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.bafoev\Desktop\"/>
    </mc:Choice>
  </mc:AlternateContent>
  <xr:revisionPtr revIDLastSave="0" documentId="13_ncr:1_{E56C34C0-668B-41FC-9745-9D46721FD7E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акт" sheetId="1" r:id="rId1"/>
    <sheet name="Подтв.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" i="1" l="1"/>
  <c r="AG4" i="1"/>
  <c r="AF4" i="1"/>
  <c r="AH5" i="1"/>
  <c r="AH4" i="1" s="1"/>
  <c r="P12" i="1"/>
  <c r="P11" i="1"/>
  <c r="U11" i="1" s="1"/>
  <c r="P10" i="1"/>
  <c r="U10" i="1" s="1"/>
  <c r="P9" i="1"/>
  <c r="U9" i="1" s="1"/>
  <c r="P8" i="1"/>
  <c r="U8" i="1" s="1"/>
  <c r="P7" i="1"/>
  <c r="U7" i="1" s="1"/>
  <c r="P6" i="1"/>
  <c r="P5" i="1"/>
  <c r="AD4" i="1"/>
</calcChain>
</file>

<file path=xl/sharedStrings.xml><?xml version="1.0" encoding="utf-8"?>
<sst xmlns="http://schemas.openxmlformats.org/spreadsheetml/2006/main" count="74" uniqueCount="60">
  <si>
    <t>#</t>
  </si>
  <si>
    <t>Carrier-Перевозчик</t>
  </si>
  <si>
    <t>Summa</t>
  </si>
  <si>
    <t>Route-Маршрут</t>
  </si>
  <si>
    <t>Delivery terms / Условия поставки</t>
  </si>
  <si>
    <t>Origin City</t>
  </si>
  <si>
    <t>MBL No</t>
  </si>
  <si>
    <t>Container №-№ КОНТЕЙНЕРА</t>
  </si>
  <si>
    <t>Container type-Тип контейнера</t>
  </si>
  <si>
    <t>Name of Goods - Наименование товаров</t>
  </si>
  <si>
    <t>CMR no. - Номер CMR</t>
  </si>
  <si>
    <t>Supplier name - Наименование отправителя</t>
  </si>
  <si>
    <t>Supplier Invoice No. - № Инвойса Поставщика</t>
  </si>
  <si>
    <t>Supplier Invoice amount - Сумма инвойса Поставщика (USD)</t>
  </si>
  <si>
    <t>CBM</t>
  </si>
  <si>
    <t>Gross Weight  (kg) - вес-брутто(кг)</t>
  </si>
  <si>
    <t>WM (kg) - объемный вес (кг)</t>
  </si>
  <si>
    <t>The date of Carriage Acceptance - Дата принятия к перевозке</t>
  </si>
  <si>
    <t>Date of arrival to Asaka - Дата прибытия в Асака</t>
  </si>
  <si>
    <t>Q-ty of trucks - Кол-во а-м</t>
  </si>
  <si>
    <t>Pick up Rate - Тариф (USD)</t>
  </si>
  <si>
    <t>Pick up Amount - Стоимость перевозки  (USD)</t>
  </si>
  <si>
    <t>(Freight Forwarding Fee) (USD)-Экспедирование</t>
  </si>
  <si>
    <t>(Consolidation services) (USD) - Консолидация</t>
  </si>
  <si>
    <t>Block &amp; Brace Material (USD) - Жесткая упаковка груза</t>
  </si>
  <si>
    <t>Export Customs Clearance (USD) - Таможенное оформление</t>
  </si>
  <si>
    <t>Export Transit Declaration from Canada (USD) - Экспортная транзитная декларация из Канады</t>
  </si>
  <si>
    <t>Transportation from Romulus, USA to Asaka (USD)-Перевозка от Romulus, USA до Asaka (USD)</t>
  </si>
  <si>
    <t>Total amount - Общая стоимость (USD)</t>
  </si>
  <si>
    <t>Date of signing the  act - Дата подписания акта</t>
  </si>
  <si>
    <t>Central Bank - Курс ЦБ</t>
  </si>
  <si>
    <t>Total amount in sum equivalent - Общая суммовом эквиваленте</t>
  </si>
  <si>
    <t>Carrier invoice  num.№ - Инвойс перевозчика</t>
  </si>
  <si>
    <t>Сustoms inspection/ Таможенный досмотр</t>
  </si>
  <si>
    <t>Взвешивание</t>
  </si>
  <si>
    <t>Date of Central Bank rate-Дата Курс ЦБ</t>
  </si>
  <si>
    <t>Chicago/Romulus-Asaka,Tashkent (via Hamburg)</t>
  </si>
  <si>
    <t>D-D</t>
  </si>
  <si>
    <t>BROWNSVILLE</t>
  </si>
  <si>
    <t>HLCUBSC2310BSRX0</t>
  </si>
  <si>
    <t>FANU1568178</t>
  </si>
  <si>
    <t>40HC</t>
  </si>
  <si>
    <t>autoparts</t>
  </si>
  <si>
    <t>0001</t>
  </si>
  <si>
    <t>GM OD</t>
  </si>
  <si>
    <t>FTL</t>
  </si>
  <si>
    <t>EL PASO</t>
  </si>
  <si>
    <t>PIEDMONT</t>
  </si>
  <si>
    <t>MISSISSAUGA</t>
  </si>
  <si>
    <t>WESTMINSTER</t>
  </si>
  <si>
    <t>0002</t>
  </si>
  <si>
    <t>ITW EF&amp;C US</t>
  </si>
  <si>
    <t>GRAND HAVEN</t>
  </si>
  <si>
    <t>0003</t>
  </si>
  <si>
    <t>NPR GRAND HAVEN</t>
  </si>
  <si>
    <t>UMPT</t>
  </si>
  <si>
    <t>WAUPUN</t>
  </si>
  <si>
    <t>0004</t>
  </si>
  <si>
    <t>CNT-HTM-12AR424US</t>
  </si>
  <si>
    <t>CENTRUM AVIATION FZCO( №UZL UZA 01 FI)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</si>
</sst>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;@"/>
  </numFmts>
  <fonts count="12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theme="0"/>
      <name val="Consolas"/>
      <family val="3"/>
      <charset val="204"/>
    </font>
    <font>
      <sz val="48"/>
      <color theme="0"/>
      <name val="Calibri"/>
      <family val="2"/>
      <charset val="204"/>
      <scheme val="minor"/>
    </font>
    <font>
      <sz val="36"/>
      <color theme="0"/>
      <name val="Calibri"/>
      <family val="2"/>
      <charset val="204"/>
      <scheme val="minor"/>
    </font>
    <font>
      <sz val="11"/>
      <color theme="1"/>
      <name val="Consolas"/>
      <family val="3"/>
      <charset val="204"/>
    </font>
    <font>
      <sz val="11"/>
      <color theme="0"/>
      <name val="Consolas"/>
      <family val="3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6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0" fontId="8" fillId="0" borderId="0"/>
  </cellStyleXfs>
  <cellXfs count="5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 applyProtection="1">
      <protection locked="0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  <protection locked="0"/>
    </xf>
    <xf numFmtId="0" fontId="9" fillId="0" borderId="1" xfId="2" applyFont="1" applyFill="1" applyBorder="1" applyAlignment="1">
      <alignment horizontal="center" vertical="center" wrapText="1"/>
    </xf>
    <xf numFmtId="0" fontId="10" fillId="0" borderId="1" xfId="2" applyFont="1" applyFill="1" applyBorder="1" applyAlignment="1">
      <alignment horizontal="center" vertical="center" wrapText="1"/>
    </xf>
    <xf numFmtId="0" fontId="9" fillId="0" borderId="1" xfId="2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43" fontId="10" fillId="0" borderId="1" xfId="1" applyFont="1" applyFill="1" applyBorder="1" applyAlignment="1">
      <alignment horizontal="center" vertical="center" wrapText="1"/>
    </xf>
    <xf numFmtId="2" fontId="9" fillId="0" borderId="1" xfId="2" applyNumberFormat="1" applyFont="1" applyFill="1" applyBorder="1" applyAlignment="1">
      <alignment horizontal="center" vertical="center"/>
    </xf>
    <xf numFmtId="4" fontId="10" fillId="0" borderId="1" xfId="0" applyNumberFormat="1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/>
    </xf>
    <xf numFmtId="2" fontId="10" fillId="0" borderId="1" xfId="2" applyNumberFormat="1" applyFont="1" applyFill="1" applyBorder="1" applyAlignment="1">
      <alignment horizontal="center" vertical="center"/>
    </xf>
    <xf numFmtId="2" fontId="10" fillId="0" borderId="1" xfId="2" applyNumberFormat="1" applyFont="1" applyFill="1" applyBorder="1" applyAlignment="1">
      <alignment horizontal="center" vertical="center"/>
    </xf>
    <xf numFmtId="2" fontId="10" fillId="0" borderId="1" xfId="0" applyNumberFormat="1" applyFont="1" applyFill="1" applyBorder="1" applyAlignment="1">
      <alignment horizontal="center" vertical="center"/>
    </xf>
    <xf numFmtId="0" fontId="9" fillId="0" borderId="1" xfId="2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2" fontId="9" fillId="0" borderId="1" xfId="0" applyNumberFormat="1" applyFont="1" applyFill="1" applyBorder="1" applyAlignment="1">
      <alignment horizontal="center" vertical="center"/>
    </xf>
    <xf numFmtId="43" fontId="5" fillId="3" borderId="5" xfId="1" applyFont="1" applyFill="1" applyBorder="1" applyAlignment="1">
      <alignment horizontal="center" vertical="center" wrapText="1"/>
    </xf>
    <xf numFmtId="43" fontId="10" fillId="0" borderId="1" xfId="1" applyFont="1" applyFill="1" applyBorder="1" applyAlignment="1">
      <alignment horizontal="center" vertical="center"/>
    </xf>
    <xf numFmtId="0" fontId="0" fillId="0" borderId="5" xfId="0" applyFill="1" applyBorder="1" applyAlignment="1" applyProtection="1">
      <alignment horizontal="center" vertical="center"/>
      <protection locked="0"/>
    </xf>
    <xf numFmtId="0" fontId="0" fillId="0" borderId="6" xfId="0" applyFill="1" applyBorder="1" applyAlignment="1" applyProtection="1">
      <alignment horizontal="center" vertical="center"/>
      <protection locked="0"/>
    </xf>
    <xf numFmtId="0" fontId="0" fillId="0" borderId="7" xfId="0" applyFill="1" applyBorder="1" applyAlignment="1" applyProtection="1">
      <alignment horizontal="center" vertical="center"/>
      <protection locked="0"/>
    </xf>
    <xf numFmtId="164" fontId="0" fillId="0" borderId="5" xfId="0" applyNumberFormat="1" applyFill="1" applyBorder="1" applyAlignment="1" applyProtection="1">
      <alignment horizontal="center" vertical="center"/>
      <protection locked="0"/>
    </xf>
    <xf numFmtId="164" fontId="0" fillId="0" borderId="6" xfId="0" applyNumberFormat="1" applyFill="1" applyBorder="1" applyAlignment="1" applyProtection="1">
      <alignment horizontal="center" vertical="center"/>
      <protection locked="0"/>
    </xf>
    <xf numFmtId="164" fontId="0" fillId="0" borderId="7" xfId="0" applyNumberFormat="1" applyFill="1" applyBorder="1" applyAlignment="1" applyProtection="1">
      <alignment horizontal="center" vertical="center"/>
      <protection locked="0"/>
    </xf>
    <xf numFmtId="43" fontId="0" fillId="0" borderId="5" xfId="1" applyFont="1" applyFill="1" applyBorder="1" applyAlignment="1" applyProtection="1">
      <alignment horizontal="center" vertical="center"/>
      <protection locked="0"/>
    </xf>
    <xf numFmtId="43" fontId="0" fillId="0" borderId="6" xfId="1" applyFont="1" applyFill="1" applyBorder="1" applyAlignment="1" applyProtection="1">
      <alignment horizontal="center" vertical="center"/>
      <protection locked="0"/>
    </xf>
    <xf numFmtId="43" fontId="0" fillId="0" borderId="7" xfId="1" applyFont="1" applyFill="1" applyBorder="1" applyAlignment="1" applyProtection="1">
      <alignment horizontal="center" vertical="center"/>
      <protection locked="0"/>
    </xf>
    <xf numFmtId="164" fontId="5" fillId="3" borderId="5" xfId="0" applyNumberFormat="1" applyFont="1" applyFill="1" applyBorder="1" applyAlignment="1">
      <alignment horizontal="center" vertical="center" wrapText="1"/>
    </xf>
  </cellXfs>
  <cellStyles count="3">
    <cellStyle name="Обычный" xfId="0" builtinId="0"/>
    <cellStyle name="Обычный 2 2" xfId="2" xr:uid="{5816D02B-A282-438E-85FB-EC8FF5D854D0}"/>
    <cellStyle name="Финансовый" xfId="1" builtinId="3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0</xdr:colOff>
      <xdr:row>0</xdr:row>
      <xdr:rowOff>0</xdr:rowOff>
    </xdr:from>
    <xdr:ext cx="28571" cy="9524"/>
    <xdr:pic>
      <xdr:nvPicPr>
        <xdr:cNvPr id="2" name="Рисунок 1">
          <a:extLst>
            <a:ext uri="{FF2B5EF4-FFF2-40B4-BE49-F238E27FC236}">
              <a16:creationId xmlns:a16="http://schemas.microsoft.com/office/drawing/2014/main" id="{62EB126E-207A-4DC6-AC2F-94E4D01C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0" y="0"/>
          <a:ext cx="28571" cy="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5552795" cy="7961905"/>
    <xdr:pic>
      <xdr:nvPicPr>
        <xdr:cNvPr id="3" name="Рисунок 2">
          <a:extLst>
            <a:ext uri="{FF2B5EF4-FFF2-40B4-BE49-F238E27FC236}">
              <a16:creationId xmlns:a16="http://schemas.microsoft.com/office/drawing/2014/main" id="{2A19B3CC-3FCC-4043-A7BB-9EB0E3D8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552795" cy="7961905"/>
        </a:xfrm>
        <a:prstGeom prst="rect">
          <a:avLst/>
        </a:prstGeom>
      </xdr:spPr>
    </xdr:pic>
    <xdr:clientData/>
  </xdr:oneCellAnchor>
  <xdr:oneCellAnchor>
    <xdr:from>
      <xdr:col>28</xdr:col>
      <xdr:colOff>549088</xdr:colOff>
      <xdr:row>0</xdr:row>
      <xdr:rowOff>0</xdr:rowOff>
    </xdr:from>
    <xdr:ext cx="6070097" cy="8361905"/>
    <xdr:pic>
      <xdr:nvPicPr>
        <xdr:cNvPr id="4" name="Рисунок 3">
          <a:extLst>
            <a:ext uri="{FF2B5EF4-FFF2-40B4-BE49-F238E27FC236}">
              <a16:creationId xmlns:a16="http://schemas.microsoft.com/office/drawing/2014/main" id="{87E74AB0-4544-4893-9D83-DD4E9B3F9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21698" y="0"/>
          <a:ext cx="6070097" cy="8361905"/>
        </a:xfrm>
        <a:prstGeom prst="rect">
          <a:avLst/>
        </a:prstGeom>
      </xdr:spPr>
    </xdr:pic>
    <xdr:clientData/>
  </xdr:oneCellAnchor>
  <xdr:oneCellAnchor>
    <xdr:from>
      <xdr:col>19</xdr:col>
      <xdr:colOff>68836</xdr:colOff>
      <xdr:row>0</xdr:row>
      <xdr:rowOff>89647</xdr:rowOff>
    </xdr:from>
    <xdr:ext cx="5752795" cy="7828571"/>
    <xdr:pic>
      <xdr:nvPicPr>
        <xdr:cNvPr id="5" name="Рисунок 4">
          <a:extLst>
            <a:ext uri="{FF2B5EF4-FFF2-40B4-BE49-F238E27FC236}">
              <a16:creationId xmlns:a16="http://schemas.microsoft.com/office/drawing/2014/main" id="{C34E0783-6527-46DE-A13C-C2940CA47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49331" y="93457"/>
          <a:ext cx="5752795" cy="7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857557" cy="8342857"/>
    <xdr:pic>
      <xdr:nvPicPr>
        <xdr:cNvPr id="6" name="Рисунок 5">
          <a:extLst>
            <a:ext uri="{FF2B5EF4-FFF2-40B4-BE49-F238E27FC236}">
              <a16:creationId xmlns:a16="http://schemas.microsoft.com/office/drawing/2014/main" id="{FB474CB9-E8F3-4847-9254-5F52CD47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62900"/>
          <a:ext cx="5857557" cy="8342857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5857557" cy="8342857"/>
    <xdr:pic>
      <xdr:nvPicPr>
        <xdr:cNvPr id="7" name="Рисунок 6">
          <a:extLst>
            <a:ext uri="{FF2B5EF4-FFF2-40B4-BE49-F238E27FC236}">
              <a16:creationId xmlns:a16="http://schemas.microsoft.com/office/drawing/2014/main" id="{DA28BC62-6891-4F8E-83D0-5793EA06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962900"/>
          <a:ext cx="5857557" cy="8342857"/>
        </a:xfrm>
        <a:prstGeom prst="rect">
          <a:avLst/>
        </a:prstGeom>
      </xdr:spPr>
    </xdr:pic>
    <xdr:clientData/>
  </xdr:oneCellAnchor>
  <xdr:oneCellAnchor>
    <xdr:from>
      <xdr:col>19</xdr:col>
      <xdr:colOff>530679</xdr:colOff>
      <xdr:row>43</xdr:row>
      <xdr:rowOff>163286</xdr:rowOff>
    </xdr:from>
    <xdr:ext cx="5853370" cy="8342857"/>
    <xdr:pic>
      <xdr:nvPicPr>
        <xdr:cNvPr id="8" name="Рисунок 7">
          <a:extLst>
            <a:ext uri="{FF2B5EF4-FFF2-40B4-BE49-F238E27FC236}">
              <a16:creationId xmlns:a16="http://schemas.microsoft.com/office/drawing/2014/main" id="{E7E13554-7F93-4208-8D31-95A4F097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13079" y="7947116"/>
          <a:ext cx="5853370" cy="8342857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44</xdr:row>
      <xdr:rowOff>0</xdr:rowOff>
    </xdr:from>
    <xdr:ext cx="5857557" cy="8342857"/>
    <xdr:pic>
      <xdr:nvPicPr>
        <xdr:cNvPr id="9" name="Рисунок 8">
          <a:extLst>
            <a:ext uri="{FF2B5EF4-FFF2-40B4-BE49-F238E27FC236}">
              <a16:creationId xmlns:a16="http://schemas.microsoft.com/office/drawing/2014/main" id="{63CE6830-9370-4433-B254-1F65D703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0" y="7962900"/>
          <a:ext cx="5857557" cy="8342857"/>
        </a:xfrm>
        <a:prstGeom prst="rect">
          <a:avLst/>
        </a:prstGeom>
      </xdr:spPr>
    </xdr:pic>
    <xdr:clientData/>
  </xdr:oneCellAnchor>
  <xdr:oneCellAnchor>
    <xdr:from>
      <xdr:col>9</xdr:col>
      <xdr:colOff>168088</xdr:colOff>
      <xdr:row>0</xdr:row>
      <xdr:rowOff>0</xdr:rowOff>
    </xdr:from>
    <xdr:ext cx="5925408" cy="8361905"/>
    <xdr:pic>
      <xdr:nvPicPr>
        <xdr:cNvPr id="10" name="Рисунок 9">
          <a:extLst>
            <a:ext uri="{FF2B5EF4-FFF2-40B4-BE49-F238E27FC236}">
              <a16:creationId xmlns:a16="http://schemas.microsoft.com/office/drawing/2014/main" id="{FFDE4EA6-F82C-4844-A8F7-C9AE4659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8298" y="0"/>
          <a:ext cx="5925408" cy="8361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477789" cy="8342857"/>
    <xdr:pic>
      <xdr:nvPicPr>
        <xdr:cNvPr id="11" name="Рисунок 10">
          <a:extLst>
            <a:ext uri="{FF2B5EF4-FFF2-40B4-BE49-F238E27FC236}">
              <a16:creationId xmlns:a16="http://schemas.microsoft.com/office/drawing/2014/main" id="{662682E4-5041-4752-8B2F-303826303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06775"/>
          <a:ext cx="6477789" cy="8342857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89</xdr:row>
      <xdr:rowOff>0</xdr:rowOff>
    </xdr:from>
    <xdr:ext cx="6477788" cy="8342857"/>
    <xdr:pic>
      <xdr:nvPicPr>
        <xdr:cNvPr id="12" name="Рисунок 11">
          <a:extLst>
            <a:ext uri="{FF2B5EF4-FFF2-40B4-BE49-F238E27FC236}">
              <a16:creationId xmlns:a16="http://schemas.microsoft.com/office/drawing/2014/main" id="{150A1458-E673-43C6-86A9-7FD65D87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16106775"/>
          <a:ext cx="6477788" cy="834285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2"/>
  <sheetViews>
    <sheetView tabSelected="1" topLeftCell="U1" zoomScaleNormal="100" workbookViewId="0">
      <selection activeCell="AI5" sqref="AI5:AI12"/>
    </sheetView>
  </sheetViews>
  <sheetFormatPr defaultColWidth="0" defaultRowHeight="14.4" x14ac:dyDescent="0.3"/>
  <cols>
    <col min="1" max="1" width="7.33203125" style="4" bestFit="1" customWidth="1"/>
    <col min="2" max="2" width="39.44140625" style="4" bestFit="1" customWidth="1"/>
    <col min="3" max="3" width="46.88671875" style="4" bestFit="1" customWidth="1"/>
    <col min="4" max="4" width="13.33203125" style="4" bestFit="1" customWidth="1"/>
    <col min="5" max="5" width="14.88671875" style="4" bestFit="1" customWidth="1"/>
    <col min="6" max="6" width="19.88671875" style="4" bestFit="1" customWidth="1"/>
    <col min="7" max="7" width="15.5546875" style="4" bestFit="1" customWidth="1"/>
    <col min="8" max="8" width="12.109375" style="4" bestFit="1" customWidth="1"/>
    <col min="9" max="9" width="17.88671875" style="4" bestFit="1" customWidth="1"/>
    <col min="10" max="10" width="9.88671875" style="4" bestFit="1" customWidth="1"/>
    <col min="11" max="11" width="16.77734375" style="4" bestFit="1" customWidth="1"/>
    <col min="12" max="12" width="17.88671875" style="4" bestFit="1" customWidth="1"/>
    <col min="13" max="13" width="19" style="4" bestFit="1" customWidth="1"/>
    <col min="14" max="14" width="6" style="4" bestFit="1" customWidth="1"/>
    <col min="15" max="15" width="13.33203125" style="4" bestFit="1" customWidth="1"/>
    <col min="16" max="16" width="11" style="4" bestFit="1" customWidth="1"/>
    <col min="17" max="17" width="30.5546875" style="6" bestFit="1" customWidth="1"/>
    <col min="18" max="18" width="12.109375" style="6" bestFit="1" customWidth="1"/>
    <col min="19" max="20" width="15.5546875" style="4" bestFit="1" customWidth="1"/>
    <col min="21" max="21" width="9.88671875" style="4" bestFit="1" customWidth="1"/>
    <col min="22" max="22" width="15.5546875" style="4" bestFit="1" customWidth="1"/>
    <col min="23" max="23" width="17.88671875" style="4" bestFit="1" customWidth="1"/>
    <col min="24" max="24" width="8.77734375" style="4" bestFit="1" customWidth="1"/>
    <col min="25" max="25" width="12.109375" style="4" bestFit="1" customWidth="1"/>
    <col min="26" max="27" width="16.77734375" style="4" bestFit="1" customWidth="1"/>
    <col min="28" max="28" width="12.77734375" style="4" bestFit="1" customWidth="1"/>
    <col min="29" max="29" width="13" style="4" bestFit="1" customWidth="1"/>
    <col min="30" max="30" width="14.44140625" style="4" bestFit="1" customWidth="1"/>
    <col min="31" max="31" width="13.33203125" style="6" bestFit="1" customWidth="1"/>
    <col min="32" max="32" width="15.5546875" style="4" bestFit="1" customWidth="1"/>
    <col min="33" max="33" width="14" style="6" bestFit="1" customWidth="1"/>
    <col min="34" max="34" width="19" style="4" bestFit="1" customWidth="1"/>
    <col min="35" max="35" width="19.44140625" style="4" bestFit="1" customWidth="1"/>
    <col min="36" max="16384" width="9.109375" hidden="1"/>
  </cols>
  <sheetData>
    <row r="1" spans="1:35" ht="61.2" x14ac:dyDescent="0.3">
      <c r="A1" s="7">
        <v>521</v>
      </c>
      <c r="B1" s="7"/>
      <c r="C1" s="7"/>
      <c r="D1" s="8" t="s">
        <v>58</v>
      </c>
      <c r="E1" s="8"/>
      <c r="F1" s="8"/>
      <c r="G1" s="8"/>
      <c r="H1" s="8"/>
      <c r="I1" s="9" t="s">
        <v>58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1"/>
    </row>
    <row r="2" spans="1:35" x14ac:dyDescent="0.3">
      <c r="A2" s="3">
        <v>1</v>
      </c>
      <c r="B2" s="3">
        <v>2</v>
      </c>
      <c r="C2" s="3">
        <v>3</v>
      </c>
      <c r="D2" s="3">
        <v>4</v>
      </c>
      <c r="E2" s="3">
        <v>5</v>
      </c>
      <c r="F2" s="3">
        <v>6</v>
      </c>
      <c r="G2" s="3">
        <v>7</v>
      </c>
      <c r="H2" s="3">
        <v>8</v>
      </c>
      <c r="I2" s="3">
        <v>9</v>
      </c>
      <c r="J2" s="3">
        <v>10</v>
      </c>
      <c r="K2" s="3">
        <v>11</v>
      </c>
      <c r="L2" s="3">
        <v>12</v>
      </c>
      <c r="M2" s="3">
        <v>13</v>
      </c>
      <c r="N2" s="3">
        <v>14</v>
      </c>
      <c r="O2" s="3">
        <v>15</v>
      </c>
      <c r="P2" s="3">
        <v>16</v>
      </c>
      <c r="Q2" s="3">
        <v>17</v>
      </c>
      <c r="R2" s="3">
        <v>18</v>
      </c>
      <c r="S2" s="3">
        <v>19</v>
      </c>
      <c r="T2" s="3">
        <v>20</v>
      </c>
      <c r="U2" s="3">
        <v>21</v>
      </c>
      <c r="V2" s="3">
        <v>22</v>
      </c>
      <c r="W2" s="3">
        <v>23</v>
      </c>
      <c r="X2" s="3">
        <v>24</v>
      </c>
      <c r="Y2" s="3">
        <v>25</v>
      </c>
      <c r="Z2" s="3">
        <v>26</v>
      </c>
      <c r="AA2" s="3">
        <v>27</v>
      </c>
      <c r="AB2" s="3">
        <v>28</v>
      </c>
      <c r="AC2" s="3">
        <v>29</v>
      </c>
      <c r="AD2" s="3">
        <v>30</v>
      </c>
      <c r="AE2" s="3">
        <v>31</v>
      </c>
      <c r="AF2" s="3">
        <v>32</v>
      </c>
      <c r="AG2" s="3">
        <v>33</v>
      </c>
      <c r="AH2" s="3">
        <v>34</v>
      </c>
      <c r="AI2" s="3">
        <v>35</v>
      </c>
    </row>
    <row r="3" spans="1:35" ht="115.2" x14ac:dyDescent="0.3">
      <c r="A3" s="1" t="s">
        <v>0</v>
      </c>
      <c r="B3" s="2" t="s">
        <v>1</v>
      </c>
      <c r="C3" s="2" t="s">
        <v>3</v>
      </c>
      <c r="D3" s="2" t="s">
        <v>4</v>
      </c>
      <c r="E3" s="2" t="s">
        <v>5</v>
      </c>
      <c r="F3" s="2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1" t="s">
        <v>33</v>
      </c>
      <c r="AC3" s="1" t="s">
        <v>34</v>
      </c>
      <c r="AD3" s="5" t="s">
        <v>28</v>
      </c>
      <c r="AE3" s="5" t="s">
        <v>29</v>
      </c>
      <c r="AF3" s="5" t="s">
        <v>30</v>
      </c>
      <c r="AG3" s="1" t="s">
        <v>35</v>
      </c>
      <c r="AH3" s="5" t="s">
        <v>31</v>
      </c>
      <c r="AI3" s="5" t="s">
        <v>32</v>
      </c>
    </row>
    <row r="4" spans="1:35" x14ac:dyDescent="0.3">
      <c r="A4" s="12" t="s">
        <v>2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38">
        <f>SUM(AD5:AD1048576)</f>
        <v>30963.229999999996</v>
      </c>
      <c r="AE4" s="49">
        <f>+AE5</f>
        <v>45309</v>
      </c>
      <c r="AF4" s="38">
        <f>+AF5</f>
        <v>12427</v>
      </c>
      <c r="AG4" s="49">
        <f>+AG5</f>
        <v>45309</v>
      </c>
      <c r="AH4" s="38">
        <f>SUM(AH5:AH1048576)</f>
        <v>384780059.20999998</v>
      </c>
      <c r="AI4" s="13"/>
    </row>
    <row r="5" spans="1:35" s="33" customFormat="1" ht="15.6" x14ac:dyDescent="0.3">
      <c r="A5" s="14">
        <v>1</v>
      </c>
      <c r="B5" s="14" t="s">
        <v>59</v>
      </c>
      <c r="C5" s="15" t="s">
        <v>36</v>
      </c>
      <c r="D5" s="16" t="s">
        <v>37</v>
      </c>
      <c r="E5" s="17" t="s">
        <v>38</v>
      </c>
      <c r="F5" s="18" t="s">
        <v>39</v>
      </c>
      <c r="G5" s="19" t="s">
        <v>40</v>
      </c>
      <c r="H5" s="20" t="s">
        <v>41</v>
      </c>
      <c r="I5" s="16" t="s">
        <v>42</v>
      </c>
      <c r="J5" s="21" t="s">
        <v>43</v>
      </c>
      <c r="K5" s="22" t="s">
        <v>44</v>
      </c>
      <c r="L5" s="23" t="s">
        <v>40</v>
      </c>
      <c r="M5" s="24">
        <v>301477.21999999997</v>
      </c>
      <c r="N5" s="25">
        <v>19.79</v>
      </c>
      <c r="O5" s="25">
        <v>4245</v>
      </c>
      <c r="P5" s="26">
        <f t="shared" ref="P5:P11" si="0">IF(N5*333.33&gt;O5,N5*333.33,O5)</f>
        <v>6596.6006999999991</v>
      </c>
      <c r="Q5" s="27">
        <v>45212</v>
      </c>
      <c r="R5" s="28">
        <v>45297</v>
      </c>
      <c r="S5" s="19">
        <v>1</v>
      </c>
      <c r="T5" s="17" t="s">
        <v>45</v>
      </c>
      <c r="U5" s="29">
        <v>5577.5</v>
      </c>
      <c r="V5" s="30">
        <v>125</v>
      </c>
      <c r="W5" s="30">
        <v>1646.7</v>
      </c>
      <c r="X5" s="30">
        <v>88</v>
      </c>
      <c r="Y5" s="31">
        <v>0</v>
      </c>
      <c r="Z5" s="17">
        <v>0</v>
      </c>
      <c r="AA5" s="30">
        <v>12900</v>
      </c>
      <c r="AB5" s="31">
        <v>0</v>
      </c>
      <c r="AC5" s="32">
        <v>135</v>
      </c>
      <c r="AD5" s="39">
        <v>30963.229999999996</v>
      </c>
      <c r="AE5" s="43">
        <v>45309</v>
      </c>
      <c r="AF5" s="46">
        <v>12427</v>
      </c>
      <c r="AG5" s="43">
        <v>45309</v>
      </c>
      <c r="AH5" s="46">
        <f>+ROUND(AF5*AD5,2)</f>
        <v>384780059.20999998</v>
      </c>
      <c r="AI5" s="40" t="s">
        <v>58</v>
      </c>
    </row>
    <row r="6" spans="1:35" s="33" customFormat="1" ht="15.6" x14ac:dyDescent="0.3">
      <c r="A6" s="14">
        <v>2</v>
      </c>
      <c r="B6" s="14" t="s">
        <v>59</v>
      </c>
      <c r="C6" s="15"/>
      <c r="D6" s="16"/>
      <c r="E6" s="17" t="s">
        <v>46</v>
      </c>
      <c r="F6" s="18"/>
      <c r="G6" s="19"/>
      <c r="H6" s="20"/>
      <c r="I6" s="16"/>
      <c r="J6" s="21"/>
      <c r="K6" s="22"/>
      <c r="L6" s="23"/>
      <c r="M6" s="24"/>
      <c r="N6" s="25">
        <v>9.61</v>
      </c>
      <c r="O6" s="25">
        <v>1589</v>
      </c>
      <c r="P6" s="26">
        <f t="shared" si="0"/>
        <v>3203.3012999999996</v>
      </c>
      <c r="Q6" s="27">
        <v>45217</v>
      </c>
      <c r="R6" s="28"/>
      <c r="S6" s="19"/>
      <c r="T6" s="17" t="s">
        <v>45</v>
      </c>
      <c r="U6" s="29">
        <v>4650</v>
      </c>
      <c r="V6" s="30"/>
      <c r="W6" s="30"/>
      <c r="X6" s="30"/>
      <c r="Y6" s="31">
        <v>0</v>
      </c>
      <c r="Z6" s="17">
        <v>0</v>
      </c>
      <c r="AA6" s="30"/>
      <c r="AB6" s="31">
        <v>0</v>
      </c>
      <c r="AC6" s="32"/>
      <c r="AD6" s="39"/>
      <c r="AE6" s="44"/>
      <c r="AF6" s="47"/>
      <c r="AG6" s="44"/>
      <c r="AH6" s="47"/>
      <c r="AI6" s="41"/>
    </row>
    <row r="7" spans="1:35" s="33" customFormat="1" ht="15.6" x14ac:dyDescent="0.3">
      <c r="A7" s="14">
        <v>3</v>
      </c>
      <c r="B7" s="14" t="s">
        <v>59</v>
      </c>
      <c r="C7" s="15"/>
      <c r="D7" s="16"/>
      <c r="E7" s="17" t="s">
        <v>47</v>
      </c>
      <c r="F7" s="18"/>
      <c r="G7" s="19"/>
      <c r="H7" s="20"/>
      <c r="I7" s="16"/>
      <c r="J7" s="21"/>
      <c r="K7" s="22"/>
      <c r="L7" s="23"/>
      <c r="M7" s="24"/>
      <c r="N7" s="25">
        <v>4.91</v>
      </c>
      <c r="O7" s="25">
        <v>914</v>
      </c>
      <c r="P7" s="26">
        <f t="shared" si="0"/>
        <v>1636.6503</v>
      </c>
      <c r="Q7" s="27">
        <v>45215</v>
      </c>
      <c r="R7" s="28"/>
      <c r="S7" s="19"/>
      <c r="T7" s="25">
        <v>2</v>
      </c>
      <c r="U7" s="29">
        <f>ROUND(T7*P7,2)</f>
        <v>3273.3</v>
      </c>
      <c r="V7" s="30"/>
      <c r="W7" s="30"/>
      <c r="X7" s="30"/>
      <c r="Y7" s="31">
        <v>0</v>
      </c>
      <c r="Z7" s="17">
        <v>0</v>
      </c>
      <c r="AA7" s="30"/>
      <c r="AB7" s="31">
        <v>0</v>
      </c>
      <c r="AC7" s="32"/>
      <c r="AD7" s="39"/>
      <c r="AE7" s="44"/>
      <c r="AF7" s="47"/>
      <c r="AG7" s="44"/>
      <c r="AH7" s="47"/>
      <c r="AI7" s="41"/>
    </row>
    <row r="8" spans="1:35" s="33" customFormat="1" ht="15.6" x14ac:dyDescent="0.3">
      <c r="A8" s="14">
        <v>4</v>
      </c>
      <c r="B8" s="14" t="s">
        <v>59</v>
      </c>
      <c r="C8" s="15"/>
      <c r="D8" s="16"/>
      <c r="E8" s="17" t="s">
        <v>47</v>
      </c>
      <c r="F8" s="18"/>
      <c r="G8" s="19"/>
      <c r="H8" s="20"/>
      <c r="I8" s="16"/>
      <c r="J8" s="21"/>
      <c r="K8" s="22"/>
      <c r="L8" s="23"/>
      <c r="M8" s="24"/>
      <c r="N8" s="25">
        <v>2.4900000000000002</v>
      </c>
      <c r="O8" s="25">
        <v>461</v>
      </c>
      <c r="P8" s="26">
        <f t="shared" si="0"/>
        <v>829.99170000000004</v>
      </c>
      <c r="Q8" s="27">
        <v>45216</v>
      </c>
      <c r="R8" s="28"/>
      <c r="S8" s="19"/>
      <c r="T8" s="17">
        <v>2.0299999999999998</v>
      </c>
      <c r="U8" s="29">
        <f>ROUND(T8*P8,2)</f>
        <v>1684.88</v>
      </c>
      <c r="V8" s="30"/>
      <c r="W8" s="30"/>
      <c r="X8" s="30"/>
      <c r="Y8" s="31">
        <v>0</v>
      </c>
      <c r="Z8" s="17">
        <v>0</v>
      </c>
      <c r="AA8" s="30"/>
      <c r="AB8" s="31">
        <v>0</v>
      </c>
      <c r="AC8" s="32"/>
      <c r="AD8" s="39"/>
      <c r="AE8" s="44"/>
      <c r="AF8" s="47"/>
      <c r="AG8" s="44"/>
      <c r="AH8" s="47"/>
      <c r="AI8" s="41"/>
    </row>
    <row r="9" spans="1:35" s="33" customFormat="1" ht="15.6" x14ac:dyDescent="0.3">
      <c r="A9" s="14">
        <v>5</v>
      </c>
      <c r="B9" s="14" t="s">
        <v>59</v>
      </c>
      <c r="C9" s="15"/>
      <c r="D9" s="16"/>
      <c r="E9" s="17" t="s">
        <v>48</v>
      </c>
      <c r="F9" s="18"/>
      <c r="G9" s="19"/>
      <c r="H9" s="20"/>
      <c r="I9" s="16"/>
      <c r="J9" s="21"/>
      <c r="K9" s="22"/>
      <c r="L9" s="23"/>
      <c r="M9" s="24"/>
      <c r="N9" s="25">
        <v>0.16</v>
      </c>
      <c r="O9" s="25">
        <v>84</v>
      </c>
      <c r="P9" s="26">
        <f t="shared" si="0"/>
        <v>84</v>
      </c>
      <c r="Q9" s="27">
        <v>45219</v>
      </c>
      <c r="R9" s="28"/>
      <c r="S9" s="19"/>
      <c r="T9" s="25">
        <v>2.37</v>
      </c>
      <c r="U9" s="29">
        <f>ROUND(T9*P9,2)</f>
        <v>199.08</v>
      </c>
      <c r="V9" s="30"/>
      <c r="W9" s="30"/>
      <c r="X9" s="30"/>
      <c r="Y9" s="31">
        <v>0</v>
      </c>
      <c r="Z9" s="17">
        <v>85</v>
      </c>
      <c r="AA9" s="30"/>
      <c r="AB9" s="31">
        <v>0</v>
      </c>
      <c r="AC9" s="32"/>
      <c r="AD9" s="39"/>
      <c r="AE9" s="44"/>
      <c r="AF9" s="47"/>
      <c r="AG9" s="44"/>
      <c r="AH9" s="47"/>
      <c r="AI9" s="41"/>
    </row>
    <row r="10" spans="1:35" s="33" customFormat="1" ht="15.6" x14ac:dyDescent="0.3">
      <c r="A10" s="14">
        <v>6</v>
      </c>
      <c r="B10" s="14" t="s">
        <v>59</v>
      </c>
      <c r="C10" s="15"/>
      <c r="D10" s="16"/>
      <c r="E10" s="17" t="s">
        <v>49</v>
      </c>
      <c r="F10" s="18"/>
      <c r="G10" s="19"/>
      <c r="H10" s="20"/>
      <c r="I10" s="16"/>
      <c r="J10" s="34" t="s">
        <v>50</v>
      </c>
      <c r="K10" s="35" t="s">
        <v>51</v>
      </c>
      <c r="L10" s="36">
        <v>374355</v>
      </c>
      <c r="M10" s="37">
        <v>6272</v>
      </c>
      <c r="N10" s="25">
        <v>8.66</v>
      </c>
      <c r="O10" s="25">
        <v>674</v>
      </c>
      <c r="P10" s="26">
        <f t="shared" si="0"/>
        <v>2886.6378</v>
      </c>
      <c r="Q10" s="27">
        <v>45218</v>
      </c>
      <c r="R10" s="28"/>
      <c r="S10" s="19"/>
      <c r="T10" s="17">
        <v>0.65</v>
      </c>
      <c r="U10" s="29">
        <f>ROUND(T10*P10,2)</f>
        <v>1876.31</v>
      </c>
      <c r="V10" s="30"/>
      <c r="W10" s="30"/>
      <c r="X10" s="30"/>
      <c r="Y10" s="31">
        <v>0</v>
      </c>
      <c r="Z10" s="17">
        <v>0</v>
      </c>
      <c r="AA10" s="30"/>
      <c r="AB10" s="31">
        <v>0</v>
      </c>
      <c r="AC10" s="32"/>
      <c r="AD10" s="39"/>
      <c r="AE10" s="44"/>
      <c r="AF10" s="47"/>
      <c r="AG10" s="44"/>
      <c r="AH10" s="47"/>
      <c r="AI10" s="41"/>
    </row>
    <row r="11" spans="1:35" s="33" customFormat="1" ht="31.2" x14ac:dyDescent="0.3">
      <c r="A11" s="14">
        <v>7</v>
      </c>
      <c r="B11" s="14" t="s">
        <v>59</v>
      </c>
      <c r="C11" s="15"/>
      <c r="D11" s="16"/>
      <c r="E11" s="17" t="s">
        <v>52</v>
      </c>
      <c r="F11" s="18"/>
      <c r="G11" s="19"/>
      <c r="H11" s="20"/>
      <c r="I11" s="16"/>
      <c r="J11" s="34" t="s">
        <v>53</v>
      </c>
      <c r="K11" s="35" t="s">
        <v>54</v>
      </c>
      <c r="L11" s="36">
        <v>6555</v>
      </c>
      <c r="M11" s="31" t="s">
        <v>55</v>
      </c>
      <c r="N11" s="25">
        <v>2.16</v>
      </c>
      <c r="O11" s="25">
        <v>498</v>
      </c>
      <c r="P11" s="26">
        <f t="shared" si="0"/>
        <v>719.99279999999999</v>
      </c>
      <c r="Q11" s="27">
        <v>45216</v>
      </c>
      <c r="R11" s="28">
        <v>45295</v>
      </c>
      <c r="S11" s="19"/>
      <c r="T11" s="17">
        <v>0</v>
      </c>
      <c r="U11" s="29">
        <f t="shared" ref="U11" si="1">ROUND(T11*P11,2)</f>
        <v>0</v>
      </c>
      <c r="V11" s="30">
        <v>-10.72</v>
      </c>
      <c r="W11" s="30">
        <v>-141.24</v>
      </c>
      <c r="X11" s="30">
        <v>-7.55</v>
      </c>
      <c r="Y11" s="31">
        <v>0</v>
      </c>
      <c r="Z11" s="17">
        <v>0</v>
      </c>
      <c r="AA11" s="30">
        <v>-1106.45</v>
      </c>
      <c r="AB11" s="31">
        <v>0</v>
      </c>
      <c r="AC11" s="30">
        <v>-11.58</v>
      </c>
      <c r="AD11" s="39"/>
      <c r="AE11" s="44"/>
      <c r="AF11" s="47"/>
      <c r="AG11" s="44"/>
      <c r="AH11" s="47"/>
      <c r="AI11" s="41"/>
    </row>
    <row r="12" spans="1:35" s="33" customFormat="1" ht="15.6" x14ac:dyDescent="0.3">
      <c r="A12" s="14">
        <v>8</v>
      </c>
      <c r="B12" s="14" t="s">
        <v>59</v>
      </c>
      <c r="C12" s="15"/>
      <c r="D12" s="16"/>
      <c r="E12" s="17" t="s">
        <v>56</v>
      </c>
      <c r="F12" s="18"/>
      <c r="G12" s="19"/>
      <c r="H12" s="20"/>
      <c r="I12" s="16"/>
      <c r="J12" s="34" t="s">
        <v>57</v>
      </c>
      <c r="K12" s="35" t="s">
        <v>44</v>
      </c>
      <c r="L12" s="36">
        <v>3050447558</v>
      </c>
      <c r="M12" s="31" t="s">
        <v>55</v>
      </c>
      <c r="N12" s="25">
        <v>2.12</v>
      </c>
      <c r="O12" s="25">
        <v>2643</v>
      </c>
      <c r="P12" s="26">
        <f>IF(N12*333.33&gt;O12,N12*333.33,O12)</f>
        <v>2643</v>
      </c>
      <c r="Q12" s="27">
        <v>45220</v>
      </c>
      <c r="R12" s="28"/>
      <c r="S12" s="19"/>
      <c r="T12" s="17">
        <v>0</v>
      </c>
      <c r="U12" s="29">
        <v>0</v>
      </c>
      <c r="V12" s="30"/>
      <c r="W12" s="30"/>
      <c r="X12" s="30"/>
      <c r="Y12" s="31">
        <v>0</v>
      </c>
      <c r="Z12" s="17">
        <v>0</v>
      </c>
      <c r="AA12" s="30"/>
      <c r="AB12" s="31">
        <v>0</v>
      </c>
      <c r="AC12" s="30"/>
      <c r="AD12" s="39"/>
      <c r="AE12" s="45"/>
      <c r="AF12" s="48"/>
      <c r="AG12" s="45"/>
      <c r="AH12" s="48"/>
      <c r="AI12" s="42"/>
    </row>
  </sheetData>
  <sheetProtection formatCells="0" formatColumns="0" formatRows="0" insertColumns="0" insertRows="0" insertHyperlinks="0" deleteColumns="0" deleteRows="0" sort="0" autoFilter="0" pivotTables="0"/>
  <mergeCells count="32">
    <mergeCell ref="AF5:AF12"/>
    <mergeCell ref="AG5:AG12"/>
    <mergeCell ref="AE5:AE12"/>
    <mergeCell ref="AH5:AH12"/>
    <mergeCell ref="AI5:AI12"/>
    <mergeCell ref="R11:R12"/>
    <mergeCell ref="V11:V12"/>
    <mergeCell ref="W11:W12"/>
    <mergeCell ref="X11:X12"/>
    <mergeCell ref="AC11:AC12"/>
    <mergeCell ref="W5:W10"/>
    <mergeCell ref="X5:X10"/>
    <mergeCell ref="AC5:AC10"/>
    <mergeCell ref="AA5:AA10"/>
    <mergeCell ref="AD5:AD12"/>
    <mergeCell ref="AA11:AA12"/>
    <mergeCell ref="A1:C1"/>
    <mergeCell ref="D1:H1"/>
    <mergeCell ref="I1:AI1"/>
    <mergeCell ref="C5:C12"/>
    <mergeCell ref="D5:D12"/>
    <mergeCell ref="F5:F12"/>
    <mergeCell ref="G5:G12"/>
    <mergeCell ref="H5:H12"/>
    <mergeCell ref="I5:I12"/>
    <mergeCell ref="J5:J9"/>
    <mergeCell ref="K5:K9"/>
    <mergeCell ref="L5:L9"/>
    <mergeCell ref="M5:M9"/>
    <mergeCell ref="R5:R10"/>
    <mergeCell ref="S5:S12"/>
    <mergeCell ref="V5:V10"/>
  </mergeCells>
  <conditionalFormatting sqref="L10">
    <cfRule type="duplicateValues" dxfId="32" priority="1"/>
  </conditionalFormatting>
  <conditionalFormatting sqref="L10">
    <cfRule type="duplicateValues" dxfId="31" priority="2"/>
  </conditionalFormatting>
  <conditionalFormatting sqref="L10">
    <cfRule type="duplicateValues" dxfId="30" priority="3"/>
  </conditionalFormatting>
  <conditionalFormatting sqref="L10">
    <cfRule type="duplicateValues" dxfId="29" priority="4"/>
  </conditionalFormatting>
  <conditionalFormatting sqref="L10">
    <cfRule type="duplicateValues" dxfId="28" priority="5"/>
  </conditionalFormatting>
  <conditionalFormatting sqref="L10">
    <cfRule type="duplicateValues" dxfId="27" priority="6"/>
  </conditionalFormatting>
  <conditionalFormatting sqref="L10">
    <cfRule type="duplicateValues" dxfId="26" priority="7"/>
  </conditionalFormatting>
  <conditionalFormatting sqref="L10">
    <cfRule type="duplicateValues" dxfId="25" priority="8"/>
  </conditionalFormatting>
  <conditionalFormatting sqref="L10">
    <cfRule type="duplicateValues" dxfId="24" priority="9"/>
  </conditionalFormatting>
  <conditionalFormatting sqref="L10">
    <cfRule type="duplicateValues" dxfId="23" priority="10"/>
  </conditionalFormatting>
  <conditionalFormatting sqref="L10">
    <cfRule type="duplicateValues" dxfId="22" priority="11"/>
  </conditionalFormatting>
  <conditionalFormatting sqref="L12">
    <cfRule type="duplicateValues" dxfId="21" priority="23"/>
  </conditionalFormatting>
  <conditionalFormatting sqref="L12">
    <cfRule type="duplicateValues" dxfId="20" priority="24"/>
  </conditionalFormatting>
  <conditionalFormatting sqref="L12">
    <cfRule type="duplicateValues" dxfId="19" priority="25"/>
  </conditionalFormatting>
  <conditionalFormatting sqref="L12">
    <cfRule type="duplicateValues" dxfId="18" priority="26"/>
  </conditionalFormatting>
  <conditionalFormatting sqref="L12">
    <cfRule type="duplicateValues" dxfId="17" priority="27"/>
  </conditionalFormatting>
  <conditionalFormatting sqref="L12">
    <cfRule type="duplicateValues" dxfId="16" priority="28"/>
  </conditionalFormatting>
  <conditionalFormatting sqref="L12">
    <cfRule type="duplicateValues" dxfId="15" priority="29"/>
  </conditionalFormatting>
  <conditionalFormatting sqref="L12">
    <cfRule type="duplicateValues" dxfId="14" priority="30"/>
  </conditionalFormatting>
  <conditionalFormatting sqref="L12">
    <cfRule type="duplicateValues" dxfId="13" priority="31"/>
  </conditionalFormatting>
  <conditionalFormatting sqref="L12">
    <cfRule type="duplicateValues" dxfId="12" priority="32"/>
  </conditionalFormatting>
  <conditionalFormatting sqref="L12">
    <cfRule type="duplicateValues" dxfId="11" priority="33"/>
  </conditionalFormatting>
  <conditionalFormatting sqref="L11">
    <cfRule type="duplicateValues" dxfId="10" priority="12"/>
  </conditionalFormatting>
  <conditionalFormatting sqref="L11">
    <cfRule type="duplicateValues" dxfId="9" priority="13"/>
  </conditionalFormatting>
  <conditionalFormatting sqref="L11">
    <cfRule type="duplicateValues" dxfId="8" priority="14"/>
  </conditionalFormatting>
  <conditionalFormatting sqref="L11">
    <cfRule type="duplicateValues" dxfId="7" priority="15"/>
  </conditionalFormatting>
  <conditionalFormatting sqref="L11">
    <cfRule type="duplicateValues" dxfId="6" priority="16"/>
  </conditionalFormatting>
  <conditionalFormatting sqref="L11">
    <cfRule type="duplicateValues" dxfId="5" priority="17"/>
  </conditionalFormatting>
  <conditionalFormatting sqref="L11">
    <cfRule type="duplicateValues" dxfId="4" priority="18"/>
  </conditionalFormatting>
  <conditionalFormatting sqref="L11">
    <cfRule type="duplicateValues" dxfId="3" priority="19"/>
  </conditionalFormatting>
  <conditionalFormatting sqref="L11">
    <cfRule type="duplicateValues" dxfId="2" priority="20"/>
  </conditionalFormatting>
  <conditionalFormatting sqref="L11">
    <cfRule type="duplicateValues" dxfId="1" priority="21"/>
  </conditionalFormatting>
  <conditionalFormatting sqref="L11">
    <cfRule type="duplicateValues" dxfId="0" priority="22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53D8-721F-4691-8D4C-2DF1A0267C3B}">
  <sheetPr>
    <tabColor rgb="FF00B050"/>
  </sheetPr>
  <dimension ref="A1"/>
  <sheetViews>
    <sheetView topLeftCell="A91" zoomScale="115" zoomScaleNormal="115" workbookViewId="0">
      <selection activeCell="L90" sqref="L9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акт</vt:lpstr>
      <vt:lpstr>Подтв.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Temurmalik Bafoev</cp:lastModifiedBy>
  <dcterms:created xsi:type="dcterms:W3CDTF">2023-01-18T12:40:31Z</dcterms:created>
  <dcterms:modified xsi:type="dcterms:W3CDTF">2024-01-23T12:24:17Z</dcterms:modified>
</cp:coreProperties>
</file>