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F3923D26-39B2-411C-8BD2-8CA7DC2E8D3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2" r:id="rId2"/>
    <sheet name="детализация" sheetId="3" r:id="rId3"/>
  </sheets>
  <externalReferences>
    <externalReference r:id="rId4"/>
  </externalReferences>
  <definedNames>
    <definedName name="_xlnm._FilterDatabase" localSheetId="2" hidden="1">детализация!$A$1:$L$44</definedName>
    <definedName name="_xlnm.Print_Area" localSheetId="1">акт!$A$1:$M$35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3" l="1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8" i="2"/>
  <c r="J17" i="2"/>
  <c r="L17" i="2" s="1"/>
  <c r="M17" i="2" s="1"/>
  <c r="J16" i="2"/>
  <c r="L16" i="2" s="1"/>
  <c r="M16" i="2" s="1"/>
  <c r="J15" i="2"/>
  <c r="L15" i="2" s="1"/>
  <c r="M15" i="2" s="1"/>
  <c r="J14" i="2"/>
  <c r="L14" i="2" s="1"/>
  <c r="M14" i="2" s="1"/>
  <c r="L13" i="2"/>
  <c r="M13" i="2" s="1"/>
  <c r="J13" i="2"/>
  <c r="J12" i="2"/>
  <c r="L12" i="2" s="1"/>
  <c r="M4" i="1"/>
  <c r="L4" i="1"/>
  <c r="J4" i="1"/>
  <c r="L18" i="2" l="1"/>
  <c r="M12" i="2"/>
  <c r="M18" i="2" s="1"/>
  <c r="P18" i="2" s="1"/>
</calcChain>
</file>

<file path=xl/sharedStrings.xml><?xml version="1.0" encoding="utf-8"?>
<sst xmlns="http://schemas.openxmlformats.org/spreadsheetml/2006/main" count="176" uniqueCount="116">
  <si>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</si>
  <si>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</si>
  <si>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</si>
  <si>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</si>
  <si>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</si>
  <si>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</si>
  <si>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</si>
  <si>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</si>
  <si>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</si>
  <si>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</si>
  <si>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</si>
  <si>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</si>
  <si>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</si>
  <si>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</si>
  <si>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</si>
  <si>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GM-022FTT</t>
  </si>
  <si>
    <t>UZL UZA 01 FI от 04.12.2023г.</t>
  </si>
  <si>
    <t xml:space="preserve">Погрузо-разгрузочные работы  </t>
  </si>
  <si>
    <t>Термин.переработка</t>
  </si>
  <si>
    <t>Хранение 40 фут</t>
  </si>
  <si>
    <t>подача-уборка вагонов</t>
  </si>
  <si>
    <t>Комиссионный сбор"Узтемирйулконтейнер"</t>
  </si>
  <si>
    <t>Услуга УзЖДК по прибытю контейнера (возмещение)</t>
  </si>
  <si>
    <t>конте</t>
  </si>
  <si>
    <t>конт</t>
  </si>
  <si>
    <t>Асака / Питняк</t>
  </si>
  <si>
    <t>АКТ выполненых работ № GM-022FTT</t>
  </si>
  <si>
    <t>от 31.01.2024г.</t>
  </si>
  <si>
    <t xml:space="preserve">            по договору № UZL UZA 01 FI от 04.12.2023г.</t>
  </si>
  <si>
    <t xml:space="preserve">Мы нижеподписавшиеся, представитель Исполнителя  СП OOO "UZLOGISTIC" в лице Генерального директора Мирпулатов С.Ф.  действующего на основании Устава  и  представитель Заказчика   в лице начальника отдела логистики г.Ташкента АО " UzAuto Motors"  _____________ действующего на основании доверенности YUR/120-______ от ___________, составили настоящий акт в том,что Исполнитель сдал, а Заказчик принял нижеследующие работы: </t>
  </si>
  <si>
    <t>№№</t>
  </si>
  <si>
    <t>Наименование товаров</t>
  </si>
  <si>
    <t>Ед..</t>
  </si>
  <si>
    <t>№ контейнер</t>
  </si>
  <si>
    <t>назначение</t>
  </si>
  <si>
    <t>Тип конте/р</t>
  </si>
  <si>
    <t>счета-фактуры поставщика услуг</t>
  </si>
  <si>
    <t>Кол-во</t>
  </si>
  <si>
    <t>Цена</t>
  </si>
  <si>
    <t xml:space="preserve">Стоимость </t>
  </si>
  <si>
    <t>НДС</t>
  </si>
  <si>
    <t>Стоимость</t>
  </si>
  <si>
    <t>п/п</t>
  </si>
  <si>
    <t>(работ, услуг)</t>
  </si>
  <si>
    <t>изм</t>
  </si>
  <si>
    <t>ед.</t>
  </si>
  <si>
    <t>сум</t>
  </si>
  <si>
    <t>поставки</t>
  </si>
  <si>
    <t>ставка %</t>
  </si>
  <si>
    <t>сумма</t>
  </si>
  <si>
    <t>поставки с НДС</t>
  </si>
  <si>
    <t>Организация терминальных услуг на ст.Чукурсай (FTT) за январь 2024г.</t>
  </si>
  <si>
    <t>UZAM ASAKA</t>
  </si>
  <si>
    <t>Итого:</t>
  </si>
  <si>
    <t>Всего к оплате:  32 909 583,64  (Тридцать два миллиона девятьсот девять тысяч пятьсот восемьдесят три ) сум 64 тийинов  в т.ч. НДС 3 526 026,82 сум</t>
  </si>
  <si>
    <t>Информация о поставщике услуг:</t>
  </si>
  <si>
    <t>ООО "FORWARD TRANS TERMINAL"</t>
  </si>
  <si>
    <t xml:space="preserve"> </t>
  </si>
  <si>
    <t>Адрес</t>
  </si>
  <si>
    <t>Ташкентская область, Таш район, Кизгалдок КФЙ ул.Олмазор 1</t>
  </si>
  <si>
    <t>ИНН</t>
  </si>
  <si>
    <t>Регистрационный код НДС</t>
  </si>
  <si>
    <t>327110014626</t>
  </si>
  <si>
    <t>Заказчик принял работы и претензий по качеству выполненных работ не имеет</t>
  </si>
  <si>
    <t>"ИСПОЛНИТЕЛЬ"</t>
  </si>
  <si>
    <t xml:space="preserve">      "ЗАКАЗЧИК"</t>
  </si>
  <si>
    <t>_______________________</t>
  </si>
  <si>
    <t>Мирпулатов С.Ф.</t>
  </si>
  <si>
    <t>м.п.</t>
  </si>
  <si>
    <t>контейнер</t>
  </si>
  <si>
    <t>тип</t>
  </si>
  <si>
    <t>Терминал</t>
  </si>
  <si>
    <t>дата прибытие</t>
  </si>
  <si>
    <t>дата отправки</t>
  </si>
  <si>
    <t>№ машин</t>
  </si>
  <si>
    <t>№ СМГС</t>
  </si>
  <si>
    <t>№ с-фактуры</t>
  </si>
  <si>
    <t>хрнение (суток)</t>
  </si>
  <si>
    <t>TDTU0626159</t>
  </si>
  <si>
    <t>40HC</t>
  </si>
  <si>
    <t>FTT</t>
  </si>
  <si>
    <t>ASAKA</t>
  </si>
  <si>
    <t>10 283QCA</t>
  </si>
  <si>
    <t>TCNU7709689</t>
  </si>
  <si>
    <t>60 602GBA</t>
  </si>
  <si>
    <t>HDMU6742760</t>
  </si>
  <si>
    <t>60 156TAA</t>
  </si>
  <si>
    <t>TCLU6314985</t>
  </si>
  <si>
    <t>60 607GBA</t>
  </si>
  <si>
    <t>SNBU7000850</t>
  </si>
  <si>
    <t>60 608GBA</t>
  </si>
  <si>
    <t>SNBU7001646</t>
  </si>
  <si>
    <t>60 616GBA</t>
  </si>
  <si>
    <t>SNBU7002180</t>
  </si>
  <si>
    <t>60 512GBA</t>
  </si>
  <si>
    <t>SNBU7002030</t>
  </si>
  <si>
    <t>60 597GBA</t>
  </si>
  <si>
    <t>SNBU7002215</t>
  </si>
  <si>
    <t>60 612GBA</t>
  </si>
  <si>
    <t>PKEU5024073</t>
  </si>
  <si>
    <t>60 188CBA</t>
  </si>
  <si>
    <t>GESU5748936</t>
  </si>
  <si>
    <t>60 841WAA</t>
  </si>
  <si>
    <t>TRLU5899750</t>
  </si>
  <si>
    <t>10 J978YA</t>
  </si>
  <si>
    <t>FCIU8310933</t>
  </si>
  <si>
    <t>60 824WAA</t>
  </si>
  <si>
    <t>KKFU7762731</t>
  </si>
  <si>
    <t>60 621GBA</t>
  </si>
  <si>
    <t>TCNU5178897</t>
  </si>
  <si>
    <t>60 630GBA</t>
  </si>
  <si>
    <t>SNBU7002093</t>
  </si>
  <si>
    <t>60 671GBA</t>
  </si>
  <si>
    <t>CCLU6634560</t>
  </si>
  <si>
    <t>10 L076CB</t>
  </si>
  <si>
    <t>контейн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</si>
</sst>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8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sz val="18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164" fontId="5" fillId="4" borderId="1" xfId="3" applyFont="1" applyFill="1" applyBorder="1" applyAlignment="1">
      <alignment vertical="center"/>
    </xf>
    <xf numFmtId="164" fontId="9" fillId="4" borderId="1" xfId="3" applyFont="1" applyFill="1" applyBorder="1" applyAlignment="1">
      <alignment vertical="center"/>
    </xf>
    <xf numFmtId="9" fontId="9" fillId="4" borderId="1" xfId="0" applyNumberFormat="1" applyFont="1" applyFill="1" applyBorder="1" applyAlignment="1">
      <alignment horizontal="center" vertical="center"/>
    </xf>
    <xf numFmtId="164" fontId="9" fillId="4" borderId="9" xfId="3" applyFont="1" applyFill="1" applyBorder="1" applyAlignment="1">
      <alignment vertical="center"/>
    </xf>
    <xf numFmtId="0" fontId="5" fillId="4" borderId="0" xfId="0" applyFont="1" applyFill="1"/>
    <xf numFmtId="0" fontId="5" fillId="4" borderId="14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 wrapText="1"/>
    </xf>
    <xf numFmtId="164" fontId="5" fillId="4" borderId="10" xfId="3" applyFont="1" applyFill="1" applyBorder="1" applyAlignment="1">
      <alignment vertical="center"/>
    </xf>
    <xf numFmtId="9" fontId="9" fillId="4" borderId="1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left" vertical="center" wrapText="1"/>
    </xf>
    <xf numFmtId="0" fontId="11" fillId="4" borderId="17" xfId="0" applyFont="1" applyFill="1" applyBorder="1" applyAlignment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164" fontId="11" fillId="4" borderId="17" xfId="3" applyFont="1" applyFill="1" applyBorder="1" applyAlignment="1">
      <alignment vertical="center"/>
    </xf>
    <xf numFmtId="164" fontId="12" fillId="4" borderId="17" xfId="3" applyFont="1" applyFill="1" applyBorder="1" applyAlignment="1">
      <alignment vertical="center"/>
    </xf>
    <xf numFmtId="9" fontId="12" fillId="4" borderId="17" xfId="0" applyNumberFormat="1" applyFont="1" applyFill="1" applyBorder="1" applyAlignment="1">
      <alignment horizontal="center" vertical="center"/>
    </xf>
    <xf numFmtId="164" fontId="12" fillId="4" borderId="18" xfId="3" applyFont="1" applyFill="1" applyBorder="1" applyAlignment="1">
      <alignment vertical="center"/>
    </xf>
    <xf numFmtId="0" fontId="11" fillId="0" borderId="0" xfId="0" applyFont="1"/>
    <xf numFmtId="164" fontId="0" fillId="0" borderId="0" xfId="3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0" xfId="3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9" fillId="4" borderId="0" xfId="0" applyFont="1" applyFill="1" applyAlignment="1">
      <alignment vertical="center"/>
    </xf>
    <xf numFmtId="0" fontId="12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4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49" fontId="15" fillId="0" borderId="0" xfId="0" applyNumberFormat="1" applyFont="1" applyAlignment="1">
      <alignment horizontal="left" vertical="center"/>
    </xf>
    <xf numFmtId="0" fontId="5" fillId="4" borderId="8" xfId="0" applyFont="1" applyFill="1" applyBorder="1" applyAlignment="1">
      <alignment horizontal="center" vertical="center"/>
    </xf>
    <xf numFmtId="165" fontId="9" fillId="4" borderId="10" xfId="2" applyNumberFormat="1" applyFont="1" applyFill="1" applyBorder="1" applyAlignment="1">
      <alignment horizontal="center" vertical="center"/>
    </xf>
    <xf numFmtId="165" fontId="9" fillId="4" borderId="12" xfId="2" applyNumberFormat="1" applyFont="1" applyFill="1" applyBorder="1" applyAlignment="1">
      <alignment horizontal="center" vertical="center"/>
    </xf>
    <xf numFmtId="165" fontId="9" fillId="4" borderId="15" xfId="2" applyNumberFormat="1" applyFont="1" applyFill="1" applyBorder="1" applyAlignment="1">
      <alignment horizontal="center" vertical="center"/>
    </xf>
    <xf numFmtId="0" fontId="9" fillId="4" borderId="10" xfId="2" applyNumberFormat="1" applyFont="1" applyFill="1" applyBorder="1" applyAlignment="1">
      <alignment horizontal="center" vertical="center"/>
    </xf>
    <xf numFmtId="0" fontId="9" fillId="4" borderId="12" xfId="2" applyNumberFormat="1" applyFont="1" applyFill="1" applyBorder="1" applyAlignment="1">
      <alignment horizontal="center" vertical="center"/>
    </xf>
    <xf numFmtId="0" fontId="9" fillId="4" borderId="15" xfId="2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3" fontId="1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</cellXfs>
  <cellStyles count="4">
    <cellStyle name="Обычный" xfId="0" builtinId="0"/>
    <cellStyle name="Финансовый" xfId="1" builtinId="3"/>
    <cellStyle name="Финансовый 2" xfId="2" xr:uid="{D1648DE6-016D-4664-9D95-91C3405C4415}"/>
    <cellStyle name="Финансовый 3" xfId="3" xr:uid="{C909494D-BF4F-4DB6-BA58-BB714D7CA2F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04.Uzlogistic/Doniyor/&#1040;&#1082;&#1090;&#1099;/&#1059;&#1079;&#1083;&#1086;&#1078;&#1080;&#1089;&#1090;&#1080;&#1082;/2024/01%20&#1103;&#1085;&#1074;&#1072;&#1088;&#1100;/FTT%20%20%20%20&#1086;&#1082;/GM-022FTT%20&#1079;&#1072;%20&#1103;&#1085;&#1072;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прель"/>
      <sheetName val="Май"/>
      <sheetName val="Лист1"/>
      <sheetName val="сввод мая"/>
      <sheetName val="свод сентябрь "/>
      <sheetName val="февраль"/>
      <sheetName val="Март"/>
      <sheetName val="аперль"/>
      <sheetName val="май (2)"/>
      <sheetName val="акт"/>
      <sheetName val="акт (2)"/>
      <sheetName val="детализац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M18">
            <v>15173742.930000002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30" zoomScaleNormal="130" workbookViewId="0">
      <selection activeCell="D5" sqref="D5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3.44140625" style="5" bestFit="1" customWidth="1"/>
    <col min="5" max="6" width="9" style="5" bestFit="1" customWidth="1"/>
    <col min="7" max="7" width="23.33203125" style="5" bestFit="1" customWidth="1"/>
    <col min="8" max="8" width="9" style="5" bestFit="1" customWidth="1"/>
    <col min="9" max="9" width="10.5546875" style="5" bestFit="1" customWidth="1"/>
    <col min="10" max="10" width="13.44140625" style="5" bestFit="1" customWidth="1"/>
    <col min="11" max="11" width="8.33203125" style="5" bestFit="1" customWidth="1"/>
    <col min="12" max="12" width="13.33203125" style="5" bestFit="1" customWidth="1"/>
    <col min="13" max="13" width="14.4414062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88">
        <v>498</v>
      </c>
      <c r="B1" s="89"/>
      <c r="C1" s="90"/>
      <c r="D1" s="91" t="s">
        <v>15</v>
      </c>
      <c r="E1" s="92"/>
      <c r="F1" s="92"/>
      <c r="G1" s="92"/>
      <c r="H1" s="93"/>
      <c r="I1" s="94" t="s">
        <v>16</v>
      </c>
      <c r="J1" s="95"/>
      <c r="K1" s="95"/>
      <c r="L1" s="95"/>
      <c r="M1" s="95"/>
      <c r="N1" s="95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29383556.82</v>
      </c>
      <c r="K4" s="3"/>
      <c r="L4" s="6">
        <f>SUM(L5:L1048576)</f>
        <v>3526026.8200000003</v>
      </c>
      <c r="M4" s="6">
        <f>SUM(M5:M1048576)</f>
        <v>32909583.640000001</v>
      </c>
      <c r="N4" s="4"/>
    </row>
    <row r="5" spans="1:14" s="11" customFormat="1" x14ac:dyDescent="0.3">
      <c r="A5" s="7">
        <v>1</v>
      </c>
      <c r="B5" s="8" t="s">
        <v>17</v>
      </c>
      <c r="C5" s="7" t="s">
        <v>115</v>
      </c>
      <c r="D5" s="7" t="s">
        <v>115</v>
      </c>
      <c r="E5" s="7" t="s">
        <v>25</v>
      </c>
      <c r="F5" s="7">
        <v>0</v>
      </c>
      <c r="G5" s="9">
        <v>0</v>
      </c>
      <c r="H5" s="7">
        <v>17</v>
      </c>
      <c r="I5" s="10">
        <v>609000</v>
      </c>
      <c r="J5" s="10">
        <v>10353000</v>
      </c>
      <c r="K5" s="7">
        <v>0.12</v>
      </c>
      <c r="L5" s="16">
        <v>1242360</v>
      </c>
      <c r="M5" s="16">
        <v>11595360</v>
      </c>
      <c r="N5" s="7"/>
    </row>
    <row r="6" spans="1:14" s="11" customFormat="1" x14ac:dyDescent="0.3">
      <c r="A6" s="7">
        <v>2</v>
      </c>
      <c r="B6" s="12" t="s">
        <v>18</v>
      </c>
      <c r="C6" s="7"/>
      <c r="D6" s="7"/>
      <c r="E6" s="7"/>
      <c r="F6" s="7"/>
      <c r="G6" s="9"/>
      <c r="H6" s="7">
        <v>17</v>
      </c>
      <c r="I6" s="10">
        <v>506000</v>
      </c>
      <c r="J6" s="10">
        <v>8602000</v>
      </c>
      <c r="K6" s="7">
        <v>0.12</v>
      </c>
      <c r="L6" s="16">
        <v>1032240</v>
      </c>
      <c r="M6" s="16">
        <v>9634240</v>
      </c>
      <c r="N6" s="7"/>
    </row>
    <row r="7" spans="1:14" x14ac:dyDescent="0.3">
      <c r="A7" s="13">
        <v>3</v>
      </c>
      <c r="B7" s="14" t="s">
        <v>19</v>
      </c>
      <c r="C7" s="13"/>
      <c r="D7" s="13"/>
      <c r="E7" s="13"/>
      <c r="F7" s="13"/>
      <c r="G7" s="13"/>
      <c r="H7" s="13">
        <v>67</v>
      </c>
      <c r="I7" s="15">
        <v>26400</v>
      </c>
      <c r="J7" s="15">
        <v>1768800</v>
      </c>
      <c r="K7" s="13">
        <v>0.12</v>
      </c>
      <c r="L7" s="17">
        <v>212256</v>
      </c>
      <c r="M7" s="17">
        <v>1981056</v>
      </c>
      <c r="N7" s="13"/>
    </row>
    <row r="8" spans="1:14" x14ac:dyDescent="0.3">
      <c r="A8" s="7">
        <v>4</v>
      </c>
      <c r="B8" s="14" t="s">
        <v>20</v>
      </c>
      <c r="C8" s="13"/>
      <c r="D8" s="13"/>
      <c r="E8" s="13"/>
      <c r="F8" s="13"/>
      <c r="G8" s="13"/>
      <c r="H8" s="13">
        <v>17</v>
      </c>
      <c r="I8" s="15">
        <v>87400</v>
      </c>
      <c r="J8" s="15">
        <v>1485800</v>
      </c>
      <c r="K8" s="13">
        <v>0.12</v>
      </c>
      <c r="L8" s="17">
        <v>178296</v>
      </c>
      <c r="M8" s="17">
        <v>1664096</v>
      </c>
      <c r="N8" s="13"/>
    </row>
    <row r="9" spans="1:14" x14ac:dyDescent="0.3">
      <c r="A9" s="7">
        <v>5</v>
      </c>
      <c r="B9" s="14" t="s">
        <v>21</v>
      </c>
      <c r="C9" s="13"/>
      <c r="D9" s="13"/>
      <c r="E9" s="13"/>
      <c r="F9" s="13"/>
      <c r="G9" s="13"/>
      <c r="H9" s="13">
        <v>17</v>
      </c>
      <c r="I9" s="15">
        <v>55043</v>
      </c>
      <c r="J9" s="15">
        <v>935731</v>
      </c>
      <c r="K9" s="13">
        <v>0.12</v>
      </c>
      <c r="L9" s="17">
        <v>112287.72</v>
      </c>
      <c r="M9" s="17">
        <v>1048018.72</v>
      </c>
      <c r="N9" s="13"/>
    </row>
    <row r="10" spans="1:14" x14ac:dyDescent="0.3">
      <c r="A10" s="13">
        <v>6</v>
      </c>
      <c r="B10" s="14" t="s">
        <v>22</v>
      </c>
      <c r="C10" s="13"/>
      <c r="D10" s="13"/>
      <c r="E10" s="13"/>
      <c r="F10" s="13"/>
      <c r="G10" s="13"/>
      <c r="H10" s="13">
        <v>17</v>
      </c>
      <c r="I10" s="15">
        <v>366954.46</v>
      </c>
      <c r="J10" s="15">
        <v>6238225.8200000003</v>
      </c>
      <c r="K10" s="13">
        <v>0.12</v>
      </c>
      <c r="L10" s="17">
        <v>748587.1</v>
      </c>
      <c r="M10" s="17">
        <v>6986812.9199999999</v>
      </c>
      <c r="N10" s="13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4D-73B1-4D70-998A-45F1C25F42D9}">
  <sheetPr>
    <pageSetUpPr fitToPage="1"/>
  </sheetPr>
  <dimension ref="A1:R36"/>
  <sheetViews>
    <sheetView zoomScale="55" zoomScaleNormal="55" zoomScaleSheetLayoutView="70" zoomScalePageLayoutView="55" workbookViewId="0">
      <selection activeCell="P15" sqref="P15"/>
    </sheetView>
  </sheetViews>
  <sheetFormatPr defaultColWidth="9.109375" defaultRowHeight="19.8" x14ac:dyDescent="0.3"/>
  <cols>
    <col min="1" max="1" width="8.88671875" style="71" customWidth="1"/>
    <col min="2" max="2" width="46.6640625" style="72" customWidth="1"/>
    <col min="3" max="3" width="11.6640625" style="73" customWidth="1"/>
    <col min="4" max="4" width="25" style="71" customWidth="1"/>
    <col min="5" max="5" width="28" style="71" customWidth="1"/>
    <col min="6" max="6" width="16.109375" style="71" customWidth="1"/>
    <col min="7" max="7" width="20.5546875" style="71" customWidth="1"/>
    <col min="8" max="8" width="12" style="71" customWidth="1"/>
    <col min="9" max="9" width="26" style="73" bestFit="1" customWidth="1"/>
    <col min="10" max="10" width="29.5546875" style="73" bestFit="1" customWidth="1"/>
    <col min="11" max="11" width="14.33203125" style="71" customWidth="1"/>
    <col min="12" max="12" width="27.77734375" style="73" bestFit="1" customWidth="1"/>
    <col min="13" max="13" width="29.88671875" style="74" customWidth="1"/>
    <col min="14" max="14" width="15.109375" hidden="1" customWidth="1"/>
    <col min="15" max="15" width="15.6640625" bestFit="1" customWidth="1"/>
    <col min="16" max="17" width="27.21875" bestFit="1" customWidth="1"/>
    <col min="18" max="18" width="34.21875" customWidth="1"/>
  </cols>
  <sheetData>
    <row r="1" spans="1:14" s="19" customFormat="1" ht="28.8" x14ac:dyDescent="0.45">
      <c r="A1" s="18"/>
      <c r="B1" s="96" t="s">
        <v>26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4" s="19" customFormat="1" ht="28.8" x14ac:dyDescent="0.45">
      <c r="A2" s="18"/>
      <c r="B2" s="97" t="s">
        <v>27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</row>
    <row r="3" spans="1:14" s="19" customFormat="1" ht="29.4" thickBot="1" x14ac:dyDescent="0.5">
      <c r="A3" s="18"/>
      <c r="B3" s="98" t="s">
        <v>28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14" s="19" customFormat="1" ht="23.4" x14ac:dyDescent="0.45">
      <c r="A4" s="99" t="s">
        <v>29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1"/>
    </row>
    <row r="5" spans="1:14" s="19" customFormat="1" ht="23.4" x14ac:dyDescent="0.45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4"/>
    </row>
    <row r="6" spans="1:14" s="19" customFormat="1" ht="23.4" x14ac:dyDescent="0.45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1:14" s="19" customFormat="1" ht="36.75" customHeight="1" x14ac:dyDescent="0.45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1:14" s="19" customFormat="1" ht="38.25" customHeight="1" x14ac:dyDescent="0.45">
      <c r="A8" s="20" t="s">
        <v>30</v>
      </c>
      <c r="B8" s="21" t="s">
        <v>31</v>
      </c>
      <c r="C8" s="22" t="s">
        <v>32</v>
      </c>
      <c r="D8" s="105" t="s">
        <v>33</v>
      </c>
      <c r="E8" s="105" t="s">
        <v>34</v>
      </c>
      <c r="F8" s="106" t="s">
        <v>35</v>
      </c>
      <c r="G8" s="106" t="s">
        <v>36</v>
      </c>
      <c r="H8" s="22" t="s">
        <v>37</v>
      </c>
      <c r="I8" s="22" t="s">
        <v>38</v>
      </c>
      <c r="J8" s="22" t="s">
        <v>39</v>
      </c>
      <c r="K8" s="105" t="s">
        <v>40</v>
      </c>
      <c r="L8" s="105"/>
      <c r="M8" s="23" t="s">
        <v>41</v>
      </c>
    </row>
    <row r="9" spans="1:14" s="19" customFormat="1" ht="69.75" customHeight="1" x14ac:dyDescent="0.45">
      <c r="A9" s="20" t="s">
        <v>42</v>
      </c>
      <c r="B9" s="21" t="s">
        <v>43</v>
      </c>
      <c r="C9" s="22" t="s">
        <v>44</v>
      </c>
      <c r="D9" s="105"/>
      <c r="E9" s="105"/>
      <c r="F9" s="106"/>
      <c r="G9" s="106"/>
      <c r="H9" s="22" t="s">
        <v>45</v>
      </c>
      <c r="I9" s="22" t="s">
        <v>46</v>
      </c>
      <c r="J9" s="22" t="s">
        <v>47</v>
      </c>
      <c r="K9" s="22" t="s">
        <v>48</v>
      </c>
      <c r="L9" s="22" t="s">
        <v>49</v>
      </c>
      <c r="M9" s="23" t="s">
        <v>50</v>
      </c>
    </row>
    <row r="10" spans="1:14" s="19" customFormat="1" ht="23.4" x14ac:dyDescent="0.45">
      <c r="A10" s="20">
        <v>1</v>
      </c>
      <c r="B10" s="22">
        <v>2</v>
      </c>
      <c r="C10" s="22">
        <v>3</v>
      </c>
      <c r="D10" s="22">
        <v>4</v>
      </c>
      <c r="E10" s="22">
        <v>5</v>
      </c>
      <c r="F10" s="22">
        <v>6</v>
      </c>
      <c r="G10" s="22">
        <v>7</v>
      </c>
      <c r="H10" s="22">
        <v>8</v>
      </c>
      <c r="I10" s="22">
        <v>9</v>
      </c>
      <c r="J10" s="22">
        <v>10</v>
      </c>
      <c r="K10" s="22">
        <v>11</v>
      </c>
      <c r="L10" s="22">
        <v>12</v>
      </c>
      <c r="M10" s="23">
        <v>13</v>
      </c>
    </row>
    <row r="11" spans="1:14" s="19" customFormat="1" ht="23.4" x14ac:dyDescent="0.45">
      <c r="A11" s="20"/>
      <c r="B11" s="21" t="s">
        <v>51</v>
      </c>
      <c r="C11" s="24"/>
      <c r="D11" s="22"/>
      <c r="E11" s="22"/>
      <c r="F11" s="22"/>
      <c r="G11" s="22"/>
      <c r="H11" s="22"/>
      <c r="I11" s="22"/>
      <c r="J11" s="22"/>
      <c r="K11" s="22"/>
      <c r="L11" s="25"/>
      <c r="M11" s="23"/>
    </row>
    <row r="12" spans="1:14" s="32" customFormat="1" ht="32.25" customHeight="1" x14ac:dyDescent="0.45">
      <c r="A12" s="108">
        <v>1</v>
      </c>
      <c r="B12" s="26" t="s">
        <v>17</v>
      </c>
      <c r="C12" s="109" t="s">
        <v>23</v>
      </c>
      <c r="D12" s="109" t="s">
        <v>24</v>
      </c>
      <c r="E12" s="109" t="s">
        <v>25</v>
      </c>
      <c r="F12" s="112">
        <v>0</v>
      </c>
      <c r="G12" s="115">
        <v>0</v>
      </c>
      <c r="H12" s="27">
        <v>17</v>
      </c>
      <c r="I12" s="28">
        <v>609000</v>
      </c>
      <c r="J12" s="29">
        <f>H12*I12</f>
        <v>10353000</v>
      </c>
      <c r="K12" s="30">
        <v>0.12</v>
      </c>
      <c r="L12" s="29">
        <f t="shared" ref="L12:L17" si="0">ROUND(J12*12%,2)</f>
        <v>1242360</v>
      </c>
      <c r="M12" s="31">
        <f>L12+J12</f>
        <v>11595360</v>
      </c>
      <c r="N12" s="118" t="s">
        <v>52</v>
      </c>
    </row>
    <row r="13" spans="1:14" s="32" customFormat="1" ht="32.25" customHeight="1" x14ac:dyDescent="0.45">
      <c r="A13" s="108"/>
      <c r="B13" s="26" t="s">
        <v>18</v>
      </c>
      <c r="C13" s="110"/>
      <c r="D13" s="110"/>
      <c r="E13" s="110"/>
      <c r="F13" s="113"/>
      <c r="G13" s="116"/>
      <c r="H13" s="27">
        <v>17</v>
      </c>
      <c r="I13" s="28">
        <v>506000</v>
      </c>
      <c r="J13" s="29">
        <f t="shared" ref="J13:J17" si="1">H13*I13</f>
        <v>8602000</v>
      </c>
      <c r="K13" s="30">
        <v>0.12</v>
      </c>
      <c r="L13" s="29">
        <f t="shared" si="0"/>
        <v>1032240</v>
      </c>
      <c r="M13" s="31">
        <f>L13+J13</f>
        <v>9634240</v>
      </c>
      <c r="N13" s="119"/>
    </row>
    <row r="14" spans="1:14" s="32" customFormat="1" ht="32.25" customHeight="1" x14ac:dyDescent="0.45">
      <c r="A14" s="108"/>
      <c r="B14" s="26" t="s">
        <v>19</v>
      </c>
      <c r="C14" s="110"/>
      <c r="D14" s="110"/>
      <c r="E14" s="110"/>
      <c r="F14" s="113"/>
      <c r="G14" s="116"/>
      <c r="H14" s="27">
        <v>67</v>
      </c>
      <c r="I14" s="28">
        <v>26400</v>
      </c>
      <c r="J14" s="29">
        <f t="shared" si="1"/>
        <v>1768800</v>
      </c>
      <c r="K14" s="30">
        <v>0.12</v>
      </c>
      <c r="L14" s="29">
        <f t="shared" si="0"/>
        <v>212256</v>
      </c>
      <c r="M14" s="31">
        <f>L14+J14</f>
        <v>1981056</v>
      </c>
      <c r="N14" s="119"/>
    </row>
    <row r="15" spans="1:14" s="32" customFormat="1" ht="32.25" customHeight="1" x14ac:dyDescent="0.45">
      <c r="A15" s="108"/>
      <c r="B15" s="26" t="s">
        <v>20</v>
      </c>
      <c r="C15" s="110"/>
      <c r="D15" s="110"/>
      <c r="E15" s="110"/>
      <c r="F15" s="113"/>
      <c r="G15" s="116"/>
      <c r="H15" s="27">
        <v>17</v>
      </c>
      <c r="I15" s="28">
        <v>87400</v>
      </c>
      <c r="J15" s="29">
        <f t="shared" si="1"/>
        <v>1485800</v>
      </c>
      <c r="K15" s="30">
        <v>0.12</v>
      </c>
      <c r="L15" s="29">
        <f t="shared" si="0"/>
        <v>178296</v>
      </c>
      <c r="M15" s="31">
        <f>L15+J15</f>
        <v>1664096</v>
      </c>
      <c r="N15" s="119"/>
    </row>
    <row r="16" spans="1:14" s="32" customFormat="1" ht="46.8" x14ac:dyDescent="0.45">
      <c r="A16" s="108"/>
      <c r="B16" s="26" t="s">
        <v>21</v>
      </c>
      <c r="C16" s="110"/>
      <c r="D16" s="110"/>
      <c r="E16" s="110"/>
      <c r="F16" s="113"/>
      <c r="G16" s="116"/>
      <c r="H16" s="27">
        <v>17</v>
      </c>
      <c r="I16" s="28">
        <v>55043</v>
      </c>
      <c r="J16" s="29">
        <f t="shared" si="1"/>
        <v>935731</v>
      </c>
      <c r="K16" s="30">
        <v>0.12</v>
      </c>
      <c r="L16" s="29">
        <f t="shared" si="0"/>
        <v>112287.72</v>
      </c>
      <c r="M16" s="31">
        <f t="shared" ref="M16:M17" si="2">L16+J16</f>
        <v>1048018.72</v>
      </c>
      <c r="N16" s="119"/>
    </row>
    <row r="17" spans="1:18" s="32" customFormat="1" ht="57" customHeight="1" x14ac:dyDescent="0.45">
      <c r="A17" s="33">
        <v>2</v>
      </c>
      <c r="B17" s="34" t="s">
        <v>22</v>
      </c>
      <c r="C17" s="111"/>
      <c r="D17" s="111"/>
      <c r="E17" s="111"/>
      <c r="F17" s="114"/>
      <c r="G17" s="117"/>
      <c r="H17" s="27">
        <v>17</v>
      </c>
      <c r="I17" s="35">
        <v>366954.46</v>
      </c>
      <c r="J17" s="29">
        <f t="shared" si="1"/>
        <v>6238225.8200000003</v>
      </c>
      <c r="K17" s="36">
        <v>0.12</v>
      </c>
      <c r="L17" s="29">
        <f t="shared" si="0"/>
        <v>748587.1</v>
      </c>
      <c r="M17" s="31">
        <f t="shared" si="2"/>
        <v>6986812.9199999999</v>
      </c>
      <c r="N17" s="37"/>
    </row>
    <row r="18" spans="1:18" s="47" customFormat="1" ht="32.25" customHeight="1" thickBot="1" x14ac:dyDescent="0.5">
      <c r="A18" s="38"/>
      <c r="B18" s="39" t="s">
        <v>53</v>
      </c>
      <c r="C18" s="40"/>
      <c r="D18" s="41"/>
      <c r="E18" s="41"/>
      <c r="F18" s="41"/>
      <c r="G18" s="41"/>
      <c r="H18" s="42"/>
      <c r="I18" s="43"/>
      <c r="J18" s="44">
        <f>SUM(J12:J17)</f>
        <v>29383556.82</v>
      </c>
      <c r="K18" s="45"/>
      <c r="L18" s="44">
        <f>SUM(L12:L17)</f>
        <v>3526026.8200000003</v>
      </c>
      <c r="M18" s="46">
        <f>SUM(M12:M17)</f>
        <v>32909583.640000001</v>
      </c>
      <c r="O18" s="48"/>
      <c r="P18" s="49">
        <f>M18+'[1]акт (2)'!M18</f>
        <v>48083326.57</v>
      </c>
      <c r="Q18" s="50"/>
      <c r="R18" s="49"/>
    </row>
    <row r="19" spans="1:18" s="19" customFormat="1" ht="49.5" customHeight="1" x14ac:dyDescent="0.45">
      <c r="A19" s="18"/>
      <c r="B19" s="120" t="s">
        <v>54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51"/>
      <c r="O19" s="51"/>
    </row>
    <row r="20" spans="1:18" s="19" customFormat="1" ht="23.4" x14ac:dyDescent="0.45">
      <c r="A20" s="18"/>
      <c r="B20" s="52"/>
      <c r="C20" s="53"/>
      <c r="D20" s="54"/>
      <c r="E20" s="54"/>
      <c r="F20" s="54"/>
      <c r="G20" s="54"/>
      <c r="H20" s="54"/>
      <c r="I20" s="53"/>
      <c r="J20" s="53"/>
      <c r="K20" s="54"/>
      <c r="L20" s="55"/>
      <c r="M20" s="56"/>
    </row>
    <row r="21" spans="1:18" s="19" customFormat="1" ht="23.4" x14ac:dyDescent="0.45">
      <c r="A21" s="18"/>
      <c r="B21" s="52"/>
      <c r="C21" s="57" t="s">
        <v>55</v>
      </c>
      <c r="D21" s="121" t="s">
        <v>56</v>
      </c>
      <c r="E21" s="121"/>
      <c r="F21" s="121"/>
      <c r="G21" s="121"/>
      <c r="H21" s="121"/>
      <c r="I21" s="121"/>
      <c r="J21" s="58"/>
      <c r="K21" s="54"/>
      <c r="L21" s="53"/>
      <c r="M21" s="56"/>
    </row>
    <row r="22" spans="1:18" s="19" customFormat="1" ht="23.4" x14ac:dyDescent="0.45">
      <c r="A22" s="18"/>
      <c r="B22" s="59" t="s">
        <v>57</v>
      </c>
      <c r="C22" s="60" t="s">
        <v>58</v>
      </c>
      <c r="D22" s="122" t="s">
        <v>59</v>
      </c>
      <c r="E22" s="122"/>
      <c r="F22" s="122"/>
      <c r="G22" s="122"/>
      <c r="H22" s="122"/>
      <c r="I22" s="122"/>
      <c r="J22" s="61"/>
      <c r="K22" s="62"/>
      <c r="L22" s="61"/>
      <c r="M22" s="63"/>
    </row>
    <row r="23" spans="1:18" s="19" customFormat="1" ht="23.4" x14ac:dyDescent="0.45">
      <c r="A23" s="18"/>
      <c r="B23" s="59"/>
      <c r="C23" s="60" t="s">
        <v>60</v>
      </c>
      <c r="D23" s="123">
        <v>302842114</v>
      </c>
      <c r="E23" s="123"/>
      <c r="F23" s="123"/>
      <c r="G23" s="123"/>
      <c r="H23" s="123"/>
      <c r="I23" s="123"/>
      <c r="J23" s="61"/>
      <c r="K23" s="62"/>
      <c r="L23" s="61"/>
      <c r="M23" s="63"/>
    </row>
    <row r="24" spans="1:18" s="19" customFormat="1" ht="23.4" x14ac:dyDescent="0.45">
      <c r="A24" s="18"/>
      <c r="B24" s="59"/>
      <c r="C24" s="60" t="s">
        <v>61</v>
      </c>
      <c r="D24" s="107" t="s">
        <v>62</v>
      </c>
      <c r="E24" s="107"/>
      <c r="F24" s="107"/>
      <c r="G24" s="107"/>
      <c r="H24" s="107"/>
      <c r="I24" s="107"/>
      <c r="J24" s="61"/>
      <c r="K24" s="62"/>
      <c r="L24" s="58"/>
      <c r="M24" s="64"/>
    </row>
    <row r="25" spans="1:18" s="19" customFormat="1" ht="23.4" x14ac:dyDescent="0.45">
      <c r="A25" s="18"/>
      <c r="B25" s="65"/>
      <c r="C25" s="58"/>
      <c r="D25" s="18"/>
      <c r="E25" s="18"/>
      <c r="F25" s="18"/>
      <c r="G25" s="18"/>
      <c r="H25" s="18"/>
      <c r="I25" s="58"/>
      <c r="J25" s="58"/>
      <c r="K25" s="18"/>
      <c r="L25" s="58"/>
      <c r="M25" s="64"/>
    </row>
    <row r="26" spans="1:18" s="19" customFormat="1" ht="23.4" x14ac:dyDescent="0.45">
      <c r="A26" s="18"/>
      <c r="B26" s="53" t="s">
        <v>63</v>
      </c>
      <c r="D26" s="54"/>
      <c r="E26" s="54"/>
      <c r="F26" s="54"/>
      <c r="G26" s="54"/>
      <c r="H26" s="54"/>
      <c r="I26" s="53"/>
      <c r="J26" s="53"/>
      <c r="K26" s="18"/>
      <c r="L26" s="58"/>
      <c r="M26" s="64"/>
    </row>
    <row r="27" spans="1:18" s="19" customFormat="1" ht="23.4" x14ac:dyDescent="0.45">
      <c r="A27" s="18"/>
      <c r="B27" s="65"/>
      <c r="C27" s="53"/>
      <c r="D27" s="54"/>
      <c r="E27" s="54"/>
      <c r="F27" s="54"/>
      <c r="G27" s="54"/>
      <c r="H27" s="54"/>
      <c r="I27" s="53"/>
      <c r="J27" s="53"/>
      <c r="K27" s="18"/>
      <c r="L27" s="58"/>
      <c r="M27" s="64"/>
    </row>
    <row r="28" spans="1:18" s="19" customFormat="1" ht="23.4" x14ac:dyDescent="0.45">
      <c r="A28" s="18"/>
      <c r="B28" s="65"/>
      <c r="C28" s="53"/>
      <c r="D28" s="54"/>
      <c r="E28" s="54"/>
      <c r="F28" s="54"/>
      <c r="G28" s="54"/>
      <c r="H28" s="54"/>
      <c r="I28" s="53"/>
      <c r="J28" s="53"/>
      <c r="K28" s="18"/>
      <c r="L28" s="58"/>
      <c r="M28" s="64"/>
    </row>
    <row r="29" spans="1:18" s="19" customFormat="1" ht="23.4" x14ac:dyDescent="0.45">
      <c r="A29" s="18"/>
      <c r="B29" s="65"/>
      <c r="C29" s="58"/>
      <c r="D29" s="18"/>
      <c r="E29" s="18"/>
      <c r="F29" s="18"/>
      <c r="G29" s="18"/>
      <c r="H29" s="18"/>
      <c r="I29" s="58"/>
      <c r="J29" s="58"/>
      <c r="K29" s="18"/>
      <c r="L29" s="58"/>
      <c r="M29" s="64"/>
    </row>
    <row r="30" spans="1:18" s="19" customFormat="1" ht="23.4" x14ac:dyDescent="0.45">
      <c r="A30" s="18"/>
      <c r="B30" s="18" t="s">
        <v>64</v>
      </c>
      <c r="C30" s="18"/>
      <c r="E30" s="58"/>
      <c r="F30" s="58"/>
      <c r="G30" s="58"/>
      <c r="H30" s="18"/>
      <c r="I30" s="58"/>
      <c r="J30" s="58"/>
      <c r="K30" s="124" t="s">
        <v>65</v>
      </c>
      <c r="L30" s="124"/>
      <c r="M30" s="124"/>
    </row>
    <row r="31" spans="1:18" s="19" customFormat="1" ht="23.4" x14ac:dyDescent="0.45">
      <c r="A31" s="18"/>
      <c r="B31" s="18"/>
      <c r="C31" s="18"/>
      <c r="E31" s="18"/>
      <c r="F31" s="18"/>
      <c r="G31" s="18"/>
      <c r="H31" s="18"/>
      <c r="I31" s="58"/>
      <c r="J31" s="58"/>
      <c r="K31" s="18"/>
      <c r="L31" s="18"/>
      <c r="M31" s="37"/>
    </row>
    <row r="32" spans="1:18" s="19" customFormat="1" ht="23.4" x14ac:dyDescent="0.45">
      <c r="A32" s="18"/>
      <c r="B32" s="18" t="s">
        <v>66</v>
      </c>
      <c r="C32" s="18"/>
      <c r="E32" s="18"/>
      <c r="F32" s="18"/>
      <c r="G32" s="18"/>
      <c r="H32" s="18"/>
      <c r="I32" s="58"/>
      <c r="J32" s="58"/>
      <c r="K32" s="124" t="s">
        <v>66</v>
      </c>
      <c r="L32" s="124"/>
      <c r="M32" s="124"/>
    </row>
    <row r="33" spans="1:13" s="19" customFormat="1" ht="23.4" x14ac:dyDescent="0.45">
      <c r="A33" s="18"/>
      <c r="B33" s="18" t="s">
        <v>67</v>
      </c>
      <c r="C33" s="18"/>
      <c r="E33" s="18"/>
      <c r="F33" s="18"/>
      <c r="G33" s="18"/>
      <c r="H33" s="18"/>
      <c r="I33" s="58"/>
      <c r="J33" s="58"/>
      <c r="K33" s="124"/>
      <c r="L33" s="124"/>
      <c r="M33" s="124"/>
    </row>
    <row r="34" spans="1:13" s="19" customFormat="1" ht="23.4" x14ac:dyDescent="0.45">
      <c r="A34" s="18"/>
      <c r="B34" s="58"/>
      <c r="C34" s="18"/>
      <c r="E34" s="18"/>
      <c r="F34" s="18"/>
      <c r="G34" s="18"/>
      <c r="H34" s="18"/>
      <c r="I34" s="58"/>
      <c r="J34" s="125"/>
      <c r="K34" s="125"/>
      <c r="L34" s="125"/>
      <c r="M34" s="125"/>
    </row>
    <row r="35" spans="1:13" s="19" customFormat="1" ht="23.4" x14ac:dyDescent="0.45">
      <c r="A35" s="18"/>
      <c r="B35" s="58" t="s">
        <v>68</v>
      </c>
      <c r="C35" s="18"/>
      <c r="E35" s="18"/>
      <c r="F35" s="18"/>
      <c r="G35" s="18"/>
      <c r="H35" s="18"/>
      <c r="I35" s="58"/>
      <c r="J35" s="124" t="s">
        <v>68</v>
      </c>
      <c r="K35" s="124"/>
      <c r="L35" s="124"/>
      <c r="M35" s="124"/>
    </row>
    <row r="36" spans="1:13" s="70" customFormat="1" ht="17.399999999999999" x14ac:dyDescent="0.35">
      <c r="A36" s="66"/>
      <c r="B36" s="67"/>
      <c r="C36" s="68"/>
      <c r="D36" s="66"/>
      <c r="E36" s="66"/>
      <c r="F36" s="66"/>
      <c r="G36" s="66"/>
      <c r="H36" s="66"/>
      <c r="I36" s="68"/>
      <c r="J36" s="68"/>
      <c r="K36" s="66"/>
      <c r="L36" s="68"/>
      <c r="M36" s="69"/>
    </row>
  </sheetData>
  <mergeCells count="26">
    <mergeCell ref="K30:M30"/>
    <mergeCell ref="K32:M32"/>
    <mergeCell ref="K33:M33"/>
    <mergeCell ref="J34:M34"/>
    <mergeCell ref="J35:M35"/>
    <mergeCell ref="N12:N16"/>
    <mergeCell ref="B19:M19"/>
    <mergeCell ref="D21:I21"/>
    <mergeCell ref="D22:I22"/>
    <mergeCell ref="D23:I23"/>
    <mergeCell ref="D24:I24"/>
    <mergeCell ref="A12:A16"/>
    <mergeCell ref="C12:C17"/>
    <mergeCell ref="D12:D17"/>
    <mergeCell ref="E12:E17"/>
    <mergeCell ref="F12:F17"/>
    <mergeCell ref="G12:G17"/>
    <mergeCell ref="B1:M1"/>
    <mergeCell ref="B2:M2"/>
    <mergeCell ref="B3:M3"/>
    <mergeCell ref="A4:M7"/>
    <mergeCell ref="D8:D9"/>
    <mergeCell ref="E8:E9"/>
    <mergeCell ref="F8:F9"/>
    <mergeCell ref="G8:G9"/>
    <mergeCell ref="K8:L8"/>
  </mergeCells>
  <pageMargins left="0.2" right="0.11811023622047245" top="0.32" bottom="0.55118110236220474" header="0.21" footer="0.31496062992125984"/>
  <pageSetup paperSize="9"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23F7-D88A-4477-B846-D11BC5F6D899}">
  <dimension ref="A1:K46"/>
  <sheetViews>
    <sheetView workbookViewId="0">
      <selection activeCell="P15" sqref="P15"/>
    </sheetView>
  </sheetViews>
  <sheetFormatPr defaultColWidth="9.109375" defaultRowHeight="14.4" x14ac:dyDescent="0.3"/>
  <cols>
    <col min="1" max="1" width="9.44140625" style="78" bestFit="1" customWidth="1"/>
    <col min="2" max="2" width="14.5546875" style="78" bestFit="1" customWidth="1"/>
    <col min="3" max="3" width="8.33203125" style="78" bestFit="1" customWidth="1"/>
    <col min="4" max="4" width="14" style="78" bestFit="1" customWidth="1"/>
    <col min="5" max="5" width="15.6640625" style="78" bestFit="1" customWidth="1"/>
    <col min="6" max="6" width="18.33203125" style="86" bestFit="1" customWidth="1"/>
    <col min="7" max="7" width="17.77734375" style="86" bestFit="1" customWidth="1"/>
    <col min="8" max="8" width="13.88671875" style="78" bestFit="1" customWidth="1"/>
    <col min="9" max="9" width="12.6640625" style="75" bestFit="1" customWidth="1"/>
    <col min="10" max="10" width="18.5546875" style="75" bestFit="1" customWidth="1"/>
    <col min="11" max="11" width="18.88671875" style="75" bestFit="1" customWidth="1"/>
    <col min="12" max="16384" width="9.109375" style="78"/>
  </cols>
  <sheetData>
    <row r="1" spans="1:11" x14ac:dyDescent="0.3">
      <c r="A1" s="75" t="s">
        <v>30</v>
      </c>
      <c r="B1" s="75" t="s">
        <v>69</v>
      </c>
      <c r="C1" s="75" t="s">
        <v>70</v>
      </c>
      <c r="D1" s="75" t="s">
        <v>71</v>
      </c>
      <c r="E1" s="75" t="s">
        <v>34</v>
      </c>
      <c r="F1" s="76" t="s">
        <v>72</v>
      </c>
      <c r="G1" s="76" t="s">
        <v>73</v>
      </c>
      <c r="H1" s="77" t="s">
        <v>74</v>
      </c>
      <c r="I1" s="75" t="s">
        <v>75</v>
      </c>
      <c r="J1" s="75" t="s">
        <v>76</v>
      </c>
      <c r="K1" s="75" t="s">
        <v>77</v>
      </c>
    </row>
    <row r="2" spans="1:11" x14ac:dyDescent="0.3">
      <c r="A2" s="79">
        <v>1</v>
      </c>
      <c r="B2" s="79" t="s">
        <v>78</v>
      </c>
      <c r="C2" s="79" t="s">
        <v>79</v>
      </c>
      <c r="D2" s="79" t="s">
        <v>80</v>
      </c>
      <c r="E2" s="79" t="s">
        <v>81</v>
      </c>
      <c r="F2" s="80">
        <v>45298</v>
      </c>
      <c r="G2" s="80">
        <v>45301</v>
      </c>
      <c r="H2" s="81" t="s">
        <v>82</v>
      </c>
      <c r="I2" s="79">
        <v>33207104</v>
      </c>
      <c r="J2" s="79"/>
      <c r="K2" s="79">
        <f>SUM(G2-F2+1)</f>
        <v>4</v>
      </c>
    </row>
    <row r="3" spans="1:11" x14ac:dyDescent="0.3">
      <c r="A3" s="79">
        <v>2</v>
      </c>
      <c r="B3" s="79" t="s">
        <v>83</v>
      </c>
      <c r="C3" s="79" t="s">
        <v>79</v>
      </c>
      <c r="D3" s="79" t="s">
        <v>80</v>
      </c>
      <c r="E3" s="79" t="s">
        <v>81</v>
      </c>
      <c r="F3" s="80">
        <v>45298</v>
      </c>
      <c r="G3" s="80">
        <v>45301</v>
      </c>
      <c r="H3" s="81" t="s">
        <v>84</v>
      </c>
      <c r="I3" s="79">
        <v>33215683</v>
      </c>
      <c r="J3" s="79"/>
      <c r="K3" s="79">
        <f t="shared" ref="K3:K45" si="0">SUM(G3-F3+1)</f>
        <v>4</v>
      </c>
    </row>
    <row r="4" spans="1:11" x14ac:dyDescent="0.3">
      <c r="A4" s="79">
        <v>3</v>
      </c>
      <c r="B4" s="79" t="s">
        <v>85</v>
      </c>
      <c r="C4" s="79" t="s">
        <v>79</v>
      </c>
      <c r="D4" s="79" t="s">
        <v>80</v>
      </c>
      <c r="E4" s="79" t="s">
        <v>81</v>
      </c>
      <c r="F4" s="80">
        <v>45298</v>
      </c>
      <c r="G4" s="80">
        <v>45301</v>
      </c>
      <c r="H4" s="81" t="s">
        <v>86</v>
      </c>
      <c r="I4" s="79">
        <v>33199985</v>
      </c>
      <c r="J4" s="79"/>
      <c r="K4" s="79">
        <f t="shared" si="0"/>
        <v>4</v>
      </c>
    </row>
    <row r="5" spans="1:11" x14ac:dyDescent="0.3">
      <c r="A5" s="79">
        <v>4</v>
      </c>
      <c r="B5" s="79" t="s">
        <v>87</v>
      </c>
      <c r="C5" s="79" t="s">
        <v>79</v>
      </c>
      <c r="D5" s="79" t="s">
        <v>80</v>
      </c>
      <c r="E5" s="79" t="s">
        <v>81</v>
      </c>
      <c r="F5" s="80">
        <v>45298</v>
      </c>
      <c r="G5" s="80">
        <v>45301</v>
      </c>
      <c r="H5" s="81" t="s">
        <v>88</v>
      </c>
      <c r="I5" s="79">
        <v>33181459</v>
      </c>
      <c r="J5" s="79"/>
      <c r="K5" s="79">
        <f t="shared" si="0"/>
        <v>4</v>
      </c>
    </row>
    <row r="6" spans="1:11" x14ac:dyDescent="0.3">
      <c r="A6" s="79">
        <v>5</v>
      </c>
      <c r="B6" s="79" t="s">
        <v>89</v>
      </c>
      <c r="C6" s="79" t="s">
        <v>79</v>
      </c>
      <c r="D6" s="79" t="s">
        <v>80</v>
      </c>
      <c r="E6" s="79" t="s">
        <v>81</v>
      </c>
      <c r="F6" s="80">
        <v>45298</v>
      </c>
      <c r="G6" s="80">
        <v>45301</v>
      </c>
      <c r="H6" s="81" t="s">
        <v>90</v>
      </c>
      <c r="I6" s="79">
        <v>33200006</v>
      </c>
      <c r="J6" s="79"/>
      <c r="K6" s="79">
        <f t="shared" si="0"/>
        <v>4</v>
      </c>
    </row>
    <row r="7" spans="1:11" x14ac:dyDescent="0.3">
      <c r="A7" s="79">
        <v>6</v>
      </c>
      <c r="B7" s="79" t="s">
        <v>91</v>
      </c>
      <c r="C7" s="79" t="s">
        <v>79</v>
      </c>
      <c r="D7" s="79" t="s">
        <v>80</v>
      </c>
      <c r="E7" s="79" t="s">
        <v>81</v>
      </c>
      <c r="F7" s="80">
        <v>45298</v>
      </c>
      <c r="G7" s="80">
        <v>45301</v>
      </c>
      <c r="H7" s="81" t="s">
        <v>92</v>
      </c>
      <c r="I7" s="79">
        <v>33200008</v>
      </c>
      <c r="J7" s="79"/>
      <c r="K7" s="79">
        <f t="shared" si="0"/>
        <v>4</v>
      </c>
    </row>
    <row r="8" spans="1:11" x14ac:dyDescent="0.3">
      <c r="A8" s="79">
        <v>7</v>
      </c>
      <c r="B8" s="79" t="s">
        <v>93</v>
      </c>
      <c r="C8" s="79" t="s">
        <v>79</v>
      </c>
      <c r="D8" s="79" t="s">
        <v>80</v>
      </c>
      <c r="E8" s="79" t="s">
        <v>81</v>
      </c>
      <c r="F8" s="80">
        <v>45298</v>
      </c>
      <c r="G8" s="80">
        <v>45301</v>
      </c>
      <c r="H8" s="81" t="s">
        <v>94</v>
      </c>
      <c r="I8" s="79">
        <v>33200005</v>
      </c>
      <c r="J8" s="79"/>
      <c r="K8" s="79">
        <f t="shared" si="0"/>
        <v>4</v>
      </c>
    </row>
    <row r="9" spans="1:11" x14ac:dyDescent="0.3">
      <c r="A9" s="79">
        <v>8</v>
      </c>
      <c r="B9" s="79" t="s">
        <v>95</v>
      </c>
      <c r="C9" s="79" t="s">
        <v>79</v>
      </c>
      <c r="D9" s="79" t="s">
        <v>80</v>
      </c>
      <c r="E9" s="79" t="s">
        <v>81</v>
      </c>
      <c r="F9" s="80">
        <v>45298</v>
      </c>
      <c r="G9" s="80">
        <v>45301</v>
      </c>
      <c r="H9" s="81" t="s">
        <v>96</v>
      </c>
      <c r="I9" s="79">
        <v>33200004</v>
      </c>
      <c r="J9" s="79"/>
      <c r="K9" s="79">
        <f t="shared" si="0"/>
        <v>4</v>
      </c>
    </row>
    <row r="10" spans="1:11" x14ac:dyDescent="0.3">
      <c r="A10" s="79">
        <v>9</v>
      </c>
      <c r="B10" s="79" t="s">
        <v>97</v>
      </c>
      <c r="C10" s="79" t="s">
        <v>79</v>
      </c>
      <c r="D10" s="79" t="s">
        <v>80</v>
      </c>
      <c r="E10" s="79" t="s">
        <v>81</v>
      </c>
      <c r="F10" s="80">
        <v>45298</v>
      </c>
      <c r="G10" s="80">
        <v>45301</v>
      </c>
      <c r="H10" s="81" t="s">
        <v>98</v>
      </c>
      <c r="I10" s="79">
        <v>33200001</v>
      </c>
      <c r="J10" s="79"/>
      <c r="K10" s="79">
        <f t="shared" si="0"/>
        <v>4</v>
      </c>
    </row>
    <row r="11" spans="1:11" x14ac:dyDescent="0.3">
      <c r="A11" s="79">
        <v>10</v>
      </c>
      <c r="B11" s="79" t="s">
        <v>99</v>
      </c>
      <c r="C11" s="79" t="s">
        <v>79</v>
      </c>
      <c r="D11" s="79" t="s">
        <v>80</v>
      </c>
      <c r="E11" s="79" t="s">
        <v>81</v>
      </c>
      <c r="F11" s="80">
        <v>45298</v>
      </c>
      <c r="G11" s="80">
        <v>45301</v>
      </c>
      <c r="H11" s="81" t="s">
        <v>100</v>
      </c>
      <c r="I11" s="79">
        <v>33199983</v>
      </c>
      <c r="J11" s="79"/>
      <c r="K11" s="79">
        <f t="shared" si="0"/>
        <v>4</v>
      </c>
    </row>
    <row r="12" spans="1:11" x14ac:dyDescent="0.3">
      <c r="A12" s="79">
        <v>11</v>
      </c>
      <c r="B12" s="79" t="s">
        <v>101</v>
      </c>
      <c r="C12" s="79" t="s">
        <v>79</v>
      </c>
      <c r="D12" s="79" t="s">
        <v>80</v>
      </c>
      <c r="E12" s="79" t="s">
        <v>81</v>
      </c>
      <c r="F12" s="80">
        <v>45298</v>
      </c>
      <c r="G12" s="80">
        <v>45301</v>
      </c>
      <c r="H12" s="81" t="s">
        <v>102</v>
      </c>
      <c r="I12" s="79">
        <v>33199999</v>
      </c>
      <c r="J12" s="79"/>
      <c r="K12" s="79">
        <f t="shared" si="0"/>
        <v>4</v>
      </c>
    </row>
    <row r="13" spans="1:11" x14ac:dyDescent="0.3">
      <c r="A13" s="79">
        <v>12</v>
      </c>
      <c r="B13" s="79" t="s">
        <v>103</v>
      </c>
      <c r="C13" s="79" t="s">
        <v>79</v>
      </c>
      <c r="D13" s="79" t="s">
        <v>80</v>
      </c>
      <c r="E13" s="79" t="s">
        <v>81</v>
      </c>
      <c r="F13" s="80">
        <v>45298</v>
      </c>
      <c r="G13" s="80">
        <v>45301</v>
      </c>
      <c r="H13" s="81" t="s">
        <v>104</v>
      </c>
      <c r="I13" s="79">
        <v>33199980</v>
      </c>
      <c r="J13" s="79"/>
      <c r="K13" s="79">
        <f t="shared" si="0"/>
        <v>4</v>
      </c>
    </row>
    <row r="14" spans="1:11" x14ac:dyDescent="0.3">
      <c r="A14" s="79">
        <v>13</v>
      </c>
      <c r="B14" s="79" t="s">
        <v>105</v>
      </c>
      <c r="C14" s="79" t="s">
        <v>79</v>
      </c>
      <c r="D14" s="79" t="s">
        <v>80</v>
      </c>
      <c r="E14" s="79" t="s">
        <v>81</v>
      </c>
      <c r="F14" s="80">
        <v>45298</v>
      </c>
      <c r="G14" s="80">
        <v>45301</v>
      </c>
      <c r="H14" s="81" t="s">
        <v>106</v>
      </c>
      <c r="I14" s="79">
        <v>33199997</v>
      </c>
      <c r="J14" s="79"/>
      <c r="K14" s="79">
        <f t="shared" si="0"/>
        <v>4</v>
      </c>
    </row>
    <row r="15" spans="1:11" x14ac:dyDescent="0.3">
      <c r="A15" s="79">
        <v>14</v>
      </c>
      <c r="B15" s="79" t="s">
        <v>107</v>
      </c>
      <c r="C15" s="79" t="s">
        <v>79</v>
      </c>
      <c r="D15" s="79" t="s">
        <v>80</v>
      </c>
      <c r="E15" s="79" t="s">
        <v>81</v>
      </c>
      <c r="F15" s="80">
        <v>45298</v>
      </c>
      <c r="G15" s="80">
        <v>45301</v>
      </c>
      <c r="H15" s="81" t="s">
        <v>108</v>
      </c>
      <c r="I15" s="79">
        <v>33207105</v>
      </c>
      <c r="J15" s="79"/>
      <c r="K15" s="79">
        <f t="shared" si="0"/>
        <v>4</v>
      </c>
    </row>
    <row r="16" spans="1:11" x14ac:dyDescent="0.3">
      <c r="A16" s="79">
        <v>15</v>
      </c>
      <c r="B16" s="79" t="s">
        <v>109</v>
      </c>
      <c r="C16" s="79" t="s">
        <v>79</v>
      </c>
      <c r="D16" s="79" t="s">
        <v>80</v>
      </c>
      <c r="E16" s="79" t="s">
        <v>81</v>
      </c>
      <c r="F16" s="80">
        <v>45298</v>
      </c>
      <c r="G16" s="80">
        <v>45301</v>
      </c>
      <c r="H16" s="81" t="s">
        <v>110</v>
      </c>
      <c r="I16" s="79">
        <v>33207126</v>
      </c>
      <c r="J16" s="79"/>
      <c r="K16" s="79">
        <f t="shared" si="0"/>
        <v>4</v>
      </c>
    </row>
    <row r="17" spans="1:11" x14ac:dyDescent="0.3">
      <c r="A17" s="79">
        <v>16</v>
      </c>
      <c r="B17" s="79" t="s">
        <v>111</v>
      </c>
      <c r="C17" s="79" t="s">
        <v>79</v>
      </c>
      <c r="D17" s="79" t="s">
        <v>80</v>
      </c>
      <c r="E17" s="79" t="s">
        <v>81</v>
      </c>
      <c r="F17" s="80">
        <v>45298</v>
      </c>
      <c r="G17" s="80">
        <v>45301</v>
      </c>
      <c r="H17" s="81" t="s">
        <v>112</v>
      </c>
      <c r="I17" s="79">
        <v>33200003</v>
      </c>
      <c r="J17" s="79"/>
      <c r="K17" s="79">
        <f t="shared" si="0"/>
        <v>4</v>
      </c>
    </row>
    <row r="18" spans="1:11" x14ac:dyDescent="0.3">
      <c r="A18" s="79">
        <v>17</v>
      </c>
      <c r="B18" s="79" t="s">
        <v>113</v>
      </c>
      <c r="C18" s="79" t="s">
        <v>79</v>
      </c>
      <c r="D18" s="79" t="s">
        <v>80</v>
      </c>
      <c r="E18" s="79" t="s">
        <v>81</v>
      </c>
      <c r="F18" s="80">
        <v>45319</v>
      </c>
      <c r="G18" s="80">
        <v>45321</v>
      </c>
      <c r="H18" s="81" t="s">
        <v>114</v>
      </c>
      <c r="I18" s="79">
        <v>33318513</v>
      </c>
      <c r="J18" s="79"/>
      <c r="K18" s="79">
        <f t="shared" si="0"/>
        <v>3</v>
      </c>
    </row>
    <row r="19" spans="1:11" x14ac:dyDescent="0.3">
      <c r="A19" s="75">
        <v>24</v>
      </c>
      <c r="B19" s="75"/>
      <c r="C19" s="75"/>
      <c r="D19" s="75"/>
      <c r="E19" s="75"/>
      <c r="F19" s="76"/>
      <c r="G19" s="76"/>
      <c r="H19" s="77"/>
      <c r="K19" s="75">
        <f t="shared" si="0"/>
        <v>1</v>
      </c>
    </row>
    <row r="20" spans="1:11" x14ac:dyDescent="0.3">
      <c r="A20" s="75">
        <v>25</v>
      </c>
      <c r="B20" s="75"/>
      <c r="C20" s="75"/>
      <c r="D20" s="75"/>
      <c r="E20" s="75"/>
      <c r="F20" s="76"/>
      <c r="G20" s="76"/>
      <c r="H20" s="77"/>
      <c r="K20" s="75">
        <f t="shared" si="0"/>
        <v>1</v>
      </c>
    </row>
    <row r="21" spans="1:11" x14ac:dyDescent="0.3">
      <c r="A21" s="75">
        <v>26</v>
      </c>
      <c r="B21" s="75"/>
      <c r="C21" s="75"/>
      <c r="D21" s="75"/>
      <c r="E21" s="75"/>
      <c r="F21" s="76"/>
      <c r="G21" s="76"/>
      <c r="H21" s="77"/>
      <c r="K21" s="75">
        <f t="shared" si="0"/>
        <v>1</v>
      </c>
    </row>
    <row r="22" spans="1:11" x14ac:dyDescent="0.3">
      <c r="A22" s="75">
        <v>27</v>
      </c>
      <c r="B22" s="75"/>
      <c r="C22" s="75"/>
      <c r="D22" s="75"/>
      <c r="E22" s="75"/>
      <c r="F22" s="76"/>
      <c r="G22" s="76"/>
      <c r="H22" s="77"/>
      <c r="K22" s="75">
        <f t="shared" si="0"/>
        <v>1</v>
      </c>
    </row>
    <row r="23" spans="1:11" x14ac:dyDescent="0.3">
      <c r="A23" s="75">
        <v>28</v>
      </c>
      <c r="B23" s="75"/>
      <c r="C23" s="75"/>
      <c r="D23" s="75"/>
      <c r="E23" s="75"/>
      <c r="F23" s="76"/>
      <c r="G23" s="76"/>
      <c r="H23" s="77"/>
      <c r="K23" s="75">
        <f t="shared" si="0"/>
        <v>1</v>
      </c>
    </row>
    <row r="24" spans="1:11" x14ac:dyDescent="0.3">
      <c r="A24" s="75">
        <v>29</v>
      </c>
      <c r="B24" s="75"/>
      <c r="C24" s="75"/>
      <c r="D24" s="75"/>
      <c r="E24" s="75"/>
      <c r="F24" s="76"/>
      <c r="G24" s="76"/>
      <c r="H24" s="77"/>
      <c r="K24" s="75">
        <f t="shared" si="0"/>
        <v>1</v>
      </c>
    </row>
    <row r="25" spans="1:11" x14ac:dyDescent="0.3">
      <c r="A25" s="75">
        <v>30</v>
      </c>
      <c r="B25" s="75"/>
      <c r="C25" s="75"/>
      <c r="D25" s="75"/>
      <c r="E25" s="75"/>
      <c r="F25" s="76"/>
      <c r="G25" s="76"/>
      <c r="H25" s="77"/>
      <c r="K25" s="75">
        <f t="shared" si="0"/>
        <v>1</v>
      </c>
    </row>
    <row r="26" spans="1:11" x14ac:dyDescent="0.3">
      <c r="A26" s="75">
        <v>31</v>
      </c>
      <c r="B26" s="75"/>
      <c r="C26" s="75"/>
      <c r="D26" s="75"/>
      <c r="E26" s="75"/>
      <c r="F26" s="76"/>
      <c r="G26" s="76"/>
      <c r="H26" s="77"/>
      <c r="K26" s="75">
        <f t="shared" si="0"/>
        <v>1</v>
      </c>
    </row>
    <row r="27" spans="1:11" x14ac:dyDescent="0.3">
      <c r="A27" s="75">
        <v>32</v>
      </c>
      <c r="B27" s="75"/>
      <c r="C27" s="75"/>
      <c r="D27" s="75"/>
      <c r="E27" s="75"/>
      <c r="F27" s="76"/>
      <c r="G27" s="76"/>
      <c r="H27" s="77"/>
      <c r="K27" s="75">
        <f t="shared" si="0"/>
        <v>1</v>
      </c>
    </row>
    <row r="28" spans="1:11" x14ac:dyDescent="0.3">
      <c r="A28" s="75">
        <v>33</v>
      </c>
      <c r="B28" s="75"/>
      <c r="C28" s="75"/>
      <c r="D28" s="75"/>
      <c r="E28" s="75"/>
      <c r="F28" s="76"/>
      <c r="G28" s="76"/>
      <c r="H28" s="77"/>
      <c r="K28" s="75">
        <f t="shared" si="0"/>
        <v>1</v>
      </c>
    </row>
    <row r="29" spans="1:11" x14ac:dyDescent="0.3">
      <c r="A29" s="75">
        <v>34</v>
      </c>
      <c r="B29" s="75"/>
      <c r="C29" s="75"/>
      <c r="D29" s="75"/>
      <c r="E29" s="75"/>
      <c r="F29" s="76"/>
      <c r="G29" s="76"/>
      <c r="H29" s="77"/>
      <c r="K29" s="75">
        <f t="shared" si="0"/>
        <v>1</v>
      </c>
    </row>
    <row r="30" spans="1:11" x14ac:dyDescent="0.3">
      <c r="A30" s="75">
        <v>35</v>
      </c>
      <c r="B30" s="75"/>
      <c r="C30" s="75"/>
      <c r="D30" s="75"/>
      <c r="E30" s="75"/>
      <c r="F30" s="76"/>
      <c r="G30" s="76"/>
      <c r="H30" s="77"/>
      <c r="K30" s="75">
        <f t="shared" si="0"/>
        <v>1</v>
      </c>
    </row>
    <row r="31" spans="1:11" x14ac:dyDescent="0.3">
      <c r="A31" s="75">
        <v>36</v>
      </c>
      <c r="B31" s="75"/>
      <c r="C31" s="75"/>
      <c r="D31" s="75"/>
      <c r="E31" s="75"/>
      <c r="F31" s="76"/>
      <c r="G31" s="76"/>
      <c r="H31" s="77"/>
      <c r="K31" s="75">
        <f t="shared" si="0"/>
        <v>1</v>
      </c>
    </row>
    <row r="32" spans="1:11" x14ac:dyDescent="0.3">
      <c r="A32" s="75">
        <v>37</v>
      </c>
      <c r="B32" s="75"/>
      <c r="C32" s="75"/>
      <c r="D32" s="75"/>
      <c r="E32" s="75"/>
      <c r="F32" s="76"/>
      <c r="G32" s="76"/>
      <c r="H32" s="77"/>
      <c r="K32" s="75">
        <f t="shared" si="0"/>
        <v>1</v>
      </c>
    </row>
    <row r="33" spans="1:11" x14ac:dyDescent="0.3">
      <c r="A33" s="75">
        <v>38</v>
      </c>
      <c r="B33" s="75"/>
      <c r="C33" s="75"/>
      <c r="D33" s="75"/>
      <c r="E33" s="75"/>
      <c r="F33" s="76"/>
      <c r="G33" s="76"/>
      <c r="H33" s="77"/>
      <c r="K33" s="75">
        <f t="shared" si="0"/>
        <v>1</v>
      </c>
    </row>
    <row r="34" spans="1:11" x14ac:dyDescent="0.3">
      <c r="A34" s="75">
        <v>39</v>
      </c>
      <c r="B34" s="75"/>
      <c r="C34" s="75"/>
      <c r="D34" s="75"/>
      <c r="E34" s="75"/>
      <c r="F34" s="76"/>
      <c r="G34" s="76"/>
      <c r="H34" s="77"/>
      <c r="K34" s="75">
        <f t="shared" si="0"/>
        <v>1</v>
      </c>
    </row>
    <row r="35" spans="1:11" x14ac:dyDescent="0.3">
      <c r="A35" s="75">
        <v>40</v>
      </c>
      <c r="B35" s="75"/>
      <c r="C35" s="75"/>
      <c r="D35" s="75"/>
      <c r="E35" s="75"/>
      <c r="F35" s="76"/>
      <c r="G35" s="76"/>
      <c r="H35" s="77"/>
      <c r="K35" s="75">
        <f t="shared" si="0"/>
        <v>1</v>
      </c>
    </row>
    <row r="36" spans="1:11" x14ac:dyDescent="0.3">
      <c r="A36" s="75">
        <v>41</v>
      </c>
      <c r="B36" s="75"/>
      <c r="C36" s="75"/>
      <c r="D36" s="75"/>
      <c r="E36" s="75"/>
      <c r="F36" s="76"/>
      <c r="G36" s="76"/>
      <c r="H36" s="77"/>
      <c r="K36" s="75">
        <f t="shared" si="0"/>
        <v>1</v>
      </c>
    </row>
    <row r="37" spans="1:11" x14ac:dyDescent="0.3">
      <c r="A37" s="75">
        <v>42</v>
      </c>
      <c r="B37" s="75"/>
      <c r="C37" s="75"/>
      <c r="D37" s="75"/>
      <c r="E37" s="75"/>
      <c r="F37" s="76"/>
      <c r="G37" s="76"/>
      <c r="H37" s="77"/>
      <c r="K37" s="75">
        <f t="shared" si="0"/>
        <v>1</v>
      </c>
    </row>
    <row r="38" spans="1:11" x14ac:dyDescent="0.3">
      <c r="A38" s="75">
        <v>43</v>
      </c>
      <c r="B38" s="75"/>
      <c r="C38" s="75"/>
      <c r="D38" s="75"/>
      <c r="E38" s="75"/>
      <c r="F38" s="76"/>
      <c r="G38" s="76"/>
      <c r="H38" s="77"/>
      <c r="K38" s="75">
        <f t="shared" si="0"/>
        <v>1</v>
      </c>
    </row>
    <row r="39" spans="1:11" s="85" customFormat="1" x14ac:dyDescent="0.3">
      <c r="A39" s="75">
        <v>44</v>
      </c>
      <c r="B39" s="82"/>
      <c r="C39" s="82"/>
      <c r="D39" s="82"/>
      <c r="E39" s="82"/>
      <c r="F39" s="76"/>
      <c r="G39" s="83"/>
      <c r="H39" s="84"/>
      <c r="I39" s="82"/>
      <c r="J39" s="75"/>
      <c r="K39" s="75">
        <f t="shared" si="0"/>
        <v>1</v>
      </c>
    </row>
    <row r="40" spans="1:11" s="85" customFormat="1" x14ac:dyDescent="0.3">
      <c r="A40" s="75">
        <v>45</v>
      </c>
      <c r="B40" s="82"/>
      <c r="C40" s="82"/>
      <c r="D40" s="82"/>
      <c r="E40" s="82"/>
      <c r="F40" s="76"/>
      <c r="G40" s="83"/>
      <c r="H40" s="84"/>
      <c r="I40" s="82"/>
      <c r="J40" s="75"/>
      <c r="K40" s="75">
        <f t="shared" si="0"/>
        <v>1</v>
      </c>
    </row>
    <row r="41" spans="1:11" s="85" customFormat="1" x14ac:dyDescent="0.3">
      <c r="A41" s="75">
        <v>46</v>
      </c>
      <c r="B41" s="82"/>
      <c r="C41" s="82"/>
      <c r="D41" s="82"/>
      <c r="E41" s="82"/>
      <c r="F41" s="76"/>
      <c r="G41" s="83"/>
      <c r="H41" s="84"/>
      <c r="I41" s="82"/>
      <c r="J41" s="75"/>
      <c r="K41" s="75">
        <f t="shared" si="0"/>
        <v>1</v>
      </c>
    </row>
    <row r="42" spans="1:11" s="85" customFormat="1" x14ac:dyDescent="0.3">
      <c r="A42" s="75">
        <v>47</v>
      </c>
      <c r="B42" s="82"/>
      <c r="C42" s="82"/>
      <c r="D42" s="82"/>
      <c r="E42" s="82"/>
      <c r="F42" s="76"/>
      <c r="G42" s="83"/>
      <c r="H42" s="84"/>
      <c r="I42" s="82"/>
      <c r="J42" s="75"/>
      <c r="K42" s="75">
        <f t="shared" si="0"/>
        <v>1</v>
      </c>
    </row>
    <row r="43" spans="1:11" s="85" customFormat="1" x14ac:dyDescent="0.3">
      <c r="A43" s="75">
        <v>48</v>
      </c>
      <c r="B43" s="82"/>
      <c r="C43" s="82"/>
      <c r="D43" s="82"/>
      <c r="E43" s="82"/>
      <c r="F43" s="76"/>
      <c r="G43" s="83"/>
      <c r="H43" s="84"/>
      <c r="I43" s="82"/>
      <c r="J43" s="75"/>
      <c r="K43" s="75">
        <f t="shared" si="0"/>
        <v>1</v>
      </c>
    </row>
    <row r="44" spans="1:11" x14ac:dyDescent="0.3">
      <c r="A44" s="75">
        <v>49</v>
      </c>
      <c r="B44" s="75"/>
      <c r="C44" s="75"/>
      <c r="D44" s="75"/>
      <c r="E44" s="75"/>
      <c r="F44" s="76"/>
      <c r="G44" s="76"/>
      <c r="H44" s="77"/>
      <c r="K44" s="75">
        <f t="shared" si="0"/>
        <v>1</v>
      </c>
    </row>
    <row r="45" spans="1:11" x14ac:dyDescent="0.3">
      <c r="A45" s="75">
        <v>50</v>
      </c>
      <c r="B45" s="75"/>
      <c r="C45" s="75"/>
      <c r="D45" s="75"/>
      <c r="E45" s="75"/>
      <c r="F45" s="76"/>
      <c r="G45" s="76"/>
      <c r="H45" s="75"/>
      <c r="K45" s="75">
        <f t="shared" si="0"/>
        <v>1</v>
      </c>
    </row>
    <row r="46" spans="1:11" x14ac:dyDescent="0.3">
      <c r="I46" s="87"/>
      <c r="J46" s="87"/>
      <c r="K46" s="87"/>
    </row>
  </sheetData>
  <autoFilter ref="A1:L44" xr:uid="{56E86DCF-1C10-448A-A4E7-E11FBE778AE4}"/>
  <conditionalFormatting sqref="B1:B1048576">
    <cfRule type="duplicateValues" dxfId="1" priority="1"/>
  </conditionalFormatting>
  <conditionalFormatting sqref="B1:B44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акт</vt:lpstr>
      <vt:lpstr>детализация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2024-02-02T14:19:38Z</dcterms:modified>
</cp:coreProperties>
</file>