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zlogistic365-my.sharepoint.com/personal/r_sadikov_uzlogistic_uz/Documents/Рабочий стол/2021-2022/ЭДО/"/>
    </mc:Choice>
  </mc:AlternateContent>
  <xr:revisionPtr revIDLastSave="4" documentId="8_{8E71FD41-1376-4C19-A839-4DC6DD5D8291}" xr6:coauthVersionLast="47" xr6:coauthVersionMax="47" xr10:uidLastSave="{220F4D05-C01F-4153-83ED-CF5663A98DBA}"/>
  <bookViews>
    <workbookView xWindow="-120" yWindow="-120" windowWidth="29040" windowHeight="15720" tabRatio="525" xr2:uid="{00000000-000D-0000-FFFF-FFFF00000000}"/>
  </bookViews>
  <sheets>
    <sheet name="Лист1" sheetId="1" r:id="rId1"/>
    <sheet name="25091515060" sheetId="3" r:id="rId2"/>
    <sheet name="INV,PL" sheetId="4" r:id="rId3"/>
    <sheet name="ВХД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1" l="1"/>
  <c r="AD4" i="1" l="1"/>
  <c r="AB5" i="1"/>
  <c r="AE5" i="1" s="1"/>
  <c r="C5" i="1"/>
  <c r="AB4" i="1" l="1"/>
  <c r="AC4" i="1"/>
  <c r="AE4" i="1" l="1"/>
  <c r="AG5" i="1"/>
  <c r="B2" i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</calcChain>
</file>

<file path=xl/sharedStrings.xml><?xml version="1.0" encoding="utf-8"?>
<sst xmlns="http://schemas.openxmlformats.org/spreadsheetml/2006/main" count="93" uniqueCount="88">
  <si>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</si>
  <si>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</si>
  <si>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</si>
  <si>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</si>
  <si>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</si>
  <si>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</si>
  <si>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</si>
  <si>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</si>
  <si>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</si>
  <si>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</si>
  <si>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</si>
  <si>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</si>
  <si>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</si>
  <si>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</si>
  <si>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</si>
  <si>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</si>
  <si>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</si>
  <si>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</si>
  <si>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</si>
  <si>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</si>
  <si>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</si>
  <si>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</si>
  <si>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</si>
  <si>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</si>
  <si>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</si>
  <si>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</si>
  <si>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</si>
  <si>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</si>
  <si>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</si>
  <si>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</si>
  <si>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</si>
  <si>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</si>
  <si>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</si>
  <si>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</si>
  <si>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</si>
  <si>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HY</t>
  </si>
  <si>
    <t>Tashkent</t>
  </si>
  <si>
    <t>USD</t>
  </si>
  <si>
    <t xml:space="preserve"> UZL-UZA-01 от 01.08.2022</t>
  </si>
  <si>
    <t>0680</t>
  </si>
  <si>
    <t>23.09.2021</t>
  </si>
  <si>
    <t>Shanghai</t>
  </si>
  <si>
    <t>Shanghai-Tashkent</t>
  </si>
  <si>
    <t>FCA  Shanhgai</t>
  </si>
  <si>
    <t>28.09.2021</t>
  </si>
  <si>
    <t>Shanghai Haitai Auto Parts Co ltd</t>
  </si>
  <si>
    <t>UZST-A210818GEMUZ    Date : 30, AUG. 2021</t>
  </si>
  <si>
    <t>COMMERCIAL INVOICE</t>
    <phoneticPr fontId="16" type="noConversion"/>
  </si>
  <si>
    <t xml:space="preserve"> Seller</t>
  </si>
  <si>
    <t xml:space="preserve"> Invoice No. and Date</t>
  </si>
  <si>
    <r>
      <t>"UZAUTO KOREA  CO</t>
    </r>
    <r>
      <rPr>
        <sz val="11"/>
        <color rgb="FFFF0000"/>
        <rFont val="Tahoma"/>
        <family val="2"/>
      </rPr>
      <t>.</t>
    </r>
    <r>
      <rPr>
        <sz val="11"/>
        <rFont val="Tahoma"/>
        <family val="2"/>
      </rPr>
      <t xml:space="preserve"> LTD'</t>
    </r>
  </si>
  <si>
    <t xml:space="preserve"> L/C No. and Date</t>
  </si>
  <si>
    <t>WOORIM BLUE NINE BUSINESS CENTER</t>
  </si>
  <si>
    <t>BLOCK B-1010,583, YANGCHEON-RO,</t>
  </si>
  <si>
    <t>GANGSEO-GU, SEOUL, KOREA</t>
    <phoneticPr fontId="16" type="noConversion"/>
  </si>
  <si>
    <t>Shipper</t>
    <phoneticPr fontId="16" type="noConversion"/>
  </si>
  <si>
    <t xml:space="preserve"> L/C Issuing Bank</t>
  </si>
  <si>
    <t xml:space="preserve"> </t>
    <phoneticPr fontId="16" type="noConversion"/>
  </si>
  <si>
    <t>Shanghai Haitai Auto Parts Co.,Ltd</t>
  </si>
  <si>
    <t xml:space="preserve">            </t>
  </si>
  <si>
    <t>NO.139 XUANHUANG ROAD, NANHUI INDUSTRIAL ZONE ,</t>
    <phoneticPr fontId="16" type="noConversion"/>
  </si>
  <si>
    <t>SHANGHAI CHINA</t>
    <phoneticPr fontId="16" type="noConversion"/>
  </si>
  <si>
    <t>Consignee</t>
    <phoneticPr fontId="16" type="noConversion"/>
  </si>
  <si>
    <t>JSC 'UZAUTO MOTORS'</t>
    <phoneticPr fontId="16" type="noConversion"/>
  </si>
  <si>
    <t>81, HUMO STREET, ASAKA CITY,</t>
    <phoneticPr fontId="16" type="noConversion"/>
  </si>
  <si>
    <t>ANDIJAN REGION,</t>
  </si>
  <si>
    <t>REPUBLIC OF UZBEKISTAN</t>
  </si>
  <si>
    <t xml:space="preserve"> Notify</t>
  </si>
  <si>
    <t xml:space="preserve"> Remark</t>
  </si>
  <si>
    <t xml:space="preserve"> Sailing on or about</t>
  </si>
  <si>
    <t>T/T</t>
    <phoneticPr fontId="16" type="noConversion"/>
  </si>
  <si>
    <t xml:space="preserve"> Vessel/Flight</t>
    <phoneticPr fontId="16" type="noConversion"/>
  </si>
  <si>
    <t xml:space="preserve"> From</t>
  </si>
  <si>
    <t>SHANGHAI, CHINA</t>
    <phoneticPr fontId="16" type="noConversion"/>
  </si>
  <si>
    <t xml:space="preserve"> To</t>
  </si>
  <si>
    <t>TASHKENT, REPUBLIC OF UZBEKISTAN</t>
    <phoneticPr fontId="16" type="noConversion"/>
  </si>
  <si>
    <t xml:space="preserve"> Shipping marks               </t>
  </si>
  <si>
    <t xml:space="preserve"> No. &amp; kind of pkgs:Goods description</t>
  </si>
  <si>
    <t xml:space="preserve"> Quantity</t>
  </si>
  <si>
    <t xml:space="preserve"> Amount</t>
  </si>
  <si>
    <t>(UOM)</t>
  </si>
  <si>
    <t>712.42 USD</t>
  </si>
  <si>
    <t>5 CARTONS</t>
    <phoneticPr fontId="16" type="noConversion"/>
  </si>
  <si>
    <t>FCA SUPPLIER PLANT, CHINA  (INCOTERMS-2010)</t>
    <phoneticPr fontId="16" type="noConversion"/>
  </si>
  <si>
    <t>ACCORDING TO THE CONTRACT NO: GP-GEM-2021-85</t>
    <phoneticPr fontId="16" type="noConversion"/>
  </si>
  <si>
    <t>SIGNED ON 19.07.2021</t>
    <phoneticPr fontId="16" type="noConversion"/>
  </si>
  <si>
    <t>**** DETAILS ARE AS ATTACHED (1 PAGE) ****</t>
    <phoneticPr fontId="16" type="noConversion"/>
  </si>
  <si>
    <t>SIGNED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</si>
</sst>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1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  <numFmt numFmtId="319" formatCode="_-&quot;US$&quot;* #,##0.00_ ;_-&quot;US$&quot;* \-#,##0.00\ ;_-&quot;US$&quot;* &quot;-&quot;??_ ;_-@_ "/>
    <numFmt numFmtId="320" formatCode="&quot;US$&quot;#,##0.00_);[Red]\(&quot;US$&quot;#,##0.00\)"/>
    <numFmt numFmtId="321" formatCode="\$#,##0.00_);[Red]\(\$#,##0.00\)"/>
  </numFmts>
  <fonts count="49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Arial"/>
      <family val="2"/>
    </font>
    <font>
      <sz val="12"/>
      <color theme="1"/>
      <name val="Times New Roman"/>
      <family val="1"/>
      <charset val="204"/>
    </font>
    <font>
      <sz val="12"/>
      <name val="Arial"/>
      <family val="2"/>
      <charset val="204"/>
    </font>
    <font>
      <b/>
      <u/>
      <sz val="18"/>
      <name val="Tahoma"/>
      <family val="2"/>
    </font>
    <font>
      <b/>
      <sz val="11"/>
      <name val="Tahoma"/>
      <family val="2"/>
    </font>
    <font>
      <sz val="11"/>
      <name val="Tahoma"/>
      <family val="2"/>
    </font>
    <font>
      <sz val="11"/>
      <color rgb="FFFF0000"/>
      <name val="Tahoma"/>
      <family val="2"/>
    </font>
    <font>
      <sz val="12"/>
      <name val="Tahoma"/>
      <family val="2"/>
    </font>
    <font>
      <sz val="11"/>
      <color theme="1"/>
      <name val="Tahoma"/>
      <family val="2"/>
    </font>
    <font>
      <b/>
      <sz val="10"/>
      <name val="Tahoma"/>
      <family val="2"/>
    </font>
    <font>
      <sz val="10"/>
      <name val="Tahoma"/>
      <family val="2"/>
    </font>
  </fonts>
  <fills count="74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  <fill>
      <patternFill patternType="solid">
        <fgColor rgb="FFFFFF00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5988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41" fontId="25" fillId="0" borderId="0" applyFont="0" applyFill="0" applyBorder="0" applyAlignment="0" applyProtection="0"/>
  </cellStyleXfs>
  <cellXfs count="101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487" fillId="0" borderId="1" xfId="0" applyFont="1" applyBorder="1" applyAlignment="1">
      <alignment horizontal="center"/>
    </xf>
    <xf numFmtId="0" fontId="487" fillId="0" borderId="1" xfId="0" applyFont="1" applyBorder="1" applyAlignment="1">
      <alignment horizontal="center" vertical="center"/>
    </xf>
    <xf numFmtId="2" fontId="487" fillId="0" borderId="1" xfId="0" applyNumberFormat="1" applyFont="1" applyBorder="1" applyAlignment="1">
      <alignment horizontal="center" vertical="center"/>
    </xf>
    <xf numFmtId="14" fontId="487" fillId="0" borderId="1" xfId="0" applyNumberFormat="1" applyFont="1" applyBorder="1"/>
    <xf numFmtId="2" fontId="487" fillId="0" borderId="1" xfId="0" applyNumberFormat="1" applyFont="1" applyBorder="1"/>
    <xf numFmtId="2" fontId="487" fillId="0" borderId="1" xfId="0" applyNumberFormat="1" applyFont="1" applyBorder="1" applyAlignment="1">
      <alignment vertical="center"/>
    </xf>
    <xf numFmtId="43" fontId="487" fillId="0" borderId="1" xfId="2" applyFont="1" applyBorder="1"/>
    <xf numFmtId="2" fontId="487" fillId="0" borderId="1" xfId="2" applyNumberFormat="1" applyFont="1" applyBorder="1"/>
    <xf numFmtId="43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3" fontId="487" fillId="0" borderId="1" xfId="2" applyNumberFormat="1" applyFont="1" applyBorder="1"/>
    <xf numFmtId="0" fontId="487" fillId="0" borderId="1" xfId="0" applyFont="1" applyBorder="1" applyAlignment="1">
      <alignment horizontal="left" vertical="center"/>
    </xf>
    <xf numFmtId="14" fontId="489" fillId="0" borderId="1" xfId="0" applyNumberFormat="1" applyFont="1" applyBorder="1" applyAlignment="1">
      <alignment horizontal="center" vertical="center"/>
    </xf>
    <xf numFmtId="2" fontId="487" fillId="0" borderId="1" xfId="0" applyNumberFormat="1" applyFont="1" applyBorder="1" applyAlignment="1">
      <alignment horizontal="center"/>
    </xf>
    <xf numFmtId="14" fontId="487" fillId="0" borderId="1" xfId="0" applyNumberFormat="1" applyFont="1" applyBorder="1" applyAlignment="1">
      <alignment horizontal="center" vertical="center"/>
    </xf>
    <xf numFmtId="0" fontId="488" fillId="0" borderId="1" xfId="0" applyFont="1" applyBorder="1" applyAlignment="1">
      <alignment horizontal="center" vertical="center" wrapText="1"/>
    </xf>
    <xf numFmtId="0" fontId="0" fillId="0" borderId="46" xfId="0" applyBorder="1" applyProtection="1">
      <protection locked="0"/>
    </xf>
    <xf numFmtId="2" fontId="487" fillId="0" borderId="1" xfId="0" applyNumberFormat="1" applyFont="1" applyBorder="1" applyAlignment="1"/>
    <xf numFmtId="2" fontId="487" fillId="0" borderId="1" xfId="2" applyNumberFormat="1" applyFont="1" applyBorder="1" applyAlignment="1"/>
    <xf numFmtId="2" fontId="487" fillId="0" borderId="1" xfId="2" applyNumberFormat="1" applyFont="1" applyBorder="1" applyAlignment="1">
      <alignment horizontal="center"/>
    </xf>
    <xf numFmtId="2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" applyFont="1" applyBorder="1" applyAlignment="1" applyProtection="1">
      <alignment horizontal="center" vertical="center"/>
      <protection locked="0"/>
    </xf>
    <xf numFmtId="0" fontId="0" fillId="0" borderId="1" xfId="1" applyFont="1" applyBorder="1" applyAlignment="1" applyProtection="1">
      <alignment horizontal="center" vertical="center"/>
      <protection locked="0"/>
    </xf>
    <xf numFmtId="0" fontId="487" fillId="0" borderId="1" xfId="0" applyFont="1" applyBorder="1" applyAlignment="1">
      <alignment horizontal="center" vertical="center" wrapText="1"/>
    </xf>
    <xf numFmtId="1" fontId="490" fillId="73" borderId="1" xfId="0" applyNumberFormat="1" applyFont="1" applyFill="1" applyBorder="1" applyAlignment="1">
      <alignment horizontal="center" vertical="center"/>
    </xf>
    <xf numFmtId="0" fontId="23" fillId="0" borderId="0" xfId="87"/>
    <xf numFmtId="0" fontId="492" fillId="0" borderId="50" xfId="55985" applyFont="1" applyBorder="1" applyAlignment="1">
      <alignment vertical="center"/>
    </xf>
    <xf numFmtId="0" fontId="493" fillId="0" borderId="51" xfId="55985" applyFont="1" applyBorder="1" applyAlignment="1">
      <alignment vertical="center"/>
    </xf>
    <xf numFmtId="0" fontId="493" fillId="0" borderId="52" xfId="55985" applyFont="1" applyBorder="1" applyAlignment="1">
      <alignment vertical="center"/>
    </xf>
    <xf numFmtId="0" fontId="493" fillId="0" borderId="14" xfId="55985" applyFont="1" applyBorder="1" applyAlignment="1">
      <alignment vertical="center"/>
    </xf>
    <xf numFmtId="0" fontId="493" fillId="0" borderId="0" xfId="55985" applyFont="1" applyAlignment="1">
      <alignment vertical="center"/>
    </xf>
    <xf numFmtId="0" fontId="493" fillId="0" borderId="53" xfId="55985" applyFont="1" applyBorder="1" applyAlignment="1">
      <alignment vertical="center"/>
    </xf>
    <xf numFmtId="0" fontId="492" fillId="0" borderId="14" xfId="55986" applyFont="1" applyBorder="1" applyAlignment="1">
      <alignment vertical="center"/>
    </xf>
    <xf numFmtId="0" fontId="493" fillId="0" borderId="14" xfId="55985" quotePrefix="1" applyFont="1" applyBorder="1" applyAlignment="1">
      <alignment vertical="center"/>
    </xf>
    <xf numFmtId="0" fontId="493" fillId="0" borderId="54" xfId="55985" applyFont="1" applyBorder="1" applyAlignment="1">
      <alignment vertical="center"/>
    </xf>
    <xf numFmtId="0" fontId="493" fillId="0" borderId="15" xfId="55985" applyFont="1" applyBorder="1" applyAlignment="1">
      <alignment vertical="center"/>
    </xf>
    <xf numFmtId="0" fontId="493" fillId="0" borderId="31" xfId="55985" applyFont="1" applyBorder="1" applyAlignment="1">
      <alignment vertical="center"/>
    </xf>
    <xf numFmtId="0" fontId="493" fillId="0" borderId="14" xfId="55986" applyFont="1" applyBorder="1" applyAlignment="1">
      <alignment vertical="center"/>
    </xf>
    <xf numFmtId="0" fontId="495" fillId="0" borderId="55" xfId="87" applyFont="1" applyBorder="1" applyAlignment="1">
      <alignment horizontal="left"/>
    </xf>
    <xf numFmtId="0" fontId="492" fillId="0" borderId="14" xfId="55985" applyFont="1" applyBorder="1" applyAlignment="1">
      <alignment vertical="center"/>
    </xf>
    <xf numFmtId="0" fontId="492" fillId="0" borderId="15" xfId="55985" applyFont="1" applyBorder="1" applyAlignment="1">
      <alignment vertical="center"/>
    </xf>
    <xf numFmtId="0" fontId="492" fillId="0" borderId="56" xfId="55985" applyFont="1" applyBorder="1" applyAlignment="1">
      <alignment vertical="center"/>
    </xf>
    <xf numFmtId="0" fontId="492" fillId="0" borderId="52" xfId="55985" applyFont="1" applyBorder="1" applyAlignment="1">
      <alignment vertical="center"/>
    </xf>
    <xf numFmtId="0" fontId="492" fillId="0" borderId="51" xfId="55985" applyFont="1" applyBorder="1" applyAlignment="1">
      <alignment vertical="center"/>
    </xf>
    <xf numFmtId="0" fontId="492" fillId="0" borderId="56" xfId="55986" applyFont="1" applyBorder="1" applyAlignment="1">
      <alignment horizontal="center" vertical="center"/>
    </xf>
    <xf numFmtId="0" fontId="492" fillId="0" borderId="52" xfId="55985" applyFont="1" applyBorder="1" applyAlignment="1">
      <alignment horizontal="center" vertical="center"/>
    </xf>
    <xf numFmtId="0" fontId="492" fillId="0" borderId="53" xfId="55985" applyFont="1" applyBorder="1" applyAlignment="1">
      <alignment vertical="center"/>
    </xf>
    <xf numFmtId="0" fontId="492" fillId="0" borderId="0" xfId="55985" applyFont="1" applyAlignment="1">
      <alignment vertical="center"/>
    </xf>
    <xf numFmtId="0" fontId="492" fillId="0" borderId="57" xfId="55986" applyFont="1" applyBorder="1" applyAlignment="1">
      <alignment horizontal="center" vertical="center"/>
    </xf>
    <xf numFmtId="38" fontId="492" fillId="0" borderId="0" xfId="55985" applyNumberFormat="1" applyFont="1" applyAlignment="1">
      <alignment horizontal="center" vertical="center"/>
    </xf>
    <xf numFmtId="319" fontId="492" fillId="0" borderId="53" xfId="55985" applyNumberFormat="1" applyFont="1" applyBorder="1" applyAlignment="1">
      <alignment horizontal="center" vertical="center"/>
    </xf>
    <xf numFmtId="320" fontId="492" fillId="0" borderId="53" xfId="55985" applyNumberFormat="1" applyFont="1" applyBorder="1" applyAlignment="1">
      <alignment horizontal="center" vertical="center"/>
    </xf>
    <xf numFmtId="0" fontId="492" fillId="0" borderId="0" xfId="55985" applyFont="1" applyAlignment="1">
      <alignment horizontal="left" vertical="center"/>
    </xf>
    <xf numFmtId="0" fontId="493" fillId="0" borderId="14" xfId="55985" applyFont="1" applyBorder="1" applyAlignment="1">
      <alignment horizontal="left" vertical="center"/>
    </xf>
    <xf numFmtId="0" fontId="492" fillId="0" borderId="53" xfId="55985" applyFont="1" applyBorder="1" applyAlignment="1">
      <alignment horizontal="right" vertical="center"/>
    </xf>
    <xf numFmtId="0" fontId="493" fillId="0" borderId="0" xfId="55985" applyFont="1" applyAlignment="1">
      <alignment horizontal="center" vertical="center"/>
    </xf>
    <xf numFmtId="321" fontId="493" fillId="0" borderId="0" xfId="55985" applyNumberFormat="1" applyFont="1" applyAlignment="1">
      <alignment vertical="center"/>
    </xf>
    <xf numFmtId="321" fontId="493" fillId="0" borderId="53" xfId="55985" applyNumberFormat="1" applyFont="1" applyBorder="1" applyAlignment="1">
      <alignment vertical="center"/>
    </xf>
    <xf numFmtId="0" fontId="493" fillId="73" borderId="0" xfId="55985" applyFont="1" applyFill="1" applyAlignment="1">
      <alignment vertical="center"/>
    </xf>
    <xf numFmtId="0" fontId="493" fillId="73" borderId="0" xfId="55985" applyFont="1" applyFill="1" applyAlignment="1">
      <alignment horizontal="center" vertical="center"/>
    </xf>
    <xf numFmtId="321" fontId="493" fillId="0" borderId="53" xfId="55985" applyNumberFormat="1" applyFont="1" applyBorder="1" applyAlignment="1">
      <alignment horizontal="center" vertical="center"/>
    </xf>
    <xf numFmtId="0" fontId="496" fillId="0" borderId="0" xfId="55985" applyFont="1" applyAlignment="1">
      <alignment vertical="center"/>
    </xf>
    <xf numFmtId="0" fontId="493" fillId="0" borderId="0" xfId="55985" applyFont="1" applyAlignment="1">
      <alignment horizontal="left" vertical="center"/>
    </xf>
    <xf numFmtId="321" fontId="493" fillId="0" borderId="0" xfId="55985" applyNumberFormat="1" applyFont="1" applyAlignment="1">
      <alignment horizontal="center" vertical="center"/>
    </xf>
    <xf numFmtId="217" fontId="493" fillId="0" borderId="53" xfId="55987" applyNumberFormat="1" applyFont="1" applyBorder="1" applyAlignment="1">
      <alignment horizontal="center" vertical="center"/>
    </xf>
    <xf numFmtId="41" fontId="493" fillId="0" borderId="0" xfId="55987" applyFont="1" applyAlignment="1">
      <alignment vertical="center"/>
    </xf>
    <xf numFmtId="217" fontId="493" fillId="0" borderId="53" xfId="55987" applyNumberFormat="1" applyFont="1" applyBorder="1" applyAlignment="1">
      <alignment vertical="center"/>
    </xf>
    <xf numFmtId="217" fontId="493" fillId="0" borderId="0" xfId="55987" applyNumberFormat="1" applyFont="1" applyAlignment="1">
      <alignment vertical="center"/>
    </xf>
    <xf numFmtId="0" fontId="497" fillId="0" borderId="14" xfId="55985" applyFont="1" applyBorder="1" applyAlignment="1">
      <alignment vertical="center"/>
    </xf>
    <xf numFmtId="0" fontId="498" fillId="0" borderId="14" xfId="55985" applyFont="1" applyBorder="1" applyAlignment="1">
      <alignment vertical="center"/>
    </xf>
    <xf numFmtId="217" fontId="492" fillId="0" borderId="0" xfId="55987" applyNumberFormat="1" applyFont="1" applyAlignment="1">
      <alignment vertical="center"/>
    </xf>
    <xf numFmtId="41" fontId="493" fillId="0" borderId="50" xfId="55987" applyFont="1" applyBorder="1" applyAlignment="1">
      <alignment vertical="center"/>
    </xf>
    <xf numFmtId="41" fontId="493" fillId="0" borderId="51" xfId="55987" applyFont="1" applyBorder="1" applyAlignment="1">
      <alignment vertical="center"/>
    </xf>
    <xf numFmtId="217" fontId="493" fillId="0" borderId="52" xfId="55987" applyNumberFormat="1" applyFont="1" applyBorder="1" applyAlignment="1">
      <alignment vertical="center"/>
    </xf>
    <xf numFmtId="0" fontId="492" fillId="0" borderId="0" xfId="55985" applyFont="1" applyAlignment="1">
      <alignment horizontal="center" vertical="center"/>
    </xf>
    <xf numFmtId="2" fontId="493" fillId="0" borderId="0" xfId="55985" applyNumberFormat="1" applyFont="1" applyAlignment="1">
      <alignment vertical="center"/>
    </xf>
    <xf numFmtId="217" fontId="492" fillId="0" borderId="53" xfId="55987" applyNumberFormat="1" applyFont="1" applyBorder="1" applyAlignment="1">
      <alignment horizontal="right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491" fillId="0" borderId="47" xfId="55985" applyFont="1" applyBorder="1" applyAlignment="1">
      <alignment horizontal="center" vertical="center"/>
    </xf>
    <xf numFmtId="0" fontId="491" fillId="0" borderId="48" xfId="55985" applyFont="1" applyBorder="1" applyAlignment="1">
      <alignment horizontal="center" vertical="center"/>
    </xf>
    <xf numFmtId="0" fontId="491" fillId="0" borderId="49" xfId="55985" applyFont="1" applyBorder="1" applyAlignment="1">
      <alignment horizontal="center" vertical="center"/>
    </xf>
    <xf numFmtId="0" fontId="493" fillId="0" borderId="15" xfId="55985" quotePrefix="1" applyFont="1" applyBorder="1" applyAlignment="1">
      <alignment horizontal="center" vertical="center"/>
    </xf>
    <xf numFmtId="0" fontId="493" fillId="0" borderId="31" xfId="55985" quotePrefix="1" applyFont="1" applyBorder="1" applyAlignment="1">
      <alignment horizontal="center" vertical="center"/>
    </xf>
    <xf numFmtId="0" fontId="493" fillId="0" borderId="0" xfId="55985" applyFont="1" applyAlignment="1">
      <alignment horizontal="left" vertical="center"/>
    </xf>
    <xf numFmtId="0" fontId="493" fillId="0" borderId="54" xfId="55986" applyFont="1" applyBorder="1" applyAlignment="1">
      <alignment horizontal="left" vertical="center"/>
    </xf>
    <xf numFmtId="0" fontId="493" fillId="0" borderId="15" xfId="55986" applyFont="1" applyBorder="1" applyAlignment="1">
      <alignment horizontal="left" vertical="center"/>
    </xf>
    <xf numFmtId="0" fontId="493" fillId="0" borderId="54" xfId="55986" applyFont="1" applyBorder="1" applyAlignment="1">
      <alignment horizontal="left" vertical="center" wrapText="1"/>
    </xf>
  </cellXfs>
  <cellStyles count="55988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[0]_U307C2(미선적분)" xfId="55987" xr:uid="{3709C2F7-73C9-4031-B228-511A5C89BEA8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_INV-305A1,C1,306A1,C1,C2" xfId="55986" xr:uid="{DC762C03-C30D-4F04-A546-2618126B914F}"/>
    <cellStyle name="표준_MASTER(03-09.02)-7항차" xfId="55985" xr:uid="{C5AE880E-1B7D-4282-B58E-45391AF358EE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160020</xdr:colOff>
      <xdr:row>54</xdr:row>
      <xdr:rowOff>15240</xdr:rowOff>
    </xdr:to>
    <xdr:pic>
      <xdr:nvPicPr>
        <xdr:cNvPr id="2" name="Picture 11">
          <a:extLst>
            <a:ext uri="{FF2B5EF4-FFF2-40B4-BE49-F238E27FC236}">
              <a16:creationId xmlns:a16="http://schemas.microsoft.com/office/drawing/2014/main" id="{08D7D10D-FBB5-4B5B-864B-6A6E98F86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6503670" cy="10111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98137</xdr:colOff>
      <xdr:row>0</xdr:row>
      <xdr:rowOff>84666</xdr:rowOff>
    </xdr:from>
    <xdr:to>
      <xdr:col>52</xdr:col>
      <xdr:colOff>312923</xdr:colOff>
      <xdr:row>47</xdr:row>
      <xdr:rowOff>183086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E2F83D-BAA9-4093-9652-C98EC299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6687" y="84666"/>
          <a:ext cx="5986936" cy="9051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256242</xdr:colOff>
      <xdr:row>62</xdr:row>
      <xdr:rowOff>84097</xdr:rowOff>
    </xdr:from>
    <xdr:to>
      <xdr:col>9</xdr:col>
      <xdr:colOff>332827</xdr:colOff>
      <xdr:row>67</xdr:row>
      <xdr:rowOff>164107</xdr:rowOff>
    </xdr:to>
    <xdr:pic>
      <xdr:nvPicPr>
        <xdr:cNvPr id="2" name="그림 1" descr="사장님 싸인.png">
          <a:extLst>
            <a:ext uri="{FF2B5EF4-FFF2-40B4-BE49-F238E27FC236}">
              <a16:creationId xmlns:a16="http://schemas.microsoft.com/office/drawing/2014/main" id="{85F41A2E-87CE-4702-9849-F9B8F012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7842" y="11999872"/>
          <a:ext cx="2819785" cy="10325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5"/>
  <sheetViews>
    <sheetView tabSelected="1" topLeftCell="G1" zoomScale="70" zoomScaleNormal="70" workbookViewId="0">
      <selection activeCell="AE5" sqref="AE5"/>
    </sheetView>
  </sheetViews>
  <sheetFormatPr defaultColWidth="0" defaultRowHeight="15"/>
  <cols>
    <col min="1" max="1" width="7.5703125" style="8" bestFit="1" customWidth="1"/>
    <col min="2" max="2" width="11.140625" style="8" bestFit="1" customWidth="1"/>
    <col min="3" max="3" width="38.42578125" style="8" customWidth="1"/>
    <col min="4" max="4" width="31" style="8" customWidth="1"/>
    <col min="5" max="5" width="13.28515625" style="8" customWidth="1"/>
    <col min="6" max="6" width="29.5703125" style="8" customWidth="1"/>
    <col min="7" max="7" width="12.42578125" style="9" bestFit="1" customWidth="1"/>
    <col min="8" max="8" width="11.7109375" style="8" bestFit="1" customWidth="1"/>
    <col min="9" max="9" width="17.5703125" style="8" customWidth="1"/>
    <col min="10" max="10" width="13.42578125" style="8" bestFit="1" customWidth="1"/>
    <col min="11" max="11" width="12.42578125" style="9" bestFit="1" customWidth="1"/>
    <col min="12" max="12" width="11.7109375" style="8" bestFit="1" customWidth="1"/>
    <col min="13" max="13" width="19.5703125" style="8" bestFit="1" customWidth="1"/>
    <col min="14" max="14" width="26.140625" style="8" customWidth="1"/>
    <col min="15" max="15" width="19.28515625" style="8" bestFit="1" customWidth="1"/>
    <col min="16" max="16" width="7.7109375" style="8" bestFit="1" customWidth="1"/>
    <col min="17" max="17" width="11.7109375" style="8" bestFit="1" customWidth="1"/>
    <col min="18" max="19" width="11.42578125" style="8" bestFit="1" customWidth="1"/>
    <col min="20" max="20" width="15.7109375" style="8" bestFit="1" customWidth="1"/>
    <col min="21" max="22" width="11.85546875" style="8" customWidth="1"/>
    <col min="23" max="23" width="11" style="8" bestFit="1" customWidth="1"/>
    <col min="24" max="24" width="11.85546875" style="8" customWidth="1"/>
    <col min="25" max="25" width="11.42578125" style="8" bestFit="1" customWidth="1"/>
    <col min="26" max="27" width="11.7109375" style="8" bestFit="1" customWidth="1"/>
    <col min="28" max="28" width="21.42578125" style="8" bestFit="1" customWidth="1"/>
    <col min="29" max="29" width="17.85546875" style="9" customWidth="1"/>
    <col min="30" max="30" width="11.28515625" style="8" bestFit="1" customWidth="1"/>
    <col min="31" max="31" width="22.28515625" style="8" customWidth="1"/>
    <col min="32" max="32" width="11.42578125" style="8" bestFit="1" customWidth="1"/>
    <col min="33" max="33" width="22.85546875" style="8" customWidth="1"/>
    <col min="34" max="16383" width="11.85546875" hidden="1"/>
  </cols>
  <sheetData>
    <row r="1" spans="1:33" ht="61.5">
      <c r="A1" s="88">
        <v>506</v>
      </c>
      <c r="B1" s="88"/>
      <c r="C1" s="88"/>
      <c r="D1" s="89">
        <v>30058086</v>
      </c>
      <c r="E1" s="89"/>
      <c r="F1" s="89"/>
      <c r="G1" s="89"/>
      <c r="H1" s="89"/>
      <c r="I1" s="90" t="s">
        <v>0</v>
      </c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</row>
    <row r="2" spans="1:33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33" ht="340.5" customHeight="1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3" t="s">
        <v>7</v>
      </c>
      <c r="H3" s="3" t="s">
        <v>8</v>
      </c>
      <c r="I3" s="4" t="s">
        <v>9</v>
      </c>
      <c r="J3" s="4" t="s">
        <v>10</v>
      </c>
      <c r="K3" s="4" t="s">
        <v>11</v>
      </c>
      <c r="L3" s="3" t="s">
        <v>12</v>
      </c>
      <c r="M3" s="3" t="s">
        <v>13</v>
      </c>
      <c r="N3" s="4" t="s">
        <v>14</v>
      </c>
      <c r="O3" s="4" t="s">
        <v>15</v>
      </c>
      <c r="P3" s="3" t="s">
        <v>33</v>
      </c>
      <c r="Q3" s="4" t="s">
        <v>16</v>
      </c>
      <c r="R3" s="3" t="s">
        <v>17</v>
      </c>
      <c r="S3" s="3" t="s">
        <v>18</v>
      </c>
      <c r="T3" s="4" t="s">
        <v>19</v>
      </c>
      <c r="U3" s="4" t="s">
        <v>20</v>
      </c>
      <c r="V3" s="4" t="s">
        <v>21</v>
      </c>
      <c r="W3" s="3" t="s">
        <v>22</v>
      </c>
      <c r="X3" s="3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3" t="s">
        <v>28</v>
      </c>
      <c r="AD3" s="3" t="s">
        <v>29</v>
      </c>
      <c r="AE3" s="4" t="s">
        <v>30</v>
      </c>
      <c r="AF3" s="4" t="s">
        <v>31</v>
      </c>
      <c r="AG3" s="4" t="s">
        <v>32</v>
      </c>
    </row>
    <row r="4" spans="1:33">
      <c r="A4" s="5" t="s">
        <v>34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20">
        <f>SUM(AB5:AB5)</f>
        <v>809</v>
      </c>
      <c r="AC4" s="11">
        <f>AC5</f>
        <v>44927</v>
      </c>
      <c r="AD4" s="31">
        <f>SUM(AD5)</f>
        <v>11225.46</v>
      </c>
      <c r="AE4" s="10">
        <f>SUM(AE5:AE5)</f>
        <v>9081397.1399999987</v>
      </c>
      <c r="AF4" s="7"/>
      <c r="AG4" s="7"/>
    </row>
    <row r="5" spans="1:33" ht="30">
      <c r="A5" s="32">
        <v>1</v>
      </c>
      <c r="B5" s="33" t="s">
        <v>35</v>
      </c>
      <c r="C5" s="34" t="str">
        <f>"СП ИИ OOO UZLOGISTIC "&amp;$D$1</f>
        <v>СП ИИ OOO UZLOGISTIC 30058086</v>
      </c>
      <c r="D5" s="26" t="s">
        <v>38</v>
      </c>
      <c r="E5" s="35" t="s">
        <v>39</v>
      </c>
      <c r="F5" s="13">
        <v>25091515060</v>
      </c>
      <c r="G5" s="23" t="s">
        <v>40</v>
      </c>
      <c r="H5" s="22" t="s">
        <v>41</v>
      </c>
      <c r="I5" s="13" t="s">
        <v>42</v>
      </c>
      <c r="J5" s="25" t="s">
        <v>43</v>
      </c>
      <c r="K5" s="23" t="s">
        <v>44</v>
      </c>
      <c r="L5" s="17" t="s">
        <v>36</v>
      </c>
      <c r="M5" s="17" t="s">
        <v>45</v>
      </c>
      <c r="N5" s="22" t="s">
        <v>46</v>
      </c>
      <c r="O5" s="29">
        <v>712.42</v>
      </c>
      <c r="P5" s="27" t="s">
        <v>37</v>
      </c>
      <c r="Q5" s="13">
        <v>100</v>
      </c>
      <c r="R5" s="24">
        <v>90</v>
      </c>
      <c r="S5" s="12">
        <v>5.84</v>
      </c>
      <c r="T5" s="30">
        <f>S5*Q5</f>
        <v>584</v>
      </c>
      <c r="U5" s="13">
        <v>0</v>
      </c>
      <c r="V5" s="14">
        <v>135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19">
        <f>V5+T5+R5+X5</f>
        <v>809</v>
      </c>
      <c r="AC5" s="15">
        <v>44927</v>
      </c>
      <c r="AD5" s="16">
        <v>11225.46</v>
      </c>
      <c r="AE5" s="21">
        <f>AD5*AB5</f>
        <v>9081397.1399999987</v>
      </c>
      <c r="AF5" s="19">
        <v>0</v>
      </c>
      <c r="AG5" s="18">
        <f>AE5+AF5</f>
        <v>9081397.1399999987</v>
      </c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conditionalFormatting sqref="F5">
    <cfRule type="duplicateValues" dxfId="4" priority="57"/>
  </conditionalFormatting>
  <conditionalFormatting sqref="F5">
    <cfRule type="duplicateValues" dxfId="3" priority="58"/>
    <cfRule type="duplicateValues" dxfId="2" priority="59"/>
    <cfRule type="duplicateValues" dxfId="1" priority="60"/>
    <cfRule type="duplicateValues" dxfId="0" priority="61"/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ВХД!$A$1:$A$9</xm:f>
          </x14:formula1>
          <xm:sqref>P6:P1048576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AD7C-A5B4-4C56-BDBD-4437C3C95C0F}">
  <dimension ref="A1"/>
  <sheetViews>
    <sheetView zoomScale="99" zoomScaleNormal="99" workbookViewId="0">
      <selection activeCell="AM21" sqref="AM21"/>
    </sheetView>
  </sheetViews>
  <sheetFormatPr defaultRowHeight="15"/>
  <cols>
    <col min="1" max="1" width="9.140625" style="36"/>
    <col min="2" max="5" width="2.7109375" style="36" customWidth="1"/>
    <col min="6" max="6" width="5.28515625" style="36" customWidth="1"/>
    <col min="7" max="31" width="2.7109375" style="36" customWidth="1"/>
    <col min="32" max="47" width="3.7109375" style="36" customWidth="1"/>
    <col min="48" max="16384" width="9.140625" style="36"/>
  </cols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19A36-840B-4F78-ADA3-6906D93BDE46}">
  <dimension ref="B2:J70"/>
  <sheetViews>
    <sheetView topLeftCell="A13" zoomScale="102" zoomScaleNormal="102" workbookViewId="0">
      <selection activeCell="AM21" sqref="AM21"/>
    </sheetView>
  </sheetViews>
  <sheetFormatPr defaultRowHeight="15"/>
  <cols>
    <col min="1" max="1" width="9.140625" style="36"/>
    <col min="2" max="10" width="13.7109375" style="36" customWidth="1"/>
    <col min="11" max="11" width="15.42578125" style="36" customWidth="1"/>
    <col min="12" max="16384" width="9.140625" style="36"/>
  </cols>
  <sheetData>
    <row r="2" spans="2:10" ht="22.5">
      <c r="B2" s="92" t="s">
        <v>47</v>
      </c>
      <c r="C2" s="93"/>
      <c r="D2" s="93"/>
      <c r="E2" s="93"/>
      <c r="F2" s="93"/>
      <c r="G2" s="93"/>
      <c r="H2" s="93"/>
      <c r="I2" s="93"/>
      <c r="J2" s="94"/>
    </row>
    <row r="3" spans="2:10">
      <c r="B3" s="37" t="s">
        <v>48</v>
      </c>
      <c r="C3" s="38"/>
      <c r="D3" s="38"/>
      <c r="E3" s="39"/>
      <c r="F3" s="37" t="s">
        <v>49</v>
      </c>
      <c r="G3" s="38"/>
      <c r="H3" s="38"/>
      <c r="I3" s="38"/>
      <c r="J3" s="39"/>
    </row>
    <row r="4" spans="2:10">
      <c r="B4" s="40"/>
      <c r="C4" s="41"/>
      <c r="D4" s="41"/>
      <c r="E4" s="42"/>
      <c r="F4" s="43" t="s">
        <v>46</v>
      </c>
      <c r="G4" s="41"/>
      <c r="H4" s="41"/>
      <c r="I4" s="41"/>
      <c r="J4" s="42"/>
    </row>
    <row r="5" spans="2:10">
      <c r="B5" s="44" t="s">
        <v>50</v>
      </c>
      <c r="C5" s="41"/>
      <c r="D5" s="41"/>
      <c r="E5" s="42"/>
      <c r="F5" s="37" t="s">
        <v>51</v>
      </c>
      <c r="G5" s="38"/>
      <c r="H5" s="38"/>
      <c r="I5" s="38"/>
      <c r="J5" s="39"/>
    </row>
    <row r="6" spans="2:10">
      <c r="B6" s="40" t="s">
        <v>52</v>
      </c>
      <c r="C6" s="41"/>
      <c r="D6" s="41"/>
      <c r="E6" s="42"/>
      <c r="F6" s="41"/>
      <c r="G6" s="41"/>
      <c r="H6" s="41"/>
      <c r="I6" s="41"/>
      <c r="J6" s="42"/>
    </row>
    <row r="7" spans="2:10">
      <c r="B7" s="40" t="s">
        <v>53</v>
      </c>
      <c r="C7" s="41"/>
      <c r="D7" s="41"/>
      <c r="E7" s="42"/>
      <c r="F7" s="41"/>
      <c r="G7" s="41"/>
      <c r="H7" s="41"/>
      <c r="I7" s="41"/>
      <c r="J7" s="42"/>
    </row>
    <row r="8" spans="2:10">
      <c r="B8" s="45" t="s">
        <v>54</v>
      </c>
      <c r="C8" s="46"/>
      <c r="D8" s="46"/>
      <c r="E8" s="47"/>
      <c r="F8" s="40"/>
      <c r="G8" s="41"/>
      <c r="H8" s="41"/>
      <c r="I8" s="95"/>
      <c r="J8" s="96"/>
    </row>
    <row r="9" spans="2:10">
      <c r="B9" s="37" t="s">
        <v>55</v>
      </c>
      <c r="C9" s="38"/>
      <c r="D9" s="38"/>
      <c r="E9" s="38"/>
      <c r="F9" s="37" t="s">
        <v>56</v>
      </c>
      <c r="G9" s="38"/>
      <c r="H9" s="38"/>
      <c r="I9" s="38" t="s">
        <v>57</v>
      </c>
      <c r="J9" s="39"/>
    </row>
    <row r="10" spans="2:10">
      <c r="B10" s="40"/>
      <c r="C10" s="41"/>
      <c r="D10" s="41"/>
      <c r="E10" s="41"/>
      <c r="F10" s="48"/>
      <c r="G10" s="41"/>
      <c r="H10" s="41"/>
      <c r="I10" s="41"/>
      <c r="J10" s="42"/>
    </row>
    <row r="11" spans="2:10">
      <c r="B11" s="40" t="s">
        <v>58</v>
      </c>
      <c r="C11" s="41"/>
      <c r="D11" s="41"/>
      <c r="E11" s="41"/>
      <c r="F11" s="48" t="s">
        <v>59</v>
      </c>
      <c r="G11" s="41"/>
      <c r="H11" s="41"/>
      <c r="I11" s="41"/>
      <c r="J11" s="42"/>
    </row>
    <row r="12" spans="2:10" ht="15.75">
      <c r="B12" s="49" t="s">
        <v>60</v>
      </c>
      <c r="C12" s="41"/>
      <c r="D12" s="41"/>
      <c r="E12" s="41"/>
      <c r="F12" s="48"/>
      <c r="G12" s="41"/>
      <c r="H12" s="41"/>
      <c r="I12" s="41"/>
      <c r="J12" s="42"/>
    </row>
    <row r="13" spans="2:10">
      <c r="B13" s="40" t="s">
        <v>61</v>
      </c>
      <c r="C13" s="41"/>
      <c r="D13" s="41"/>
      <c r="E13" s="41"/>
      <c r="F13" s="40"/>
      <c r="G13" s="41"/>
      <c r="H13" s="41"/>
      <c r="I13" s="41"/>
      <c r="J13" s="42"/>
    </row>
    <row r="14" spans="2:10">
      <c r="B14" s="40"/>
      <c r="C14" s="41"/>
      <c r="D14" s="41"/>
      <c r="E14" s="41"/>
      <c r="F14" s="40"/>
      <c r="G14" s="41"/>
      <c r="H14" s="41"/>
      <c r="I14" s="41"/>
      <c r="J14" s="42"/>
    </row>
    <row r="15" spans="2:10">
      <c r="B15" s="37" t="s">
        <v>62</v>
      </c>
      <c r="C15" s="38"/>
      <c r="D15" s="38"/>
      <c r="E15" s="39"/>
      <c r="F15" s="40"/>
      <c r="G15" s="41"/>
      <c r="H15" s="41"/>
      <c r="I15" s="41"/>
      <c r="J15" s="42"/>
    </row>
    <row r="16" spans="2:10">
      <c r="B16" s="40" t="s">
        <v>63</v>
      </c>
      <c r="C16" s="41"/>
      <c r="D16" s="41"/>
      <c r="E16" s="41"/>
      <c r="F16" s="40"/>
      <c r="G16" s="41"/>
      <c r="H16" s="41"/>
      <c r="I16" s="41"/>
      <c r="J16" s="42"/>
    </row>
    <row r="17" spans="2:10">
      <c r="B17" s="40" t="s">
        <v>64</v>
      </c>
      <c r="C17" s="41"/>
      <c r="D17" s="41"/>
      <c r="E17" s="41"/>
      <c r="F17" s="40"/>
      <c r="G17" s="41"/>
      <c r="H17" s="41"/>
      <c r="I17" s="41"/>
      <c r="J17" s="42"/>
    </row>
    <row r="18" spans="2:10">
      <c r="B18" s="40" t="s">
        <v>65</v>
      </c>
      <c r="C18" s="41"/>
      <c r="D18" s="41"/>
      <c r="E18" s="41"/>
      <c r="F18" s="40"/>
      <c r="G18" s="41"/>
      <c r="H18" s="41"/>
      <c r="I18" s="41"/>
      <c r="J18" s="42"/>
    </row>
    <row r="19" spans="2:10">
      <c r="B19" s="40" t="s">
        <v>66</v>
      </c>
      <c r="C19" s="41"/>
      <c r="D19" s="41"/>
      <c r="E19" s="41"/>
      <c r="F19" s="40"/>
      <c r="G19" s="41"/>
      <c r="H19" s="41"/>
      <c r="I19" s="41"/>
      <c r="J19" s="42"/>
    </row>
    <row r="20" spans="2:10">
      <c r="B20" s="37" t="s">
        <v>67</v>
      </c>
      <c r="C20" s="38"/>
      <c r="D20" s="38"/>
      <c r="E20" s="39"/>
      <c r="F20" s="45"/>
      <c r="G20" s="46"/>
      <c r="H20" s="46"/>
      <c r="I20" s="46"/>
      <c r="J20" s="47"/>
    </row>
    <row r="21" spans="2:10">
      <c r="B21" s="40" t="s">
        <v>63</v>
      </c>
      <c r="C21" s="41"/>
      <c r="D21" s="41"/>
      <c r="E21" s="42"/>
      <c r="F21" s="37" t="s">
        <v>68</v>
      </c>
      <c r="G21" s="41"/>
      <c r="H21" s="41"/>
      <c r="I21" s="41"/>
      <c r="J21" s="42"/>
    </row>
    <row r="22" spans="2:10">
      <c r="B22" s="40" t="s">
        <v>64</v>
      </c>
      <c r="C22" s="41"/>
      <c r="D22" s="41"/>
      <c r="E22" s="42"/>
      <c r="F22" s="40"/>
      <c r="G22" s="41"/>
      <c r="H22" s="41"/>
      <c r="I22" s="41"/>
      <c r="J22" s="42"/>
    </row>
    <row r="23" spans="2:10">
      <c r="B23" s="40" t="s">
        <v>65</v>
      </c>
      <c r="C23" s="41"/>
      <c r="D23" s="41"/>
      <c r="E23" s="42"/>
      <c r="F23" s="41"/>
      <c r="G23" s="41"/>
      <c r="H23" s="41"/>
      <c r="I23" s="41"/>
      <c r="J23" s="42"/>
    </row>
    <row r="24" spans="2:10">
      <c r="B24" s="45" t="s">
        <v>66</v>
      </c>
      <c r="C24" s="46"/>
      <c r="D24" s="46"/>
      <c r="E24" s="47"/>
      <c r="F24" s="40"/>
      <c r="G24" s="41"/>
      <c r="H24" s="41"/>
      <c r="I24" s="41"/>
      <c r="J24" s="42"/>
    </row>
    <row r="25" spans="2:10">
      <c r="B25" s="50" t="s">
        <v>69</v>
      </c>
      <c r="C25" s="41"/>
      <c r="D25" s="41"/>
      <c r="E25" s="42"/>
      <c r="F25" s="40"/>
      <c r="G25" s="41"/>
      <c r="H25" s="97" t="s">
        <v>70</v>
      </c>
      <c r="I25" s="97"/>
      <c r="J25" s="42"/>
    </row>
    <row r="26" spans="2:10">
      <c r="B26" s="98"/>
      <c r="C26" s="99"/>
      <c r="D26" s="51"/>
      <c r="E26" s="46"/>
      <c r="F26" s="40"/>
      <c r="G26" s="41"/>
      <c r="H26" s="41"/>
      <c r="I26" s="41"/>
      <c r="J26" s="42"/>
    </row>
    <row r="27" spans="2:10">
      <c r="B27" s="37" t="s">
        <v>71</v>
      </c>
      <c r="C27" s="38"/>
      <c r="D27" s="37" t="s">
        <v>72</v>
      </c>
      <c r="E27" s="38"/>
      <c r="F27" s="50"/>
      <c r="G27" s="41"/>
      <c r="H27" s="41"/>
      <c r="I27" s="41"/>
      <c r="J27" s="42"/>
    </row>
    <row r="28" spans="2:10">
      <c r="B28" s="100"/>
      <c r="C28" s="99"/>
      <c r="D28" s="45" t="s">
        <v>73</v>
      </c>
      <c r="E28" s="47"/>
      <c r="F28" s="40"/>
      <c r="G28" s="41"/>
      <c r="H28" s="41"/>
      <c r="I28" s="41"/>
      <c r="J28" s="42"/>
    </row>
    <row r="29" spans="2:10">
      <c r="B29" s="37" t="s">
        <v>74</v>
      </c>
      <c r="C29" s="38"/>
      <c r="D29" s="38"/>
      <c r="E29" s="39"/>
      <c r="F29" s="40"/>
      <c r="G29" s="41"/>
      <c r="H29" s="41"/>
      <c r="I29" s="41"/>
      <c r="J29" s="42"/>
    </row>
    <row r="30" spans="2:10">
      <c r="B30" s="45" t="s">
        <v>75</v>
      </c>
      <c r="C30" s="46"/>
      <c r="D30" s="46"/>
      <c r="E30" s="47"/>
      <c r="F30" s="45"/>
      <c r="G30" s="46"/>
      <c r="H30" s="46"/>
      <c r="I30" s="46"/>
      <c r="J30" s="47"/>
    </row>
    <row r="31" spans="2:10">
      <c r="B31" s="52" t="s">
        <v>76</v>
      </c>
      <c r="C31" s="53"/>
      <c r="D31" s="54" t="s">
        <v>77</v>
      </c>
      <c r="E31" s="54"/>
      <c r="F31" s="54"/>
      <c r="G31" s="54"/>
      <c r="H31" s="53"/>
      <c r="I31" s="55" t="s">
        <v>78</v>
      </c>
      <c r="J31" s="56" t="s">
        <v>79</v>
      </c>
    </row>
    <row r="32" spans="2:10">
      <c r="B32" s="50"/>
      <c r="C32" s="57"/>
      <c r="D32" s="58"/>
      <c r="E32" s="58"/>
      <c r="F32" s="58"/>
      <c r="G32" s="58"/>
      <c r="H32" s="57"/>
      <c r="I32" s="59" t="s">
        <v>80</v>
      </c>
      <c r="J32" s="57"/>
    </row>
    <row r="33" spans="2:10">
      <c r="B33" s="50"/>
      <c r="C33" s="58"/>
      <c r="D33" s="58"/>
      <c r="E33" s="58"/>
      <c r="F33" s="58"/>
      <c r="G33" s="58"/>
      <c r="H33" s="58"/>
      <c r="I33" s="41"/>
      <c r="J33" s="57"/>
    </row>
    <row r="34" spans="2:10">
      <c r="B34" s="50"/>
      <c r="C34" s="58"/>
      <c r="D34" s="58"/>
      <c r="E34" s="58"/>
      <c r="F34" s="58"/>
      <c r="G34" s="58"/>
      <c r="H34" s="58"/>
      <c r="I34" s="60">
        <v>66</v>
      </c>
      <c r="J34" s="61" t="s">
        <v>81</v>
      </c>
    </row>
    <row r="35" spans="2:10">
      <c r="B35" s="50"/>
      <c r="C35" s="58"/>
      <c r="D35" s="58" t="s">
        <v>82</v>
      </c>
      <c r="E35" s="58"/>
      <c r="F35" s="58"/>
      <c r="G35" s="58"/>
      <c r="H35" s="58"/>
      <c r="I35" s="60"/>
      <c r="J35" s="62"/>
    </row>
    <row r="36" spans="2:10">
      <c r="B36" s="50"/>
      <c r="C36" s="58"/>
      <c r="D36" s="58"/>
      <c r="E36" s="58"/>
      <c r="F36" s="58"/>
      <c r="G36" s="58"/>
      <c r="H36" s="58"/>
      <c r="I36" s="60"/>
      <c r="J36" s="62"/>
    </row>
    <row r="37" spans="2:10">
      <c r="B37" s="50"/>
      <c r="C37" s="58"/>
      <c r="D37" s="58"/>
      <c r="E37" s="58"/>
      <c r="F37" s="58"/>
      <c r="G37" s="58"/>
      <c r="H37" s="63"/>
      <c r="I37" s="41"/>
      <c r="J37" s="57"/>
    </row>
    <row r="38" spans="2:10">
      <c r="B38" s="64"/>
      <c r="C38" s="41"/>
      <c r="D38" s="58"/>
      <c r="E38" s="41"/>
      <c r="F38" s="58"/>
      <c r="G38" s="41"/>
      <c r="H38" s="63"/>
      <c r="I38" s="41"/>
      <c r="J38" s="65" t="s">
        <v>83</v>
      </c>
    </row>
    <row r="39" spans="2:10">
      <c r="B39" s="40"/>
      <c r="C39" s="41"/>
      <c r="D39" s="58"/>
      <c r="E39" s="41"/>
      <c r="F39" s="41"/>
      <c r="G39" s="41"/>
      <c r="H39" s="41"/>
      <c r="I39" s="41"/>
      <c r="J39" s="42"/>
    </row>
    <row r="40" spans="2:10">
      <c r="B40" s="40"/>
      <c r="C40" s="41"/>
      <c r="D40" s="41"/>
      <c r="E40" s="41"/>
      <c r="F40" s="41"/>
      <c r="G40" s="41"/>
      <c r="H40" s="66"/>
      <c r="I40" s="67"/>
      <c r="J40" s="68"/>
    </row>
    <row r="41" spans="2:10">
      <c r="B41" s="64"/>
      <c r="C41" s="41"/>
      <c r="D41" s="69" t="s">
        <v>84</v>
      </c>
      <c r="E41" s="69"/>
      <c r="F41" s="69"/>
      <c r="G41" s="69"/>
      <c r="H41" s="70"/>
      <c r="I41" s="67"/>
      <c r="J41" s="68"/>
    </row>
    <row r="42" spans="2:10">
      <c r="B42" s="64"/>
      <c r="C42" s="41"/>
      <c r="D42" s="69" t="s">
        <v>85</v>
      </c>
      <c r="E42" s="69"/>
      <c r="F42" s="69"/>
      <c r="G42" s="69"/>
      <c r="H42" s="70"/>
      <c r="I42" s="67"/>
      <c r="J42" s="68"/>
    </row>
    <row r="43" spans="2:10">
      <c r="B43" s="40"/>
      <c r="C43" s="41"/>
      <c r="D43" s="41"/>
      <c r="E43" s="41"/>
      <c r="F43" s="41"/>
      <c r="G43" s="41"/>
      <c r="H43" s="41"/>
      <c r="I43" s="41"/>
      <c r="J43" s="71"/>
    </row>
    <row r="44" spans="2:10">
      <c r="B44" s="40"/>
      <c r="C44" s="41"/>
      <c r="D44" s="72"/>
      <c r="E44" s="41"/>
      <c r="F44" s="41"/>
      <c r="G44" s="41"/>
      <c r="H44" s="66"/>
      <c r="I44" s="41"/>
      <c r="J44" s="68"/>
    </row>
    <row r="45" spans="2:10">
      <c r="B45" s="40"/>
      <c r="C45" s="41"/>
      <c r="D45" s="73" t="s">
        <v>86</v>
      </c>
      <c r="E45" s="66"/>
      <c r="F45" s="41"/>
      <c r="G45" s="41"/>
      <c r="H45" s="66"/>
      <c r="I45" s="74"/>
      <c r="J45" s="75"/>
    </row>
    <row r="46" spans="2:10">
      <c r="B46" s="40"/>
      <c r="C46" s="41"/>
      <c r="D46" s="41"/>
      <c r="E46" s="41"/>
      <c r="F46" s="41"/>
      <c r="G46" s="41"/>
      <c r="H46" s="76"/>
      <c r="I46" s="41"/>
      <c r="J46" s="77"/>
    </row>
    <row r="47" spans="2:10">
      <c r="B47" s="64"/>
      <c r="C47" s="41"/>
      <c r="D47" s="41"/>
      <c r="E47" s="41"/>
      <c r="F47" s="41"/>
      <c r="G47" s="41"/>
      <c r="H47" s="41"/>
      <c r="I47" s="78"/>
      <c r="J47" s="77"/>
    </row>
    <row r="48" spans="2:10">
      <c r="B48" s="64"/>
      <c r="C48" s="41"/>
      <c r="D48" s="41"/>
      <c r="E48" s="41"/>
      <c r="F48" s="41"/>
      <c r="G48" s="41"/>
      <c r="H48" s="76"/>
      <c r="I48" s="78"/>
      <c r="J48" s="77"/>
    </row>
    <row r="49" spans="2:10">
      <c r="B49" s="64"/>
      <c r="C49" s="41"/>
      <c r="D49" s="41"/>
      <c r="E49" s="41"/>
      <c r="F49" s="41"/>
      <c r="G49" s="41"/>
      <c r="H49" s="76"/>
      <c r="I49" s="78"/>
      <c r="J49" s="77"/>
    </row>
    <row r="50" spans="2:10">
      <c r="B50" s="79"/>
      <c r="C50" s="41"/>
      <c r="D50" s="41"/>
      <c r="E50" s="41"/>
      <c r="F50" s="41"/>
      <c r="G50" s="41"/>
      <c r="H50" s="76"/>
      <c r="I50" s="78"/>
      <c r="J50" s="77"/>
    </row>
    <row r="51" spans="2:10">
      <c r="B51" s="80"/>
      <c r="C51" s="41"/>
      <c r="D51" s="41"/>
      <c r="E51" s="41"/>
      <c r="F51" s="41"/>
      <c r="G51" s="41"/>
      <c r="H51" s="76"/>
      <c r="I51" s="78"/>
      <c r="J51" s="77"/>
    </row>
    <row r="52" spans="2:10">
      <c r="B52" s="80"/>
      <c r="C52" s="41"/>
      <c r="D52" s="41"/>
      <c r="E52" s="41"/>
      <c r="F52" s="41"/>
      <c r="G52" s="41"/>
      <c r="H52" s="76"/>
      <c r="I52" s="78"/>
      <c r="J52" s="77"/>
    </row>
    <row r="53" spans="2:10">
      <c r="B53" s="80"/>
      <c r="C53" s="41"/>
      <c r="D53" s="41"/>
      <c r="E53" s="41"/>
      <c r="F53" s="41"/>
      <c r="G53" s="41"/>
      <c r="H53" s="76"/>
      <c r="I53" s="78"/>
      <c r="J53" s="77"/>
    </row>
    <row r="54" spans="2:10">
      <c r="B54" s="40"/>
      <c r="C54" s="41"/>
      <c r="D54" s="41"/>
      <c r="E54" s="41"/>
      <c r="F54" s="41"/>
      <c r="G54" s="41"/>
      <c r="H54" s="76"/>
      <c r="I54" s="78"/>
      <c r="J54" s="77"/>
    </row>
    <row r="55" spans="2:10">
      <c r="B55" s="40"/>
      <c r="C55" s="41"/>
      <c r="D55" s="41"/>
      <c r="E55" s="41"/>
      <c r="F55" s="41"/>
      <c r="G55" s="41"/>
      <c r="H55" s="76"/>
      <c r="I55" s="78"/>
      <c r="J55" s="77"/>
    </row>
    <row r="56" spans="2:10">
      <c r="B56" s="40"/>
      <c r="C56" s="41"/>
      <c r="D56" s="73"/>
      <c r="E56" s="41"/>
      <c r="F56" s="41"/>
      <c r="G56" s="41"/>
      <c r="H56" s="76"/>
      <c r="I56" s="78"/>
      <c r="J56" s="77"/>
    </row>
    <row r="57" spans="2:10">
      <c r="B57" s="40"/>
      <c r="C57" s="41"/>
      <c r="D57" s="41"/>
      <c r="E57" s="41"/>
      <c r="F57" s="41"/>
      <c r="G57" s="41"/>
      <c r="H57" s="76"/>
      <c r="I57" s="78"/>
      <c r="J57" s="77"/>
    </row>
    <row r="58" spans="2:10">
      <c r="B58" s="40"/>
      <c r="C58" s="81"/>
      <c r="D58" s="41"/>
      <c r="E58" s="41"/>
      <c r="F58" s="41"/>
      <c r="G58" s="41"/>
      <c r="H58" s="76"/>
      <c r="I58" s="78"/>
      <c r="J58" s="77"/>
    </row>
    <row r="59" spans="2:10">
      <c r="B59" s="40"/>
      <c r="C59" s="81"/>
      <c r="D59" s="41"/>
      <c r="E59" s="41"/>
      <c r="F59" s="41"/>
      <c r="G59" s="41"/>
      <c r="H59" s="76"/>
      <c r="I59" s="78"/>
      <c r="J59" s="77"/>
    </row>
    <row r="60" spans="2:10">
      <c r="B60" s="40"/>
      <c r="C60" s="81"/>
      <c r="D60" s="41"/>
      <c r="E60" s="41"/>
      <c r="F60" s="41"/>
      <c r="G60" s="41"/>
      <c r="H60" s="76"/>
      <c r="I60" s="78"/>
      <c r="J60" s="77"/>
    </row>
    <row r="61" spans="2:10">
      <c r="B61" s="40"/>
      <c r="C61" s="81"/>
      <c r="D61" s="41"/>
      <c r="E61" s="41"/>
      <c r="F61" s="41"/>
      <c r="G61" s="41"/>
      <c r="H61" s="76"/>
      <c r="I61" s="78"/>
      <c r="J61" s="77"/>
    </row>
    <row r="62" spans="2:10">
      <c r="B62" s="40"/>
      <c r="C62" s="81"/>
      <c r="D62" s="41"/>
      <c r="E62" s="41"/>
      <c r="F62" s="41"/>
      <c r="G62" s="82" t="s">
        <v>87</v>
      </c>
      <c r="H62" s="83"/>
      <c r="I62" s="83"/>
      <c r="J62" s="84"/>
    </row>
    <row r="63" spans="2:10">
      <c r="B63" s="40"/>
      <c r="C63" s="81"/>
      <c r="D63" s="41"/>
      <c r="E63" s="41"/>
      <c r="F63" s="41"/>
      <c r="G63" s="40"/>
      <c r="H63" s="41"/>
      <c r="I63" s="78"/>
      <c r="J63" s="77"/>
    </row>
    <row r="64" spans="2:10">
      <c r="B64" s="40"/>
      <c r="C64" s="41"/>
      <c r="D64" s="41"/>
      <c r="E64" s="41"/>
      <c r="F64" s="41"/>
      <c r="G64" s="40"/>
      <c r="H64" s="76"/>
      <c r="I64" s="78"/>
      <c r="J64" s="77"/>
    </row>
    <row r="65" spans="2:10">
      <c r="B65" s="40"/>
      <c r="C65" s="41"/>
      <c r="D65" s="41"/>
      <c r="E65" s="41"/>
      <c r="F65" s="41"/>
      <c r="G65" s="40"/>
      <c r="H65" s="76"/>
      <c r="I65" s="78"/>
      <c r="J65" s="77"/>
    </row>
    <row r="66" spans="2:10">
      <c r="B66" s="40"/>
      <c r="C66" s="41"/>
      <c r="D66" s="41"/>
      <c r="E66" s="85"/>
      <c r="F66" s="41"/>
      <c r="G66" s="40"/>
      <c r="H66" s="76"/>
      <c r="I66" s="86"/>
      <c r="J66" s="87"/>
    </row>
    <row r="67" spans="2:10">
      <c r="B67" s="40"/>
      <c r="C67" s="41"/>
      <c r="D67" s="41"/>
      <c r="E67" s="41"/>
      <c r="F67" s="58"/>
      <c r="G67" s="40"/>
      <c r="H67" s="41"/>
      <c r="I67" s="41"/>
      <c r="J67" s="42"/>
    </row>
    <row r="68" spans="2:10">
      <c r="B68" s="40"/>
      <c r="C68" s="41"/>
      <c r="D68" s="41"/>
      <c r="E68" s="41"/>
      <c r="F68" s="41"/>
      <c r="G68" s="40"/>
      <c r="H68" s="41"/>
      <c r="I68" s="41"/>
      <c r="J68" s="42"/>
    </row>
    <row r="69" spans="2:10">
      <c r="B69" s="45"/>
      <c r="C69" s="46"/>
      <c r="D69" s="46"/>
      <c r="E69" s="46"/>
      <c r="F69" s="46"/>
      <c r="G69" s="45"/>
      <c r="H69" s="46"/>
      <c r="I69" s="46"/>
      <c r="J69" s="47"/>
    </row>
    <row r="70" spans="2:10">
      <c r="B70" s="41"/>
      <c r="C70" s="41"/>
      <c r="D70" s="41"/>
      <c r="E70" s="41"/>
      <c r="F70" s="41"/>
      <c r="G70" s="41"/>
      <c r="H70" s="41"/>
      <c r="I70" s="41"/>
      <c r="J70" s="41"/>
    </row>
  </sheetData>
  <mergeCells count="5">
    <mergeCell ref="B2:J2"/>
    <mergeCell ref="I8:J8"/>
    <mergeCell ref="H25:I25"/>
    <mergeCell ref="B26:C26"/>
    <mergeCell ref="B28:C2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zoomScale="25" zoomScaleNormal="25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25091515060</vt:lpstr>
      <vt:lpstr>INV,PL</vt:lpstr>
      <vt:lpstr>ВХД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Rovshan Sadikov</cp:lastModifiedBy>
  <dcterms:created xsi:type="dcterms:W3CDTF">2023-01-19T05:53:41Z</dcterms:created>
  <dcterms:modified xsi:type="dcterms:W3CDTF">2024-02-09T11:57:03Z</dcterms:modified>
</cp:coreProperties>
</file>