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ELL\Documents\Data Analysis Class\Excel for Data Analysis\Customer Analytics\"/>
    </mc:Choice>
  </mc:AlternateContent>
  <xr:revisionPtr revIDLastSave="0" documentId="13_ncr:1_{8C97D6E0-9184-4800-849A-DA1A52E768DA}" xr6:coauthVersionLast="47" xr6:coauthVersionMax="47" xr10:uidLastSave="{00000000-0000-0000-0000-000000000000}"/>
  <bookViews>
    <workbookView xWindow="-108" yWindow="-108" windowWidth="23256" windowHeight="12456" activeTab="3" xr2:uid="{00000000-000D-0000-FFFF-FFFF00000000}"/>
  </bookViews>
  <sheets>
    <sheet name="Input Data" sheetId="1" r:id="rId1"/>
    <sheet name="Ref" sheetId="2" r:id="rId2"/>
    <sheet name="Analysis" sheetId="3" r:id="rId3"/>
    <sheet name="Dashboard" sheetId="4" r:id="rId4"/>
  </sheets>
  <definedNames>
    <definedName name="Slicer_Checkout_Date__Year">#N/A</definedName>
    <definedName name="Slicer_Gender">#N/A</definedName>
    <definedName name="Slicer_Purpose">#N/A</definedName>
  </definedNames>
  <calcPr calcId="191029"/>
  <pivotCaches>
    <pivotCache cacheId="1172" r:id="rId5"/>
    <pivotCache cacheId="1175" r:id="rId6"/>
    <pivotCache cacheId="1178" r:id="rId7"/>
    <pivotCache cacheId="1181" r:id="rId8"/>
    <pivotCache cacheId="1184" r:id="rId9"/>
    <pivotCache cacheId="1187" r:id="rId10"/>
    <pivotCache cacheId="1190" r:id="rId11"/>
  </pivotCaches>
  <extLst>
    <ext xmlns:x14="http://schemas.microsoft.com/office/spreadsheetml/2009/9/main" uri="{876F7934-8845-4945-9796-88D515C7AA90}">
      <x14:pivotCaches>
        <pivotCache cacheId="221" r:id="rId12"/>
        <pivotCache cacheId="228" r:id="rId13"/>
        <pivotCache cacheId="27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b024a5d6-4d49-4ef4-b6e5-e091668c912d" name="Feedback" connection="Query - Feedback"/>
          <x15:modelTable id="General_c5af4756-e6a1-45b9-9355-d24d608c381b"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 i="3" l="1"/>
  <c r="E11" i="3"/>
  <c r="J12" i="3"/>
  <c r="J13" i="3"/>
  <c r="J11" i="3"/>
  <c r="E12" i="3"/>
  <c r="B6" i="3"/>
  <c r="B7" i="3" s="1"/>
  <c r="K11" i="3" l="1"/>
  <c r="K12" i="3"/>
  <c r="K13" i="3"/>
  <c r="F11" i="3"/>
  <c r="F12" i="3"/>
  <c r="K14" i="3" l="1"/>
  <c r="K16" i="3" s="1"/>
  <c r="K19" i="3" s="1"/>
  <c r="K2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FA257-18A8-488A-95B7-A8FCFF32BE27}" name="Query - Feedback" description="Connection to the 'Feedback' query in the workbook." type="100" refreshedVersion="8" minRefreshableVersion="5">
    <extLst>
      <ext xmlns:x15="http://schemas.microsoft.com/office/spreadsheetml/2010/11/main" uri="{DE250136-89BD-433C-8126-D09CA5730AF9}">
        <x15:connection id="5cdd95e1-d784-498f-9e03-f54ca7b999af"/>
      </ext>
    </extLst>
  </connection>
  <connection id="2" xr16:uid="{977F4671-9B0A-40F3-A938-68181F4F47D4}"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0928FF42-D4C6-4B39-A8DF-A6371BD57698}" name="Query - General" description="Connection to the 'General' query in the workbook." type="100" refreshedVersion="8" minRefreshableVersion="5">
    <extLst>
      <ext xmlns:x15="http://schemas.microsoft.com/office/spreadsheetml/2010/11/main" uri="{DE250136-89BD-433C-8126-D09CA5730AF9}">
        <x15:connection id="1bb8266c-29e6-406f-9583-6e5d41e012e1"/>
      </ext>
    </extLst>
  </connection>
  <connection id="4" xr16:uid="{5AB63F13-D411-494C-967F-AC6744D34D79}"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5D1B924C-96BC-4B40-AD74-8E7507CB5F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<sst xmlns="http://schemas.openxmlformats.org/spreadsheetml/2006/main" count="23576" uniqueCount="2036">
  <si>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</si>
  <si>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</si>
  <si>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</si>
  <si>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</si>
  <si>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</si>
  <si>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</si>
  <si>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</si>
  <si>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</si>
  <si>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</si>
  <si>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</si>
  <si>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</si>
  <si>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</si>
  <si>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</si>
  <si>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</si>
  <si>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</si>
  <si>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</si>
  <si>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</si>
  <si>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</si>
  <si>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</si>
  <si>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</si>
  <si>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</si>
  <si>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</si>
  <si>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</si>
  <si>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</si>
  <si>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</si>
  <si>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</si>
  <si>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</si>
  <si>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</si>
  <si>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</si>
  <si>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</si>
  <si>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</si>
  <si>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</si>
  <si>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</si>
  <si>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</si>
  <si>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</si>
  <si>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</si>
  <si>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</si>
  <si>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</si>
  <si>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</si>
  <si>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</si>
  <si>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</si>
  <si>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</si>
  <si>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</si>
  <si>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</si>
  <si>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</si>
  <si>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</si>
  <si>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</si>
  <si>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</si>
  <si>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</si>
  <si>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</si>
  <si>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</si>
  <si>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</si>
  <si>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</si>
  <si>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</si>
  <si>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</si>
  <si>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</si>
  <si>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</si>
  <si>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</si>
  <si>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</si>
  <si>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</si>
  <si>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</si>
  <si>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</si>
  <si>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</si>
  <si>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</si>
  <si>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</si>
  <si>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</si>
  <si>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</si>
  <si>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</si>
  <si>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</si>
  <si>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</si>
  <si>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</si>
  <si>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</si>
  <si>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</si>
  <si>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</si>
  <si>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</si>
  <si>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</si>
  <si>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</si>
  <si>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</si>
  <si>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</si>
  <si>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</si>
  <si>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</si>
  <si>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</si>
  <si>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</si>
  <si>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</si>
  <si>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</si>
  <si>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</si>
  <si>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</si>
  <si>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</si>
  <si>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</si>
  <si>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</si>
  <si>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</si>
  <si>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</si>
  <si>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</si>
  <si>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</si>
  <si>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</si>
  <si>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</si>
  <si>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</si>
  <si>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</si>
  <si>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</si>
  <si>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</si>
  <si>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</si>
  <si>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</si>
  <si>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</si>
  <si>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</si>
  <si>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</si>
  <si>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</si>
  <si>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</si>
  <si>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</si>
  <si>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</si>
  <si>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</si>
  <si>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</si>
  <si>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</si>
  <si>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</si>
  <si>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</si>
  <si>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</si>
  <si>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</si>
  <si>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</si>
  <si>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</si>
  <si>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</si>
  <si>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</si>
  <si>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</si>
  <si>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</si>
  <si>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</si>
  <si>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</si>
  <si>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</si>
  <si>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</si>
  <si>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</si>
  <si>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</si>
  <si>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</si>
  <si>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</si>
  <si>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</si>
  <si>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</si>
  <si>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</si>
  <si>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</si>
  <si>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</si>
  <si>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</si>
  <si>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</si>
  <si>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</si>
  <si>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</si>
  <si>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</si>
  <si>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</si>
  <si>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</si>
  <si>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</si>
  <si>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</si>
  <si>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</si>
  <si>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</si>
  <si>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</si>
  <si>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</si>
  <si>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</si>
  <si>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</si>
  <si>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</si>
  <si>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</si>
  <si>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</si>
  <si>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</si>
  <si>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</si>
  <si>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</si>
  <si>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</si>
  <si>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</si>
  <si>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</si>
  <si>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</si>
  <si>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</si>
  <si>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</si>
  <si>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</si>
  <si>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</si>
  <si>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</si>
  <si>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</si>
  <si>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</si>
  <si>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</si>
  <si>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</si>
  <si>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</si>
  <si>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</si>
  <si>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</si>
  <si>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</si>
  <si>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</si>
  <si>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</si>
  <si>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</si>
  <si>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</si>
  <si>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</si>
  <si>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</si>
  <si>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</si>
  <si>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</si>
  <si>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</si>
  <si>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</si>
  <si>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</si>
  <si>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</si>
  <si>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</si>
  <si>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</si>
  <si>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</si>
  <si>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</si>
  <si>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</si>
  <si>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</si>
  <si>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</si>
  <si>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</si>
  <si>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</si>
  <si>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</si>
  <si>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</si>
  <si>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</si>
  <si>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</si>
  <si>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</si>
  <si>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</si>
  <si>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</si>
  <si>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</si>
  <si>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</si>
  <si>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</si>
  <si>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</si>
  <si>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</si>
  <si>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</si>
  <si>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</si>
  <si>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</si>
  <si>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</si>
  <si>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</si>
  <si>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</si>
  <si>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</si>
  <si>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</si>
  <si>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</si>
  <si>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</si>
  <si>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</si>
  <si>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</si>
  <si>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</si>
  <si>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</si>
  <si>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</si>
  <si>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</si>
  <si>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</si>
  <si>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</si>
  <si>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</si>
  <si>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</si>
  <si>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</si>
  <si>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</si>
  <si>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</si>
  <si>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</si>
  <si>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</si>
  <si>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</si>
  <si>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</si>
  <si>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</si>
  <si>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</si>
  <si>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</si>
  <si>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</si>
  <si>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</si>
  <si>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</si>
  <si>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</si>
  <si>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</si>
  <si>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</si>
  <si>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</si>
  <si>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</si>
  <si>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</si>
  <si>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</si>
  <si>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</si>
  <si>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</si>
  <si>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</si>
  <si>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</si>
  <si>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</si>
  <si>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</si>
  <si>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</si>
  <si>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</si>
  <si>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</si>
  <si>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</si>
  <si>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</si>
  <si>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</si>
  <si>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</si>
  <si>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</si>
  <si>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</si>
  <si>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</si>
  <si>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</si>
  <si>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</si>
  <si>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</si>
  <si>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</si>
  <si>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</si>
  <si>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</si>
  <si>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</si>
  <si>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</si>
  <si>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</si>
  <si>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</si>
  <si>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</si>
  <si>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</si>
  <si>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</si>
  <si>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</si>
  <si>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</si>
  <si>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</si>
  <si>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</si>
  <si>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</si>
  <si>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</si>
  <si>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</si>
  <si>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</si>
  <si>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</si>
  <si>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</si>
  <si>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</si>
  <si>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</si>
  <si>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</si>
  <si>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</si>
  <si>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</si>
  <si>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</si>
  <si>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</si>
  <si>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</si>
  <si>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</si>
  <si>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</si>
  <si>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</si>
  <si>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</si>
  <si>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</si>
  <si>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</si>
  <si>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</si>
  <si>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</si>
  <si>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</si>
  <si>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</si>
  <si>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</si>
  <si>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</si>
  <si>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</si>
  <si>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</si>
  <si>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</si>
  <si>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</si>
  <si>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</si>
  <si>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</si>
  <si>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</si>
  <si>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</si>
  <si>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</si>
  <si>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</si>
  <si>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</si>
  <si>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</si>
  <si>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</si>
  <si>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</si>
  <si>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</si>
  <si>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</si>
  <si>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</si>
  <si>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</si>
  <si>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</si>
  <si>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</si>
  <si>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</si>
  <si>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</si>
  <si>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</si>
  <si>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</si>
  <si>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</si>
  <si>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</si>
  <si>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</si>
  <si>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</si>
  <si>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</si>
  <si>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</si>
  <si>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</si>
  <si>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</si>
  <si>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</si>
  <si>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</si>
  <si>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</si>
  <si>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</si>
  <si>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</si>
  <si>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</si>
  <si>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</si>
  <si>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</si>
  <si>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</si>
  <si>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</si>
  <si>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</si>
  <si>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</si>
  <si>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</si>
  <si>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</si>
  <si>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</si>
  <si>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</si>
  <si>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</si>
  <si>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</si>
  <si>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</si>
  <si>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</si>
  <si>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</si>
  <si>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</si>
  <si>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</si>
  <si>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</si>
  <si>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</si>
  <si>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</si>
  <si>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</si>
  <si>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</si>
  <si>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</si>
  <si>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</si>
  <si>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</si>
  <si>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</si>
  <si>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</si>
  <si>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</si>
  <si>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</si>
  <si>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</si>
  <si>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</si>
  <si>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</si>
  <si>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</si>
  <si>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</si>
  <si>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</si>
  <si>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</si>
  <si>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</si>
  <si>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</si>
  <si>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</si>
  <si>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</si>
  <si>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</si>
  <si>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</si>
  <si>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</si>
  <si>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</si>
  <si>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</si>
  <si>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</si>
  <si>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</si>
  <si>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</si>
  <si>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</si>
  <si>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</si>
  <si>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</si>
  <si>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</si>
  <si>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</si>
  <si>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</si>
  <si>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</si>
  <si>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</si>
  <si>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</si>
  <si>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</si>
  <si>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</si>
  <si>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</si>
  <si>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</si>
  <si>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</si>
  <si>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</si>
  <si>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</si>
  <si>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</si>
  <si>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</si>
  <si>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</si>
  <si>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</si>
  <si>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</si>
  <si>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</si>
  <si>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</si>
  <si>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</si>
  <si>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</si>
  <si>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</si>
  <si>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</si>
  <si>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</si>
  <si>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</si>
  <si>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</si>
  <si>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</si>
  <si>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</si>
  <si>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</si>
  <si>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</si>
  <si>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</si>
  <si>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</si>
  <si>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</si>
  <si>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</si>
  <si>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</si>
  <si>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</si>
  <si>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</si>
  <si>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</si>
  <si>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</si>
  <si>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</si>
  <si>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</si>
  <si>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</si>
  <si>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</si>
  <si>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</si>
  <si>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</si>
  <si>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</si>
  <si>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</si>
  <si>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</si>
  <si>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</si>
  <si>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</si>
  <si>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</si>
  <si>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</si>
  <si>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</si>
  <si>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</si>
  <si>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</si>
  <si>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</si>
  <si>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</si>
  <si>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</si>
  <si>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</si>
  <si>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</si>
  <si>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</si>
  <si>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</si>
  <si>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</si>
  <si>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</si>
  <si>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</si>
  <si>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</si>
  <si>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</si>
  <si>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</si>
  <si>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</si>
  <si>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</si>
  <si>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</si>
  <si>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</si>
  <si>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</si>
  <si>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</si>
  <si>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</si>
  <si>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</si>
  <si>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</si>
  <si>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</si>
  <si>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</si>
  <si>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</si>
  <si>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</si>
  <si>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</si>
  <si>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</si>
  <si>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</si>
  <si>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</si>
  <si>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</si>
  <si>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</si>
  <si>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</si>
  <si>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</si>
  <si>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</si>
  <si>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</si>
  <si>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</si>
  <si>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</si>
  <si>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</si>
  <si>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</si>
  <si>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</si>
  <si>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</si>
  <si>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</si>
  <si>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</si>
  <si>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</si>
  <si>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</si>
  <si>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</si>
  <si>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</si>
  <si>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</si>
  <si>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</si>
  <si>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</si>
  <si>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</si>
  <si>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</si>
  <si>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</si>
  <si>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</si>
  <si>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</si>
  <si>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</si>
  <si>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</si>
  <si>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</si>
  <si>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</si>
  <si>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</si>
  <si>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</si>
  <si>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</si>
  <si>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</si>
  <si>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</si>
  <si>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</si>
  <si>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</si>
  <si>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</si>
  <si>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</si>
  <si>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</si>
  <si>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</si>
  <si>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</si>
  <si>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</si>
  <si>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</si>
  <si>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</si>
  <si>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</si>
  <si>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</si>
  <si>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</si>
  <si>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</si>
  <si>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</si>
  <si>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</si>
  <si>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</si>
  <si>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</si>
  <si>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</si>
  <si>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</si>
  <si>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</si>
  <si>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</si>
  <si>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</si>
  <si>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</si>
  <si>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</si>
  <si>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</si>
  <si>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</si>
  <si>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</si>
  <si>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</si>
  <si>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</si>
  <si>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</si>
  <si>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</si>
  <si>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</si>
  <si>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</si>
  <si>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</si>
  <si>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</si>
  <si>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</si>
  <si>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</si>
  <si>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</si>
  <si>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</si>
  <si>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</si>
  <si>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</si>
  <si>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</si>
  <si>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</si>
  <si>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</si>
  <si>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</si>
  <si>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</si>
  <si>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</si>
  <si>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</si>
  <si>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</si>
  <si>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</si>
  <si>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</si>
  <si>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</si>
  <si>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</si>
  <si>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</si>
  <si>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</si>
  <si>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</si>
  <si>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</si>
  <si>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</si>
  <si>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</si>
  <si>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</si>
  <si>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</si>
  <si>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</si>
  <si>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</si>
  <si>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</si>
  <si>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</si>
  <si>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</si>
  <si>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</si>
  <si>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</si>
  <si>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</si>
  <si>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</si>
  <si>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</si>
  <si>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</si>
  <si>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</si>
  <si>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</si>
  <si>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</si>
  <si>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</si>
  <si>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</si>
  <si>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</si>
  <si>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</si>
  <si>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</si>
  <si>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</si>
  <si>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</si>
  <si>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</si>
  <si>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</si>
  <si>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</si>
  <si>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</si>
  <si>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</si>
  <si>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</si>
  <si>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</si>
  <si>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</si>
  <si>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</si>
  <si>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</si>
  <si>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</si>
  <si>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</si>
  <si>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</si>
  <si>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</si>
  <si>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</si>
  <si>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</si>
  <si>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</si>
  <si>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</si>
  <si>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</si>
  <si>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</si>
  <si>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</si>
  <si>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</si>
  <si>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</si>
  <si>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</si>
  <si>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</si>
  <si>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</si>
  <si>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</si>
  <si>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</si>
  <si>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</si>
  <si>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</si>
  <si>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</si>
  <si>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</si>
  <si>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</si>
  <si>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</si>
  <si>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</si>
  <si>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</si>
  <si>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</si>
  <si>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</si>
  <si>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</si>
  <si>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</si>
  <si>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</si>
  <si>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</si>
  <si>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</si>
  <si>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</si>
  <si>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</si>
  <si>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</si>
  <si>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</si>
  <si>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</si>
  <si>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</si>
  <si>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</si>
  <si>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</si>
  <si>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</si>
  <si>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</si>
  <si>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</si>
  <si>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</si>
  <si>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</si>
  <si>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</si>
  <si>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</si>
  <si>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</si>
  <si>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</si>
  <si>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</si>
  <si>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</si>
  <si>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</si>
  <si>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</si>
  <si>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</si>
  <si>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</si>
  <si>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</si>
  <si>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</si>
  <si>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</si>
  <si>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</si>
  <si>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</si>
  <si>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</si>
  <si>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</si>
  <si>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</si>
  <si>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</si>
  <si>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</si>
  <si>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</si>
  <si>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</si>
  <si>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</si>
  <si>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</si>
  <si>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</si>
  <si>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</si>
  <si>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</si>
  <si>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</si>
  <si>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</si>
  <si>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</si>
  <si>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</si>
  <si>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</si>
  <si>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</si>
  <si>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</si>
  <si>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</si>
  <si>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</si>
  <si>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</si>
  <si>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</si>
  <si>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</si>
  <si>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</si>
  <si>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</si>
  <si>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</si>
  <si>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</si>
  <si>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</si>
  <si>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</si>
  <si>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</si>
  <si>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</si>
  <si>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</si>
  <si>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</si>
  <si>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</si>
  <si>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</si>
  <si>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</si>
  <si>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</si>
  <si>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</si>
  <si>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</si>
  <si>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</si>
  <si>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</si>
  <si>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</si>
  <si>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</si>
  <si>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</si>
  <si>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</si>
  <si>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</si>
  <si>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</si>
  <si>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</si>
  <si>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</si>
  <si>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</si>
  <si>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</si>
  <si>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</si>
  <si>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</si>
  <si>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</si>
  <si>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</si>
  <si>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</si>
  <si>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</si>
  <si>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</si>
  <si>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</si>
  <si>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</si>
  <si>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</si>
  <si>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</si>
  <si>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</si>
  <si>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</si>
  <si>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</si>
  <si>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</si>
  <si>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</si>
  <si>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</si>
  <si>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</si>
  <si>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</si>
  <si>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</si>
  <si>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</si>
  <si>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</si>
  <si>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</si>
  <si>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</si>
  <si>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</si>
  <si>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</si>
  <si>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</si>
  <si>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</si>
  <si>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</si>
  <si>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</si>
  <si>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</si>
  <si>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</si>
  <si>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</si>
  <si>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</si>
  <si>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</si>
  <si>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</si>
  <si>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</si>
  <si>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</si>
  <si>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</si>
  <si>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</si>
  <si>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</si>
  <si>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</si>
  <si>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</si>
  <si>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</si>
  <si>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</si>
  <si>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</si>
  <si>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</si>
  <si>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</si>
  <si>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</si>
  <si>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</si>
  <si>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</si>
  <si>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</si>
  <si>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</si>
  <si>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</si>
  <si>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</si>
  <si>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</si>
  <si>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</si>
  <si>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</si>
  <si>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</si>
  <si>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</si>
  <si>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</si>
  <si>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</si>
  <si>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</si>
  <si>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</si>
  <si>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</si>
  <si>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</si>
  <si>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</si>
  <si>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</si>
  <si>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</si>
  <si>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</si>
  <si>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</si>
  <si>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</si>
  <si>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</si>
  <si>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</si>
  <si>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</si>
  <si>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</si>
  <si>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</si>
  <si>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</si>
  <si>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</si>
  <si>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</si>
  <si>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</si>
  <si>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</si>
  <si>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</si>
  <si>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</si>
  <si>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</si>
  <si>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</si>
  <si>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</si>
  <si>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</si>
  <si>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</si>
  <si>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</si>
  <si>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</si>
  <si>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</si>
  <si>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</si>
  <si>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</si>
  <si>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</si>
  <si>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</si>
  <si>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</si>
  <si>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</si>
  <si>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</si>
  <si>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</si>
  <si>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</si>
  <si>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</si>
  <si>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</si>
  <si>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</si>
  <si>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</si>
  <si>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</si>
  <si>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</si>
  <si>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</si>
  <si>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</si>
  <si>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</si>
  <si>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</si>
  <si>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</si>
  <si>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</si>
  <si>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</si>
  <si>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</si>
  <si>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</si>
  <si>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</si>
  <si>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</si>
  <si>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</si>
  <si>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</si>
  <si>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</si>
  <si>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</si>
  <si>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</si>
  <si>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</si>
  <si>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</si>
  <si>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</si>
  <si>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</si>
  <si>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</si>
  <si>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</si>
  <si>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</si>
  <si>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</si>
  <si>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</si>
  <si>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</si>
  <si>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</si>
  <si>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</si>
  <si>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</si>
  <si>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</si>
  <si>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</si>
  <si>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</si>
  <si>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</si>
  <si>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</si>
  <si>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</si>
  <si>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</si>
  <si>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</si>
  <si>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</si>
  <si>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</si>
  <si>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</si>
  <si>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</si>
  <si>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</si>
  <si>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</si>
  <si>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</si>
  <si>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</si>
  <si>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</si>
  <si>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</si>
  <si>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</si>
  <si>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</si>
  <si>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</si>
  <si>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</si>
  <si>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</si>
  <si>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</si>
  <si>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</si>
  <si>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</si>
  <si>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</si>
  <si>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</si>
  <si>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</si>
  <si>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</si>
  <si>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</si>
  <si>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</si>
  <si>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</si>
  <si>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</si>
  <si>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</si>
  <si>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</si>
  <si>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</si>
  <si>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</si>
  <si>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</si>
  <si>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</si>
  <si>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</si>
  <si>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</si>
  <si>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</si>
  <si>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</si>
  <si>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</si>
  <si>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</si>
  <si>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</si>
  <si>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</si>
  <si>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</si>
  <si>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</si>
  <si>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</si>
  <si>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</si>
  <si>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</si>
  <si>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</si>
  <si>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</si>
  <si>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</si>
  <si>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</si>
  <si>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</si>
  <si>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</si>
  <si>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</si>
  <si>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</si>
  <si>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</si>
  <si>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</si>
  <si>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</si>
  <si>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</si>
  <si>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</si>
  <si>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</si>
  <si>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</si>
  <si>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</si>
  <si>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</si>
  <si>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</si>
  <si>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</si>
  <si>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</si>
  <si>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</si>
  <si>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</si>
  <si>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</si>
  <si>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</si>
  <si>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</si>
  <si>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</si>
  <si>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</si>
  <si>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</si>
  <si>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</si>
  <si>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</si>
  <si>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</si>
  <si>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</si>
  <si>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</si>
  <si>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</si>
  <si>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</si>
  <si>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</si>
  <si>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</si>
  <si>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</si>
  <si>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</si>
  <si>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</si>
  <si>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</si>
  <si>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</si>
  <si>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</si>
  <si>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</si>
  <si>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</si>
  <si>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</si>
  <si>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</si>
  <si>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</si>
  <si>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</si>
  <si>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</si>
  <si>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</si>
  <si>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</si>
  <si>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</si>
  <si>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</si>
  <si>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</si>
  <si>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</si>
  <si>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</si>
  <si>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</si>
  <si>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</si>
  <si>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</si>
  <si>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</si>
  <si>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</si>
  <si>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</si>
  <si>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</si>
  <si>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</si>
  <si>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</si>
  <si>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</si>
  <si>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</si>
  <si>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</si>
  <si>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</si>
  <si>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</si>
  <si>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</si>
  <si>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</si>
  <si>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</si>
  <si>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</si>
  <si>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</si>
  <si>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</si>
  <si>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</si>
  <si>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</si>
  <si>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</si>
  <si>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</si>
  <si>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</si>
  <si>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</si>
  <si>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</si>
  <si>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</si>
  <si>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</si>
  <si>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</si>
  <si>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</si>
  <si>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</si>
  <si>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</si>
  <si>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</si>
  <si>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</si>
  <si>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</si>
  <si>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</si>
  <si>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</si>
  <si>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</si>
  <si>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</si>
  <si>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</si>
  <si>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</si>
  <si>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</si>
  <si>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</si>
  <si>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</si>
  <si>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</si>
  <si>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</si>
  <si>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</si>
  <si>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</si>
  <si>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</si>
  <si>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</si>
  <si>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</si>
  <si>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</si>
  <si>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</si>
  <si>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</si>
  <si>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</si>
  <si>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</si>
  <si>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</si>
  <si>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</si>
  <si>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</si>
  <si>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</si>
  <si>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</si>
  <si>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</si>
  <si>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</si>
  <si>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</si>
  <si>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</si>
  <si>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</si>
  <si>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</si>
  <si>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</si>
  <si>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</si>
  <si>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</si>
  <si>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</si>
  <si>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</si>
  <si>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</si>
  <si>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</si>
  <si>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</si>
  <si>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</si>
  <si>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</si>
  <si>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</si>
  <si>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</si>
  <si>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</si>
  <si>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</si>
  <si>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</si>
  <si>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</si>
  <si>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</si>
  <si>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</si>
  <si>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</si>
  <si>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</si>
  <si>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</si>
  <si>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</si>
  <si>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</si>
  <si>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</si>
  <si>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</si>
  <si>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</si>
  <si>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</si>
  <si>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</si>
  <si>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</si>
  <si>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</si>
  <si>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</si>
  <si>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</si>
  <si>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</si>
  <si>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</si>
  <si>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</si>
  <si>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</si>
  <si>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</si>
  <si>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</si>
  <si>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</si>
  <si>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</si>
  <si>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</si>
  <si>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</si>
  <si>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</si>
  <si>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</si>
  <si>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</si>
  <si>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</si>
  <si>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</si>
  <si>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</si>
  <si>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</si>
  <si>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</si>
  <si>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</si>
  <si>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</si>
  <si>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</si>
  <si>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</si>
  <si>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</si>
  <si>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</si>
  <si>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</si>
  <si>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</si>
  <si>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</si>
  <si>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</si>
  <si>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</si>
  <si>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</si>
  <si>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</si>
  <si>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</si>
  <si>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</si>
  <si>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</si>
  <si>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</si>
  <si>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</si>
  <si>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</si>
  <si>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</si>
  <si>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</si>
  <si>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</si>
  <si>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</si>
  <si>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</si>
  <si>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</si>
  <si>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</si>
  <si>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</si>
  <si>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</si>
  <si>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</si>
  <si>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</si>
  <si>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</si>
  <si>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</si>
  <si>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</si>
  <si>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</si>
  <si>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</si>
  <si>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</si>
  <si>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</si>
  <si>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</si>
  <si>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</si>
  <si>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</si>
  <si>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</si>
  <si>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</si>
  <si>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</si>
  <si>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</si>
  <si>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</si>
  <si>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</si>
  <si>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</si>
  <si>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</si>
  <si>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</si>
  <si>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</si>
  <si>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</si>
  <si>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</si>
  <si>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</si>
  <si>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</si>
  <si>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</si>
  <si>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</si>
  <si>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</si>
  <si>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</si>
  <si>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</si>
  <si>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</si>
  <si>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</si>
  <si>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</si>
  <si>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</si>
  <si>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</si>
  <si>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</si>
  <si>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</si>
  <si>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</si>
  <si>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</si>
  <si>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</si>
  <si>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</si>
  <si>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</si>
  <si>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</si>
  <si>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</si>
  <si>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</si>
  <si>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</si>
  <si>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</si>
  <si>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</si>
  <si>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</si>
  <si>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</si>
  <si>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</si>
  <si>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</si>
  <si>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</si>
  <si>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</si>
  <si>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</si>
  <si>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</si>
  <si>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</si>
  <si>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</si>
  <si>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</si>
  <si>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</si>
  <si>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</si>
  <si>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</si>
  <si>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</si>
  <si>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</si>
  <si>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</si>
  <si>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</si>
  <si>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</si>
  <si>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</si>
  <si>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</si>
  <si>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</si>
  <si>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</si>
  <si>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</si>
  <si>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</si>
  <si>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</si>
  <si>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</si>
  <si>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</si>
  <si>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</si>
  <si>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</si>
  <si>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</si>
  <si>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</si>
  <si>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</si>
  <si>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</si>
  <si>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</si>
  <si>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</si>
  <si>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</si>
  <si>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</si>
  <si>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</si>
  <si>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</si>
  <si>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</si>
  <si>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</si>
  <si>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</si>
  <si>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</si>
  <si>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</si>
  <si>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</si>
  <si>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</si>
  <si>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</si>
  <si>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</si>
  <si>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</si>
  <si>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</si>
  <si>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</si>
  <si>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</si>
  <si>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</si>
  <si>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</si>
  <si>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</si>
  <si>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</si>
  <si>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</si>
  <si>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</si>
  <si>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</si>
  <si>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</si>
  <si>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</si>
  <si>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</si>
  <si>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</si>
  <si>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</si>
  <si>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</si>
  <si>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</si>
  <si>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</si>
  <si>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</si>
  <si>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</si>
  <si>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</si>
  <si>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</si>
  <si>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</si>
  <si>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</si>
  <si>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</si>
  <si>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</si>
  <si>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</si>
  <si>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</si>
  <si>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</si>
  <si>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</si>
  <si>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</si>
  <si>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</si>
  <si>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</si>
  <si>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</si>
  <si>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</si>
  <si>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</si>
  <si>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</si>
  <si>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</si>
  <si>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</si>
  <si>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</si>
  <si>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</si>
  <si>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</si>
  <si>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</si>
  <si>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</si>
  <si>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</si>
  <si>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</si>
  <si>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</si>
  <si>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</si>
  <si>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</si>
  <si>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</si>
  <si>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</si>
  <si>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</si>
  <si>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</si>
  <si>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</si>
  <si>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</si>
  <si>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</si>
  <si>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</si>
  <si>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</si>
  <si>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</si>
  <si>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</si>
  <si>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</si>
  <si>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</si>
  <si>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</si>
  <si>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</si>
  <si>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</si>
  <si>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</si>
  <si>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</si>
  <si>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</si>
  <si>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</si>
  <si>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</si>
  <si>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</si>
  <si>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</si>
  <si>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</si>
  <si>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</si>
  <si>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</si>
  <si>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</si>
  <si>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</si>
  <si>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</si>
  <si>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</si>
  <si>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</si>
  <si>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</si>
  <si>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</si>
  <si>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</si>
  <si>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</si>
  <si>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</si>
  <si>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</si>
  <si>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</si>
  <si>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</si>
  <si>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</si>
  <si>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</si>
  <si>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</si>
  <si>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</si>
  <si>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</si>
  <si>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</si>
  <si>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</si>
  <si>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</si>
  <si>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</si>
  <si>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</si>
  <si>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</si>
  <si>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</si>
  <si>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</si>
  <si>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</si>
  <si>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</si>
  <si>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</si>
  <si>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</si>
  <si>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</si>
  <si>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</si>
  <si>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</si>
  <si>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</si>
  <si>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</si>
  <si>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</si>
  <si>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</si>
  <si>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</si>
  <si>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</si>
  <si>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</si>
  <si>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</si>
  <si>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</si>
  <si>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</si>
  <si>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</si>
  <si>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</si>
  <si>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</si>
  <si>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</si>
  <si>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</si>
  <si>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</si>
  <si>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</si>
  <si>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</si>
  <si>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</si>
  <si>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</si>
  <si>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</si>
  <si>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</si>
  <si>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</si>
  <si>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</si>
  <si>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</si>
  <si>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</si>
  <si>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</si>
  <si>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</si>
  <si>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</si>
  <si>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</si>
  <si>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</si>
  <si>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</si>
  <si>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</si>
  <si>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</si>
  <si>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</si>
  <si>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</si>
  <si>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</si>
  <si>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</si>
  <si>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</si>
  <si>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</si>
  <si>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</si>
  <si>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</si>
  <si>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</si>
  <si>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</si>
  <si>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</si>
  <si>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</si>
  <si>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</si>
  <si>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</si>
  <si>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</si>
  <si>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</si>
  <si>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</si>
  <si>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</si>
  <si>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</si>
  <si>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</si>
  <si>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</si>
  <si>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</si>
  <si>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</si>
  <si>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</si>
  <si>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</si>
  <si>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</si>
  <si>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</si>
  <si>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</si>
  <si>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</si>
  <si>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</si>
  <si>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</si>
  <si>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</si>
  <si>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</si>
  <si>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</si>
  <si>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</si>
  <si>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</si>
  <si>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</si>
  <si>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</si>
  <si>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</si>
  <si>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</si>
  <si>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</si>
  <si>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</si>
  <si>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</si>
  <si>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</si>
  <si>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</si>
  <si>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</si>
  <si>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</si>
  <si>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</si>
  <si>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</si>
  <si>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</si>
  <si>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</si>
  <si>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</si>
  <si>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</si>
  <si>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</si>
  <si>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</si>
  <si>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</si>
  <si>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</si>
  <si>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</si>
  <si>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</si>
  <si>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</si>
  <si>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</si>
  <si>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</si>
  <si>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</si>
  <si>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</si>
  <si>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</si>
  <si>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</si>
  <si>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</si>
  <si>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</si>
  <si>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</si>
  <si>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</si>
  <si>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</si>
  <si>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</si>
  <si>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</si>
  <si>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</si>
  <si>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</si>
  <si>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</si>
  <si>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</si>
  <si>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</si>
  <si>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</si>
  <si>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</si>
  <si>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</si>
  <si>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</si>
  <si>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</si>
  <si>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</si>
  <si>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</si>
  <si>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</si>
  <si>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</si>
  <si>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</si>
  <si>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</si>
  <si>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</si>
  <si>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</si>
  <si>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</si>
  <si>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</si>
  <si>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</si>
  <si>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</si>
  <si>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</si>
  <si>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</si>
  <si>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</si>
  <si>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</si>
  <si>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</si>
  <si>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</si>
  <si>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</si>
  <si>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</si>
  <si>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</si>
  <si>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</si>
  <si>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</si>
  <si>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</si>
  <si>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</si>
  <si>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</si>
  <si>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</si>
  <si>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</si>
  <si>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</si>
  <si>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</si>
  <si>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</si>
  <si>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</si>
  <si>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</si>
  <si>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</si>
  <si>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</si>
  <si>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</si>
  <si>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</si>
  <si>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</si>
  <si>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</si>
  <si>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</si>
  <si>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</si>
  <si>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</si>
  <si>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</si>
  <si>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</si>
  <si>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</si>
  <si>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</si>
  <si>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</si>
  <si>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</si>
  <si>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</si>
  <si>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</si>
  <si>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</si>
  <si>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</si>
  <si>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</si>
  <si>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</si>
  <si>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</si>
  <si>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</si>
  <si>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</si>
  <si>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</si>
  <si>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</si>
  <si>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</si>
  <si>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</si>
  <si>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</si>
  <si>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</si>
  <si>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</si>
  <si>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</si>
  <si>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</si>
  <si>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</si>
  <si>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</si>
  <si>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</si>
  <si>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</si>
  <si>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</si>
  <si>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</si>
  <si>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</si>
  <si>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</si>
  <si>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</si>
  <si>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</si>
  <si>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</si>
  <si>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</si>
  <si>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</si>
  <si>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</si>
  <si>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</si>
  <si>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</si>
  <si>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</si>
  <si>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</si>
  <si>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</si>
  <si>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</si>
  <si>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</si>
  <si>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</si>
  <si>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</si>
  <si>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</si>
  <si>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</si>
  <si>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</si>
  <si>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</si>
  <si>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</si>
  <si>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</si>
  <si>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</si>
  <si>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</si>
  <si>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</si>
  <si>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</si>
  <si>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</si>
  <si>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</si>
  <si>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</si>
  <si>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</si>
  <si>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</si>
  <si>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</si>
  <si>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</si>
  <si>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</si>
  <si>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</si>
  <si>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</si>
  <si>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</si>
  <si>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</si>
  <si>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</si>
  <si>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</si>
  <si>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</si>
  <si>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</si>
  <si>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</si>
  <si>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</si>
  <si>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</si>
  <si>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</si>
  <si>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</si>
  <si>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</si>
  <si>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</si>
  <si>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</si>
  <si>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</si>
  <si>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</si>
  <si>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</si>
  <si>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</si>
  <si>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</si>
  <si>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</si>
  <si>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</si>
  <si>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</si>
  <si>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</si>
  <si>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</si>
  <si>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</si>
  <si>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</si>
  <si>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</si>
  <si>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</si>
  <si>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</si>
  <si>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</si>
  <si>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</si>
  <si>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</si>
  <si>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</si>
  <si>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</si>
  <si>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</si>
  <si>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</si>
  <si>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</si>
  <si>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</si>
  <si>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</si>
  <si>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</si>
  <si>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</si>
  <si>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</si>
  <si>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</si>
  <si>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</si>
  <si>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</si>
  <si>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</si>
  <si>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</si>
  <si>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</si>
  <si>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</si>
  <si>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</si>
  <si>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</si>
  <si>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</si>
  <si>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</si>
  <si>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</si>
  <si>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</si>
  <si>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</si>
  <si>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</si>
  <si>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</si>
  <si>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</si>
  <si>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</si>
  <si>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</si>
  <si>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</si>
  <si>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</si>
  <si>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</si>
  <si>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</si>
  <si>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</si>
  <si>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</si>
  <si>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</si>
  <si>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</si>
  <si>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</si>
  <si>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</si>
  <si>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</si>
  <si>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</si>
  <si>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</si>
  <si>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</si>
  <si>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</si>
  <si>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</si>
  <si>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</si>
  <si>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</si>
  <si>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</si>
  <si>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</si>
  <si>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</si>
  <si>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</si>
  <si>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</si>
  <si>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</si>
  <si>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</si>
  <si>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</si>
  <si>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</si>
  <si>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</si>
  <si>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</si>
  <si>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</si>
  <si>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</si>
  <si>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</si>
  <si>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</si>
  <si>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</si>
  <si>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</si>
  <si>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</si>
  <si>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</si>
  <si>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</si>
  <si>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</si>
  <si>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</si>
  <si>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</si>
  <si>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</si>
  <si>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</si>
  <si>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</si>
  <si>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</si>
  <si>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</si>
  <si>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</si>
  <si>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</si>
  <si>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</si>
  <si>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</si>
  <si>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</si>
  <si>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</si>
  <si>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</si>
  <si>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</si>
  <si>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</si>
  <si>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</si>
  <si>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</si>
  <si>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</si>
  <si>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</si>
  <si>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</si>
  <si>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</si>
  <si>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</si>
  <si>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</si>
  <si>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</si>
  <si>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</si>
  <si>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</si>
  <si>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</si>
  <si>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</si>
  <si>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</si>
  <si>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</si>
  <si>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</si>
  <si>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</si>
  <si>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</si>
  <si>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</si>
  <si>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</si>
  <si>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</si>
  <si>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</si>
  <si>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</si>
  <si>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</si>
  <si>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</si>
  <si>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</si>
  <si>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</si>
  <si>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</si>
  <si>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</si>
  <si>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</si>
  <si>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</si>
  <si>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</si>
  <si>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</si>
  <si>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</si>
  <si>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</si>
  <si>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</si>
  <si>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</si>
  <si>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</si>
  <si>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</si>
  <si>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</si>
  <si>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</si>
  <si>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</si>
  <si>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</si>
  <si>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</si>
  <si>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</si>
  <si>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</si>
  <si>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</si>
  <si>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</si>
  <si>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</si>
  <si>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</si>
  <si>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</si>
  <si>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</si>
  <si>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</si>
  <si>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</si>
  <si>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</si>
  <si>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</si>
  <si>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</si>
  <si>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</si>
  <si>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</si>
  <si>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</si>
  <si>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</si>
  <si>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</si>
  <si>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</si>
  <si>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</si>
  <si>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</si>
  <si>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</si>
  <si>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</si>
  <si>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</si>
  <si>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</si>
  <si>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</si>
  <si>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</si>
  <si>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</si>
  <si>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</si>
  <si>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</si>
  <si>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</si>
  <si>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</si>
  <si>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</si>
  <si>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</si>
  <si>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</si>
  <si>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</si>
  <si>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</si>
  <si>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</si>
  <si>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</si>
  <si>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</si>
  <si>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</si>
  <si>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</si>
  <si>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</si>
  <si>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</si>
  <si>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</si>
  <si>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</si>
  <si>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</si>
  <si>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</si>
  <si>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</si>
  <si>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</si>
  <si>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</si>
  <si>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</si>
  <si>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</si>
  <si>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</si>
  <si>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</si>
  <si>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</si>
  <si>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</si>
  <si>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</si>
  <si>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</si>
  <si>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</si>
  <si>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</si>
  <si>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</si>
  <si>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</si>
  <si>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</si>
  <si>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</si>
  <si>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</si>
  <si>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</si>
  <si>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</si>
  <si>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</si>
  <si>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</si>
  <si>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</si>
  <si>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</si>
  <si>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</si>
  <si>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</si>
  <si>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</si>
  <si>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</si>
  <si>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</si>
  <si>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</si>
  <si>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</si>
  <si>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</si>
  <si>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</si>
  <si>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</si>
  <si>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</si>
  <si>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</si>
  <si>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</si>
  <si>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</si>
  <si>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</si>
  <si>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</si>
  <si>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</si>
  <si>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</si>
  <si>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</si>
  <si>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</si>
  <si>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</si>
  <si>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</si>
  <si>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</si>
  <si>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</si>
  <si>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</si>
  <si>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</si>
  <si>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</si>
  <si>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</si>
  <si>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</si>
  <si>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</si>
  <si>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</si>
  <si>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</si>
  <si>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</si>
  <si>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</si>
  <si>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</si>
  <si>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</si>
  <si>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</si>
  <si>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</si>
  <si>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</si>
  <si>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</si>
  <si>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</si>
  <si>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</si>
  <si>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</si>
  <si>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</si>
  <si>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</si>
  <si>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</si>
  <si>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</si>
  <si>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</si>
  <si>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</si>
  <si>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</si>
  <si>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</si>
  <si>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</si>
  <si>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</si>
  <si>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</si>
  <si>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</si>
  <si>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</si>
  <si>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</si>
  <si>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</si>
  <si>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</si>
  <si>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</si>
  <si>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</si>
  <si>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</si>
  <si>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</si>
  <si>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</si>
  <si>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</si>
  <si>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</si>
  <si>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</si>
  <si>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</si>
  <si>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</si>
  <si>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</si>
  <si>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</si>
  <si>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</si>
  <si>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</si>
  <si>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</si>
  <si>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</si>
  <si>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</si>
  <si>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</si>
  <si>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</si>
  <si>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</si>
  <si>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</si>
  <si>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</si>
  <si>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</si>
  <si>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</si>
  <si>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</si>
  <si>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</si>
  <si>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</si>
  <si>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</si>
  <si>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</si>
  <si>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</si>
  <si>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</si>
  <si>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</si>
  <si>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</si>
  <si>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</si>
  <si>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</si>
  <si>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</si>
  <si>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</si>
  <si>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</si>
  <si>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</si>
  <si>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</si>
  <si>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</si>
  <si>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</si>
  <si>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</si>
  <si>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</si>
  <si>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</si>
  <si>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</si>
  <si>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</si>
  <si>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</si>
  <si>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</si>
  <si>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</si>
  <si>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</si>
  <si>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</si>
  <si>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</si>
  <si>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</si>
  <si>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</si>
  <si>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</si>
  <si>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</si>
  <si>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</si>
  <si>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</si>
  <si>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</si>
  <si>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</si>
  <si>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</si>
  <si>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</si>
  <si>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</si>
  <si>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</si>
  <si>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</si>
  <si>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</si>
  <si>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</si>
  <si>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</si>
  <si>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</si>
  <si>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</si>
  <si>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</si>
  <si>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</si>
  <si>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</si>
  <si>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</si>
  <si>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</si>
  <si>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</si>
  <si>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</si>
  <si>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</si>
  <si>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</si>
  <si>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</si>
  <si>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</si>
  <si>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</si>
  <si>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</si>
  <si>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</si>
  <si>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</si>
  <si>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</si>
  <si>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</si>
  <si>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</si>
  <si>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</si>
  <si>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</si>
  <si>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</si>
  <si>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</si>
  <si>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</si>
  <si>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</si>
  <si>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</si>
  <si>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</si>
  <si>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</si>
  <si>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</si>
  <si>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</si>
  <si>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</si>
  <si>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</si>
  <si>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</si>
  <si>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</si>
  <si>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</si>
  <si>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</si>
  <si>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</si>
  <si>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</si>
  <si>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</si>
  <si>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</si>
  <si>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</si>
  <si>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</si>
  <si>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</si>
  <si>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</si>
  <si>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</si>
  <si>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</si>
  <si>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</si>
  <si>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</si>
  <si>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</si>
  <si>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</si>
  <si>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</si>
  <si>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</si>
  <si>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</si>
  <si>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</si>
  <si>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</si>
  <si>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</si>
  <si>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</si>
  <si>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</si>
  <si>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</si>
  <si>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</si>
  <si>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</si>
  <si>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</si>
  <si>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</si>
  <si>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</si>
  <si>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</si>
  <si>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</si>
  <si>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</si>
  <si>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</si>
  <si>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</si>
  <si>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</si>
  <si>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</si>
  <si>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</si>
  <si>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</si>
  <si>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</si>
  <si>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</si>
  <si>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</si>
  <si>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</si>
  <si>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</si>
  <si>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</si>
  <si>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</si>
  <si>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</si>
  <si>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</si>
  <si>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</si>
  <si>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</si>
  <si>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</si>
  <si>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</si>
  <si>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</si>
  <si>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</si>
  <si>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</si>
  <si>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</si>
  <si>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</si>
  <si>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</si>
  <si>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</si>
  <si>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Row Labels</t>
  </si>
  <si>
    <t>Grand Total</t>
  </si>
  <si>
    <t>Count of Gender</t>
  </si>
  <si>
    <t>%</t>
  </si>
  <si>
    <t>Detractors</t>
  </si>
  <si>
    <t>Passives</t>
  </si>
  <si>
    <t>Promoters</t>
  </si>
  <si>
    <t>Count of NPS Category</t>
  </si>
  <si>
    <t>NPS Score</t>
  </si>
  <si>
    <t>Dial</t>
  </si>
  <si>
    <t>Indicator</t>
  </si>
  <si>
    <t>Conversion</t>
  </si>
  <si>
    <t>Average of Rating_Score</t>
  </si>
  <si>
    <t>Feedback_Category</t>
  </si>
  <si>
    <t>Count of Source</t>
  </si>
  <si>
    <t>Count of Purpose</t>
  </si>
  <si>
    <t xml:space="preserve">Visitation </t>
  </si>
  <si>
    <t>2020</t>
  </si>
  <si>
    <t>2021</t>
  </si>
  <si>
    <t>2022</t>
  </si>
  <si>
    <t>Jan</t>
  </si>
  <si>
    <t>Feb</t>
  </si>
  <si>
    <t>Mar</t>
  </si>
  <si>
    <t>Apr</t>
  </si>
  <si>
    <t>May</t>
  </si>
  <si>
    <t>Jun</t>
  </si>
  <si>
    <t>Jul</t>
  </si>
  <si>
    <t>Aug</t>
  </si>
  <si>
    <t>Sep</t>
  </si>
  <si>
    <t>Oct</t>
  </si>
  <si>
    <t>Nov</t>
  </si>
  <si>
    <t>Dec</t>
  </si>
  <si>
    <t>Checkout Date (Year)</t>
  </si>
  <si>
    <t>Checkout Date (Month)</t>
  </si>
  <si>
    <t>Source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</si>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</sst>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h:mm:ss"/>
    <numFmt numFmtId="174" formatCode="0.0"/>
    <numFmt numFmtId="176" formatCode="_(* #,##0_);_(* \(#,##0\);_(* &quot;-&quot;??_);_(@_)"/>
    <numFmt numFmtId="179"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164" fontId="0" fillId="0" borderId="0" xfId="0" applyNumberFormat="1"/>
    <xf numFmtId="1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0" borderId="0" xfId="0" applyNumberFormat="1"/>
    <xf numFmtId="0" fontId="3" fillId="2" borderId="2" xfId="0" applyFont="1" applyFill="1" applyBorder="1"/>
    <xf numFmtId="174" fontId="0" fillId="0" borderId="0" xfId="0" applyNumberFormat="1"/>
    <xf numFmtId="0" fontId="0" fillId="0" borderId="0" xfId="0" pivotButton="1"/>
    <xf numFmtId="0" fontId="0" fillId="0" borderId="0" xfId="0" applyAlignment="1">
      <alignment horizontal="left"/>
    </xf>
    <xf numFmtId="176" fontId="0" fillId="0" borderId="0" xfId="1" applyNumberFormat="1" applyFont="1"/>
    <xf numFmtId="9" fontId="0" fillId="0" borderId="0" xfId="2" applyFont="1"/>
    <xf numFmtId="174" fontId="3" fillId="2" borderId="2" xfId="0" applyNumberFormat="1" applyFont="1" applyFill="1" applyBorder="1"/>
    <xf numFmtId="1" fontId="3" fillId="2" borderId="2" xfId="0" applyNumberFormat="1" applyFont="1" applyFill="1" applyBorder="1"/>
    <xf numFmtId="179" fontId="0" fillId="0" borderId="0" xfId="0" applyNumberFormat="1"/>
    <xf numFmtId="0" fontId="3" fillId="2" borderId="3" xfId="0" applyFont="1" applyFill="1" applyBorder="1" applyAlignment="1">
      <alignment horizontal="left"/>
    </xf>
    <xf numFmtId="0" fontId="3" fillId="2" borderId="3" xfId="0" applyNumberFormat="1" applyFont="1" applyFill="1" applyBorder="1"/>
  </cellXfs>
  <cellStyles count="3">
    <cellStyle name="Comma" xfId="1" builtinId="3"/>
    <cellStyle name="Normal" xfId="0" builtinId="0"/>
    <cellStyle name="Percent" xfId="2" builtinId="5"/>
  </cellStyles>
  <dxfs count="152">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65" formatCode="0.000000000"/>
    </dxf>
    <dxf>
      <numFmt numFmtId="179" formatCode="#,##0.0"/>
    </dxf>
    <dxf>
      <numFmt numFmtId="174" formatCode="0.0"/>
    </dxf>
    <dxf>
      <numFmt numFmtId="174" formatCode="0.0"/>
    </dxf>
    <dxf>
      <numFmt numFmtId="174" formatCode="0.0"/>
    </dxf>
    <dxf>
      <numFmt numFmtId="179" formatCode="#,##0.0"/>
    </dxf>
    <dxf>
      <numFmt numFmtId="165" formatCode="0.000000000"/>
    </dxf>
    <dxf>
      <font>
        <b/>
        <i val="0"/>
        <sz val="9"/>
        <color theme="0"/>
        <name val="Tw Cen MT"/>
        <family val="2"/>
        <scheme val="none"/>
      </font>
      <border>
        <left/>
        <right/>
        <top/>
        <bottom/>
        <vertical/>
        <horizontal/>
      </border>
    </dxf>
    <dxf>
      <font>
        <color theme="1"/>
      </font>
      <fill>
        <patternFill>
          <bgColor rgb="FF050A32"/>
        </patternFill>
      </fill>
      <border>
        <left/>
        <right/>
        <top/>
        <bottom/>
        <vertical/>
        <horizontal/>
      </border>
    </dxf>
    <dxf>
      <numFmt numFmtId="174" formatCode="0.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1" defaultTableStyle="TableStyleMedium2" defaultPivotStyle="PivotStyleLight16">
    <tableStyle name="Gender" pivot="0" table="0" count="10" xr9:uid="{48A72024-AEF0-4360-95E0-242E1F02D933}">
      <tableStyleElement type="wholeTable" dxfId="125"/>
      <tableStyleElement type="headerRow" dxfId="124"/>
    </tableStyle>
  </tableStyles>
  <colors>
    <mruColors>
      <color rgb="FFFA4B96"/>
      <color rgb="FF0FFAFA"/>
      <color rgb="FF050A32"/>
      <color rgb="FFE6D250"/>
      <color rgb="FFE14BE1"/>
      <color rgb="FF00AF50"/>
      <color rgb="FF50FF96"/>
      <color rgb="FFF08C0F"/>
      <color rgb="FF197DE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trike/>
            <sz val="9"/>
            <color rgb="FF828282"/>
            <name val="Tw Cen MT"/>
            <family val="2"/>
            <scheme val="none"/>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name val="Tw Cen MT"/>
            <family val="2"/>
            <scheme val="none"/>
          </font>
          <fill>
            <gradientFill>
              <stop position="0">
                <color rgb="FFFFFF00"/>
              </stop>
              <stop position="1">
                <color rgb="FFFFC00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trike/>
            <color rgb="FF000000"/>
            <name val="Tw Cen MT"/>
            <family val="2"/>
            <scheme val="none"/>
          </font>
          <fill>
            <gradientFill>
              <stop position="0">
                <color rgb="FF92D050"/>
              </stop>
              <stop position="1">
                <color rgb="FF00B05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en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0FFAFA"/>
                  </a:gs>
                  <a:gs pos="100000">
                    <a:srgbClr val="197DE1"/>
                  </a:gs>
                </a:gsLst>
                <a:lin ang="10800000" scaled="1"/>
              </a:gradFill>
              <a:ln w="19050">
                <a:noFill/>
              </a:ln>
              <a:effectLst/>
            </c:spPr>
            <c:extLst>
              <c:ext xmlns:c16="http://schemas.microsoft.com/office/drawing/2014/chart" uri="{C3380CC4-5D6E-409C-BE32-E72D297353CC}">
                <c16:uniqueId val="{00000001-4960-4C40-9037-C33C9871B22B}"/>
              </c:ext>
            </c:extLst>
          </c:dPt>
          <c:dPt>
            <c:idx val="1"/>
            <c:bubble3D val="0"/>
            <c:spPr>
              <a:solidFill>
                <a:schemeClr val="bg1">
                  <a:lumMod val="95000"/>
                  <a:alpha val="5000"/>
                </a:schemeClr>
              </a:solidFill>
              <a:ln w="19050">
                <a:noFill/>
              </a:ln>
              <a:effectLst/>
            </c:spPr>
            <c:extLst>
              <c:ext xmlns:c16="http://schemas.microsoft.com/office/drawing/2014/chart" uri="{C3380CC4-5D6E-409C-BE32-E72D297353CC}">
                <c16:uniqueId val="{00000003-4960-4C40-9037-C33C9871B22B}"/>
              </c:ext>
            </c:extLst>
          </c:dPt>
          <c:val>
            <c:numRef>
              <c:f>Analysis!$B$6:$B$7</c:f>
              <c:numCache>
                <c:formatCode>0.0</c:formatCode>
                <c:ptCount val="2"/>
                <c:pt idx="0">
                  <c:v>3.6016427104722792</c:v>
                </c:pt>
                <c:pt idx="1">
                  <c:v>1.3983572895277208</c:v>
                </c:pt>
              </c:numCache>
            </c:numRef>
          </c:val>
          <c:extLst>
            <c:ext xmlns:c16="http://schemas.microsoft.com/office/drawing/2014/chart" uri="{C3380CC4-5D6E-409C-BE32-E72D297353CC}">
              <c16:uniqueId val="{00000004-4960-4C40-9037-C33C9871B2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876484560570071E-2"/>
          <c:y val="0.13002364066193853"/>
          <c:w val="0.91290577988915278"/>
          <c:h val="0.73995271867612289"/>
        </c:manualLayout>
      </c:layout>
      <c:barChart>
        <c:barDir val="bar"/>
        <c:grouping val="stacked"/>
        <c:varyColors val="0"/>
        <c:ser>
          <c:idx val="0"/>
          <c:order val="0"/>
          <c:spPr>
            <a:gradFill>
              <a:gsLst>
                <a:gs pos="0">
                  <a:srgbClr val="E6D250"/>
                </a:gs>
                <a:gs pos="100000">
                  <a:srgbClr val="F08C0F"/>
                </a:gs>
              </a:gsLst>
              <a:lin ang="10800000" scaled="1"/>
            </a:gradFill>
            <a:ln>
              <a:noFill/>
            </a:ln>
            <a:effectLst/>
          </c:spPr>
          <c:invertIfNegative val="0"/>
          <c:val>
            <c:numRef>
              <c:f>Analysis!$B$6</c:f>
              <c:numCache>
                <c:formatCode>0.0</c:formatCode>
                <c:ptCount val="1"/>
                <c:pt idx="0">
                  <c:v>3.6016427104722792</c:v>
                </c:pt>
              </c:numCache>
            </c:numRef>
          </c:val>
          <c:extLst>
            <c:ext xmlns:c16="http://schemas.microsoft.com/office/drawing/2014/chart" uri="{C3380CC4-5D6E-409C-BE32-E72D297353CC}">
              <c16:uniqueId val="{00000000-5624-44F5-9807-5FA91F8B5B69}"/>
            </c:ext>
          </c:extLst>
        </c:ser>
        <c:ser>
          <c:idx val="1"/>
          <c:order val="1"/>
          <c:spPr>
            <a:solidFill>
              <a:schemeClr val="bg1">
                <a:alpha val="5000"/>
              </a:schemeClr>
            </a:solidFill>
            <a:ln>
              <a:noFill/>
            </a:ln>
            <a:effectLst/>
          </c:spPr>
          <c:invertIfNegative val="0"/>
          <c:val>
            <c:numRef>
              <c:f>Analysis!$B$7</c:f>
              <c:numCache>
                <c:formatCode>0.0</c:formatCode>
                <c:ptCount val="1"/>
                <c:pt idx="0">
                  <c:v>1.3983572895277208</c:v>
                </c:pt>
              </c:numCache>
            </c:numRef>
          </c:val>
          <c:extLst>
            <c:ext xmlns:c16="http://schemas.microsoft.com/office/drawing/2014/chart" uri="{C3380CC4-5D6E-409C-BE32-E72D297353CC}">
              <c16:uniqueId val="{00000001-5624-44F5-9807-5FA91F8B5B69}"/>
            </c:ext>
          </c:extLst>
        </c:ser>
        <c:dLbls>
          <c:showLegendKey val="0"/>
          <c:showVal val="0"/>
          <c:showCatName val="0"/>
          <c:showSerName val="0"/>
          <c:showPercent val="0"/>
          <c:showBubbleSize val="0"/>
        </c:dLbls>
        <c:gapWidth val="0"/>
        <c:overlap val="100"/>
        <c:axId val="705612760"/>
        <c:axId val="705605920"/>
      </c:barChart>
      <c:catAx>
        <c:axId val="705612760"/>
        <c:scaling>
          <c:orientation val="minMax"/>
        </c:scaling>
        <c:delete val="1"/>
        <c:axPos val="l"/>
        <c:majorTickMark val="none"/>
        <c:minorTickMark val="none"/>
        <c:tickLblPos val="nextTo"/>
        <c:crossAx val="705605920"/>
        <c:crosses val="autoZero"/>
        <c:auto val="1"/>
        <c:lblAlgn val="ctr"/>
        <c:lblOffset val="100"/>
        <c:noMultiLvlLbl val="0"/>
      </c:catAx>
      <c:valAx>
        <c:axId val="705605920"/>
        <c:scaling>
          <c:orientation val="minMax"/>
          <c:max val="5"/>
          <c:min val="0"/>
        </c:scaling>
        <c:delete val="1"/>
        <c:axPos val="b"/>
        <c:numFmt formatCode="0.0" sourceLinked="1"/>
        <c:majorTickMark val="none"/>
        <c:minorTickMark val="none"/>
        <c:tickLblPos val="nextTo"/>
        <c:crossAx val="70561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14BE1"/>
                  </a:gs>
                  <a:gs pos="100000">
                    <a:srgbClr val="FA4B96"/>
                  </a:gs>
                </a:gsLst>
                <a:lin ang="10800000" scaled="1"/>
              </a:gradFill>
              <a:ln w="19050">
                <a:noFill/>
              </a:ln>
              <a:effectLst/>
            </c:spPr>
            <c:extLst>
              <c:ext xmlns:c16="http://schemas.microsoft.com/office/drawing/2014/chart" uri="{C3380CC4-5D6E-409C-BE32-E72D297353CC}">
                <c16:uniqueId val="{00000001-EBC8-41D6-B564-637AF453C7A1}"/>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EBC8-41D6-B564-637AF453C7A1}"/>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EBC8-41D6-B564-637AF453C7A1}"/>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5000"/>
                </a:schemeClr>
              </a:solidFill>
              <a:ln w="19050">
                <a:noFill/>
              </a:ln>
              <a:effectLst/>
            </c:spPr>
            <c:extLst>
              <c:ext xmlns:c16="http://schemas.microsoft.com/office/drawing/2014/chart" uri="{C3380CC4-5D6E-409C-BE32-E72D297353CC}">
                <c16:uniqueId val="{00000001-154C-45AE-88A9-D5117D118DA6}"/>
              </c:ext>
            </c:extLst>
          </c:dPt>
          <c:dPt>
            <c:idx val="1"/>
            <c:bubble3D val="0"/>
            <c:spPr>
              <a:gradFill>
                <a:gsLst>
                  <a:gs pos="0">
                    <a:srgbClr val="50FF96"/>
                  </a:gs>
                  <a:gs pos="100000">
                    <a:srgbClr val="00AF50"/>
                  </a:gs>
                </a:gsLst>
                <a:lin ang="10800000" scaled="1"/>
              </a:gradFill>
              <a:ln w="19050">
                <a:noFill/>
              </a:ln>
              <a:effectLst/>
            </c:spPr>
            <c:extLst>
              <c:ext xmlns:c16="http://schemas.microsoft.com/office/drawing/2014/chart" uri="{C3380CC4-5D6E-409C-BE32-E72D297353CC}">
                <c16:uniqueId val="{00000003-154C-45AE-88A9-D5117D118DA6}"/>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154C-45AE-88A9-D5117D118DA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DCBE-4BC1-8BF2-2D25473FDF2B}"/>
              </c:ext>
            </c:extLst>
          </c:dPt>
          <c:dPt>
            <c:idx val="1"/>
            <c:bubble3D val="0"/>
            <c:spPr>
              <a:solidFill>
                <a:srgbClr val="C00000"/>
              </a:solidFill>
              <a:ln w="19050">
                <a:noFill/>
              </a:ln>
              <a:effectLst/>
            </c:spPr>
            <c:extLst>
              <c:ext xmlns:c16="http://schemas.microsoft.com/office/drawing/2014/chart" uri="{C3380CC4-5D6E-409C-BE32-E72D297353CC}">
                <c16:uniqueId val="{00000003-DCBE-4BC1-8BF2-2D25473FDF2B}"/>
              </c:ext>
            </c:extLst>
          </c:dPt>
          <c:dPt>
            <c:idx val="2"/>
            <c:bubble3D val="0"/>
            <c:spPr>
              <a:solidFill>
                <a:srgbClr val="C00000">
                  <a:alpha val="80000"/>
                </a:srgbClr>
              </a:solidFill>
              <a:ln w="19050">
                <a:noFill/>
              </a:ln>
              <a:effectLst/>
            </c:spPr>
            <c:extLst>
              <c:ext xmlns:c16="http://schemas.microsoft.com/office/drawing/2014/chart" uri="{C3380CC4-5D6E-409C-BE32-E72D297353CC}">
                <c16:uniqueId val="{00000005-DCBE-4BC1-8BF2-2D25473FDF2B}"/>
              </c:ext>
            </c:extLst>
          </c:dPt>
          <c:dPt>
            <c:idx val="3"/>
            <c:bubble3D val="0"/>
            <c:spPr>
              <a:solidFill>
                <a:srgbClr val="C00000">
                  <a:alpha val="60000"/>
                </a:srgbClr>
              </a:solidFill>
              <a:ln w="19050">
                <a:noFill/>
              </a:ln>
              <a:effectLst/>
            </c:spPr>
            <c:extLst>
              <c:ext xmlns:c16="http://schemas.microsoft.com/office/drawing/2014/chart" uri="{C3380CC4-5D6E-409C-BE32-E72D297353CC}">
                <c16:uniqueId val="{00000007-DCBE-4BC1-8BF2-2D25473FDF2B}"/>
              </c:ext>
            </c:extLst>
          </c:dPt>
          <c:dPt>
            <c:idx val="4"/>
            <c:bubble3D val="0"/>
            <c:spPr>
              <a:solidFill>
                <a:srgbClr val="C00000">
                  <a:alpha val="40000"/>
                </a:srgbClr>
              </a:solidFill>
              <a:ln w="19050">
                <a:noFill/>
              </a:ln>
              <a:effectLst/>
            </c:spPr>
            <c:extLst>
              <c:ext xmlns:c16="http://schemas.microsoft.com/office/drawing/2014/chart" uri="{C3380CC4-5D6E-409C-BE32-E72D297353CC}">
                <c16:uniqueId val="{00000009-DCBE-4BC1-8BF2-2D25473FDF2B}"/>
              </c:ext>
            </c:extLst>
          </c:dPt>
          <c:dPt>
            <c:idx val="5"/>
            <c:bubble3D val="0"/>
            <c:spPr>
              <a:solidFill>
                <a:srgbClr val="C00000">
                  <a:alpha val="20000"/>
                </a:srgbClr>
              </a:solidFill>
              <a:ln w="19050">
                <a:noFill/>
              </a:ln>
              <a:effectLst/>
            </c:spPr>
            <c:extLst>
              <c:ext xmlns:c16="http://schemas.microsoft.com/office/drawing/2014/chart" uri="{C3380CC4-5D6E-409C-BE32-E72D297353CC}">
                <c16:uniqueId val="{0000000B-DCBE-4BC1-8BF2-2D25473FDF2B}"/>
              </c:ext>
            </c:extLst>
          </c:dPt>
          <c:dPt>
            <c:idx val="6"/>
            <c:bubble3D val="0"/>
            <c:spPr>
              <a:solidFill>
                <a:srgbClr val="50FF96">
                  <a:alpha val="20000"/>
                </a:srgbClr>
              </a:solidFill>
              <a:ln w="19050">
                <a:noFill/>
              </a:ln>
              <a:effectLst/>
            </c:spPr>
            <c:extLst>
              <c:ext xmlns:c16="http://schemas.microsoft.com/office/drawing/2014/chart" uri="{C3380CC4-5D6E-409C-BE32-E72D297353CC}">
                <c16:uniqueId val="{0000000D-DCBE-4BC1-8BF2-2D25473FDF2B}"/>
              </c:ext>
            </c:extLst>
          </c:dPt>
          <c:dPt>
            <c:idx val="7"/>
            <c:bubble3D val="0"/>
            <c:spPr>
              <a:solidFill>
                <a:srgbClr val="50FF96">
                  <a:alpha val="40000"/>
                </a:srgbClr>
              </a:solidFill>
              <a:ln w="19050">
                <a:noFill/>
              </a:ln>
              <a:effectLst/>
            </c:spPr>
            <c:extLst>
              <c:ext xmlns:c16="http://schemas.microsoft.com/office/drawing/2014/chart" uri="{C3380CC4-5D6E-409C-BE32-E72D297353CC}">
                <c16:uniqueId val="{0000000F-DCBE-4BC1-8BF2-2D25473FDF2B}"/>
              </c:ext>
            </c:extLst>
          </c:dPt>
          <c:dPt>
            <c:idx val="8"/>
            <c:bubble3D val="0"/>
            <c:spPr>
              <a:solidFill>
                <a:srgbClr val="50FF96">
                  <a:alpha val="60000"/>
                </a:srgbClr>
              </a:solidFill>
              <a:ln w="19050">
                <a:noFill/>
              </a:ln>
              <a:effectLst/>
            </c:spPr>
            <c:extLst>
              <c:ext xmlns:c16="http://schemas.microsoft.com/office/drawing/2014/chart" uri="{C3380CC4-5D6E-409C-BE32-E72D297353CC}">
                <c16:uniqueId val="{00000011-DCBE-4BC1-8BF2-2D25473FDF2B}"/>
              </c:ext>
            </c:extLst>
          </c:dPt>
          <c:dPt>
            <c:idx val="9"/>
            <c:bubble3D val="0"/>
            <c:spPr>
              <a:solidFill>
                <a:srgbClr val="50FF96">
                  <a:alpha val="80000"/>
                </a:srgbClr>
              </a:solidFill>
              <a:ln w="19050">
                <a:noFill/>
              </a:ln>
              <a:effectLst/>
            </c:spPr>
            <c:extLst>
              <c:ext xmlns:c16="http://schemas.microsoft.com/office/drawing/2014/chart" uri="{C3380CC4-5D6E-409C-BE32-E72D297353CC}">
                <c16:uniqueId val="{00000013-DCBE-4BC1-8BF2-2D25473FDF2B}"/>
              </c:ext>
            </c:extLst>
          </c:dPt>
          <c:dPt>
            <c:idx val="10"/>
            <c:bubble3D val="0"/>
            <c:spPr>
              <a:solidFill>
                <a:srgbClr val="50FF96"/>
              </a:solidFill>
              <a:ln w="19050">
                <a:noFill/>
              </a:ln>
              <a:effectLst/>
            </c:spPr>
            <c:extLst>
              <c:ext xmlns:c16="http://schemas.microsoft.com/office/drawing/2014/chart" uri="{C3380CC4-5D6E-409C-BE32-E72D297353CC}">
                <c16:uniqueId val="{00000015-DCBE-4BC1-8BF2-2D25473FDF2B}"/>
              </c:ext>
            </c:extLst>
          </c:dPt>
          <c:val>
            <c:numRef>
              <c:f>Analysis!$K$23:$K$33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DCBE-4BC1-8BF2-2D25473FDF2B}"/>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explosion val="9"/>
          <c:dPt>
            <c:idx val="0"/>
            <c:bubble3D val="0"/>
            <c:explosion val="0"/>
            <c:spPr>
              <a:noFill/>
              <a:ln w="19050">
                <a:noFill/>
              </a:ln>
              <a:effectLst/>
            </c:spPr>
            <c:extLst>
              <c:ext xmlns:c16="http://schemas.microsoft.com/office/drawing/2014/chart" uri="{C3380CC4-5D6E-409C-BE32-E72D297353CC}">
                <c16:uniqueId val="{00000018-DCBE-4BC1-8BF2-2D25473FDF2B}"/>
              </c:ext>
            </c:extLst>
          </c:dPt>
          <c:dPt>
            <c:idx val="1"/>
            <c:bubble3D val="0"/>
            <c:spPr>
              <a:solidFill>
                <a:schemeClr val="accent2"/>
              </a:solidFill>
              <a:ln w="19050">
                <a:noFill/>
              </a:ln>
              <a:effectLst/>
            </c:spPr>
            <c:extLst>
              <c:ext xmlns:c16="http://schemas.microsoft.com/office/drawing/2014/chart" uri="{C3380CC4-5D6E-409C-BE32-E72D297353CC}">
                <c16:uniqueId val="{0000001A-DCBE-4BC1-8BF2-2D25473FDF2B}"/>
              </c:ext>
            </c:extLst>
          </c:dPt>
          <c:dPt>
            <c:idx val="2"/>
            <c:bubble3D val="0"/>
            <c:spPr>
              <a:noFill/>
              <a:ln w="19050">
                <a:noFill/>
              </a:ln>
              <a:effectLst/>
            </c:spPr>
            <c:extLst>
              <c:ext xmlns:c16="http://schemas.microsoft.com/office/drawing/2014/chart" uri="{C3380CC4-5D6E-409C-BE32-E72D297353CC}">
                <c16:uniqueId val="{0000001C-DCBE-4BC1-8BF2-2D25473FDF2B}"/>
              </c:ext>
            </c:extLst>
          </c:dPt>
          <c:val>
            <c:numRef>
              <c:f>Analysis!$K$19:$K$21</c:f>
              <c:numCache>
                <c:formatCode>General</c:formatCode>
                <c:ptCount val="3"/>
                <c:pt idx="0" formatCode="0.0">
                  <c:v>287.28952772073922</c:v>
                </c:pt>
                <c:pt idx="1">
                  <c:v>4</c:v>
                </c:pt>
                <c:pt idx="2" formatCode="0.0">
                  <c:v>68.710472279260784</c:v>
                </c:pt>
              </c:numCache>
            </c:numRef>
          </c:val>
          <c:extLst>
            <c:ext xmlns:c16="http://schemas.microsoft.com/office/drawing/2014/chart" uri="{C3380CC4-5D6E-409C-BE32-E72D297353CC}">
              <c16:uniqueId val="{0000001D-DCBE-4BC1-8BF2-2D25473FDF2B}"/>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0000"/>
            </a:srgbClr>
          </a:solidFill>
          <a:ln w="22225">
            <a:solidFill>
              <a:srgbClr val="E6D250"/>
            </a:solidFill>
          </a:ln>
          <a:effectLst>
            <a:glow rad="127000">
              <a:srgbClr val="0FFAFA">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Analysis!$Q$1</c:f>
              <c:strCache>
                <c:ptCount val="1"/>
                <c:pt idx="0">
                  <c:v>Total</c:v>
                </c:pt>
              </c:strCache>
            </c:strRef>
          </c:tx>
          <c:spPr>
            <a:solidFill>
              <a:srgbClr val="0FFAFA">
                <a:alpha val="40000"/>
              </a:srgbClr>
            </a:solidFill>
            <a:ln w="22225">
              <a:solidFill>
                <a:srgbClr val="E6D250"/>
              </a:solidFill>
            </a:ln>
            <a:effectLst>
              <a:glow rad="127000">
                <a:srgbClr val="0FFAFA">
                  <a:alpha val="40000"/>
                </a:srgbClr>
              </a:glow>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Analysis!$O$2:$P$10</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Analysis!$Q$2:$Q$10</c:f>
              <c:numCache>
                <c:formatCode>#,##0.0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extLst>
            <c:ext xmlns:c16="http://schemas.microsoft.com/office/drawing/2014/chart" uri="{C3380CC4-5D6E-409C-BE32-E72D297353CC}">
              <c16:uniqueId val="{00000000-0500-4542-897D-D8DB1B16D400}"/>
            </c:ext>
          </c:extLst>
        </c:ser>
        <c:dLbls>
          <c:showLegendKey val="0"/>
          <c:showVal val="0"/>
          <c:showCatName val="0"/>
          <c:showSerName val="0"/>
          <c:showPercent val="0"/>
          <c:showBubbleSize val="0"/>
        </c:dLbls>
        <c:axId val="960934232"/>
        <c:axId val="960928112"/>
      </c:radarChart>
      <c:catAx>
        <c:axId val="96093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crossAx val="960928112"/>
        <c:crosses val="autoZero"/>
        <c:auto val="1"/>
        <c:lblAlgn val="ctr"/>
        <c:lblOffset val="100"/>
        <c:noMultiLvlLbl val="0"/>
      </c:catAx>
      <c:valAx>
        <c:axId val="960928112"/>
        <c:scaling>
          <c:orientation val="minMax"/>
          <c:max val="5"/>
          <c:min val="0"/>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96093423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E6D250"/>
          </a:gs>
          <a:gs pos="100000">
            <a:srgbClr val="050A32"/>
          </a:gs>
        </a:gsLst>
        <a:lin ang="8100000" scaled="1"/>
        <a:tileRect/>
      </a:gradFill>
      <a:round/>
    </a:ln>
    <a:effectLst/>
  </c:spPr>
  <c:txPr>
    <a:bodyPr/>
    <a:lstStyle/>
    <a:p>
      <a:pPr>
        <a:defRPr>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FFAFA"/>
              </a:gs>
              <a:gs pos="100000">
                <a:srgbClr val="00B0F0"/>
              </a:gs>
            </a:gsLst>
            <a:lin ang="8100000" scaled="0"/>
            <a:tileRect/>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Analysis!$U$2</c:f>
              <c:strCache>
                <c:ptCount val="1"/>
                <c:pt idx="0">
                  <c:v>Total</c:v>
                </c:pt>
              </c:strCache>
            </c:strRef>
          </c:tx>
          <c:spPr>
            <a:gradFill flip="none" rotWithShape="1">
              <a:gsLst>
                <a:gs pos="0">
                  <a:srgbClr val="0FFAFA"/>
                </a:gs>
                <a:gs pos="100000">
                  <a:srgbClr val="00B0F0"/>
                </a:gs>
              </a:gsLst>
              <a:lin ang="8100000" scaled="0"/>
              <a:tileRect/>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Analysis!$T$3:$T$10</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Analysis!$U$3:$U$10</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3080-44A6-BF62-A5542360287B}"/>
            </c:ext>
          </c:extLst>
        </c:ser>
        <c:dLbls>
          <c:showLegendKey val="0"/>
          <c:showVal val="0"/>
          <c:showCatName val="0"/>
          <c:showSerName val="0"/>
          <c:showPercent val="0"/>
          <c:showBubbleSize val="0"/>
        </c:dLbls>
        <c:gapWidth val="50"/>
        <c:axId val="1118567560"/>
        <c:axId val="1118538760"/>
      </c:barChart>
      <c:catAx>
        <c:axId val="1118567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1118538760"/>
        <c:crosses val="autoZero"/>
        <c:auto val="1"/>
        <c:lblAlgn val="ctr"/>
        <c:lblOffset val="100"/>
        <c:noMultiLvlLbl val="0"/>
      </c:catAx>
      <c:valAx>
        <c:axId val="1118538760"/>
        <c:scaling>
          <c:orientation val="minMax"/>
        </c:scaling>
        <c:delete val="1"/>
        <c:axPos val="t"/>
        <c:numFmt formatCode="General" sourceLinked="1"/>
        <c:majorTickMark val="none"/>
        <c:minorTickMark val="none"/>
        <c:tickLblPos val="nextTo"/>
        <c:crossAx val="111856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rgbClr val="050A32"/>
          </a:gs>
          <a:gs pos="50000">
            <a:srgbClr val="E6D250"/>
          </a:gs>
          <a:gs pos="100000">
            <a:srgbClr val="050A32"/>
          </a:gs>
        </a:gsLst>
        <a:lin ang="8100000" scaled="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chemeClr val="accent4">
                  <a:lumMod val="75000"/>
                </a:schemeClr>
              </a:gs>
              <a:gs pos="100000">
                <a:schemeClr val="accent4">
                  <a:lumMod val="40000"/>
                  <a:lumOff val="60000"/>
                </a:schemeClr>
              </a:gs>
            </a:gsLst>
            <a:lin ang="8100000" scaled="0"/>
          </a:gradFill>
          <a:ln w="19050">
            <a:noFill/>
          </a:ln>
          <a:effectLst/>
        </c:spPr>
      </c:pivotFmt>
      <c:pivotFmt>
        <c:idx val="8"/>
        <c:spPr>
          <a:gradFill>
            <a:gsLst>
              <a:gs pos="0">
                <a:schemeClr val="accent3">
                  <a:lumMod val="40000"/>
                  <a:lumOff val="60000"/>
                </a:schemeClr>
              </a:gs>
              <a:gs pos="100000">
                <a:schemeClr val="accent3">
                  <a:lumMod val="75000"/>
                </a:schemeClr>
              </a:gs>
            </a:gsLst>
            <a:lin ang="8100000" scaled="0"/>
          </a:gradFill>
          <a:ln w="19050">
            <a:noFill/>
          </a:ln>
          <a:effectLst/>
        </c:spPr>
      </c:pivotFmt>
      <c:pivotFmt>
        <c:idx val="9"/>
        <c:spPr>
          <a:gradFill>
            <a:gsLst>
              <a:gs pos="0">
                <a:schemeClr val="accent1">
                  <a:lumMod val="75000"/>
                </a:schemeClr>
              </a:gs>
              <a:gs pos="100000">
                <a:schemeClr val="accent1">
                  <a:lumMod val="40000"/>
                  <a:lumOff val="60000"/>
                </a:schemeClr>
              </a:gs>
            </a:gsLst>
            <a:lin ang="8100000" scaled="0"/>
          </a:gradFill>
          <a:ln w="19050">
            <a:noFill/>
          </a:ln>
          <a:effectLst/>
        </c:spPr>
      </c:pivotFmt>
      <c:pivotFmt>
        <c:idx val="10"/>
        <c:spPr>
          <a:gradFill>
            <a:gsLst>
              <a:gs pos="0">
                <a:schemeClr val="accent2">
                  <a:lumMod val="75000"/>
                </a:schemeClr>
              </a:gs>
              <a:gs pos="100000">
                <a:schemeClr val="accent2">
                  <a:lumMod val="60000"/>
                  <a:lumOff val="40000"/>
                </a:schemeClr>
              </a:gs>
            </a:gsLst>
            <a:lin ang="8100000" scaled="0"/>
          </a:gradFill>
          <a:ln w="19050">
            <a:noFill/>
          </a:ln>
          <a:effectLst/>
        </c:spPr>
      </c:pivotFmt>
    </c:pivotFmts>
    <c:plotArea>
      <c:layout>
        <c:manualLayout>
          <c:layoutTarget val="inner"/>
          <c:xMode val="edge"/>
          <c:yMode val="edge"/>
          <c:x val="0.18476333137669318"/>
          <c:y val="4.7307438816544894E-2"/>
          <c:w val="0.62752587322121589"/>
          <c:h val="0.81174695305621192"/>
        </c:manualLayout>
      </c:layout>
      <c:doughnutChart>
        <c:varyColors val="1"/>
        <c:ser>
          <c:idx val="0"/>
          <c:order val="0"/>
          <c:tx>
            <c:strRef>
              <c:f>Analysis!$Y$2</c:f>
              <c:strCache>
                <c:ptCount val="1"/>
                <c:pt idx="0">
                  <c:v>Total</c:v>
                </c:pt>
              </c:strCache>
            </c:strRef>
          </c:tx>
          <c:spPr>
            <a:ln>
              <a:noFill/>
            </a:ln>
          </c:spPr>
          <c:dPt>
            <c:idx val="0"/>
            <c:bubble3D val="0"/>
            <c:spPr>
              <a:gradFill>
                <a:gsLst>
                  <a:gs pos="0">
                    <a:schemeClr val="accent4">
                      <a:lumMod val="75000"/>
                    </a:schemeClr>
                  </a:gs>
                  <a:gs pos="100000">
                    <a:schemeClr val="accent4">
                      <a:lumMod val="40000"/>
                      <a:lumOff val="60000"/>
                    </a:schemeClr>
                  </a:gs>
                </a:gsLst>
                <a:lin ang="8100000" scaled="0"/>
              </a:gradFill>
              <a:ln w="19050">
                <a:noFill/>
              </a:ln>
              <a:effectLst/>
            </c:spPr>
            <c:extLst>
              <c:ext xmlns:c16="http://schemas.microsoft.com/office/drawing/2014/chart" uri="{C3380CC4-5D6E-409C-BE32-E72D297353CC}">
                <c16:uniqueId val="{00000001-8884-4343-8329-D2A855E4C206}"/>
              </c:ext>
            </c:extLst>
          </c:dPt>
          <c:dPt>
            <c:idx val="1"/>
            <c:bubble3D val="0"/>
            <c:spPr>
              <a:gradFill>
                <a:gsLst>
                  <a:gs pos="0">
                    <a:schemeClr val="accent3">
                      <a:lumMod val="40000"/>
                      <a:lumOff val="60000"/>
                    </a:schemeClr>
                  </a:gs>
                  <a:gs pos="100000">
                    <a:schemeClr val="accent3">
                      <a:lumMod val="75000"/>
                    </a:schemeClr>
                  </a:gs>
                </a:gsLst>
                <a:lin ang="8100000" scaled="0"/>
              </a:gradFill>
              <a:ln w="19050">
                <a:noFill/>
              </a:ln>
              <a:effectLst/>
            </c:spPr>
            <c:extLst>
              <c:ext xmlns:c16="http://schemas.microsoft.com/office/drawing/2014/chart" uri="{C3380CC4-5D6E-409C-BE32-E72D297353CC}">
                <c16:uniqueId val="{00000003-8884-4343-8329-D2A855E4C206}"/>
              </c:ext>
            </c:extLst>
          </c:dPt>
          <c:dPt>
            <c:idx val="2"/>
            <c:bubble3D val="0"/>
            <c:spPr>
              <a:gradFill>
                <a:gsLst>
                  <a:gs pos="0">
                    <a:schemeClr val="accent1">
                      <a:lumMod val="75000"/>
                    </a:schemeClr>
                  </a:gs>
                  <a:gs pos="100000">
                    <a:schemeClr val="accent1">
                      <a:lumMod val="40000"/>
                      <a:lumOff val="60000"/>
                    </a:schemeClr>
                  </a:gs>
                </a:gsLst>
                <a:lin ang="8100000" scaled="0"/>
              </a:gradFill>
              <a:ln w="19050">
                <a:noFill/>
              </a:ln>
              <a:effectLst/>
            </c:spPr>
            <c:extLst>
              <c:ext xmlns:c16="http://schemas.microsoft.com/office/drawing/2014/chart" uri="{C3380CC4-5D6E-409C-BE32-E72D297353CC}">
                <c16:uniqueId val="{00000005-8884-4343-8329-D2A855E4C206}"/>
              </c:ext>
            </c:extLst>
          </c:dPt>
          <c:dPt>
            <c:idx val="3"/>
            <c:bubble3D val="0"/>
            <c:spPr>
              <a:gradFill>
                <a:gsLst>
                  <a:gs pos="0">
                    <a:schemeClr val="accent2">
                      <a:lumMod val="75000"/>
                    </a:schemeClr>
                  </a:gs>
                  <a:gs pos="100000">
                    <a:schemeClr val="accent2">
                      <a:lumMod val="60000"/>
                      <a:lumOff val="40000"/>
                    </a:schemeClr>
                  </a:gs>
                </a:gsLst>
                <a:lin ang="8100000" scaled="0"/>
              </a:gradFill>
              <a:ln w="19050">
                <a:noFill/>
              </a:ln>
              <a:effectLst/>
            </c:spPr>
            <c:extLst>
              <c:ext xmlns:c16="http://schemas.microsoft.com/office/drawing/2014/chart" uri="{C3380CC4-5D6E-409C-BE32-E72D297353CC}">
                <c16:uniqueId val="{00000007-8884-4343-8329-D2A855E4C20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Analysis!$X$3:$X$7</c:f>
              <c:strCache>
                <c:ptCount val="4"/>
                <c:pt idx="0">
                  <c:v>Business</c:v>
                </c:pt>
                <c:pt idx="1">
                  <c:v>Function</c:v>
                </c:pt>
                <c:pt idx="2">
                  <c:v>Other</c:v>
                </c:pt>
                <c:pt idx="3">
                  <c:v>Vacation</c:v>
                </c:pt>
              </c:strCache>
            </c:strRef>
          </c:cat>
          <c:val>
            <c:numRef>
              <c:f>Analysis!$Y$3:$Y$7</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8-8884-4343-8329-D2A855E4C206}"/>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[Customer-Feedback-Dashboard-Data.xlsx]Analysis!Checkout_Date</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1">
                  <a:lumMod val="75000"/>
                </a:schemeClr>
              </a:gs>
              <a:gs pos="100000">
                <a:schemeClr val="accent1">
                  <a:lumMod val="60000"/>
                  <a:lumOff val="4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75000"/>
                </a:schemeClr>
              </a:gs>
              <a:gs pos="100000">
                <a:schemeClr val="bg1">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A4B96"/>
              </a:gs>
              <a:gs pos="100000">
                <a:srgbClr val="FA4B96"/>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2">
                  <a:lumMod val="40000"/>
                  <a:lumOff val="60000"/>
                </a:schemeClr>
              </a:gs>
              <a:gs pos="100000">
                <a:schemeClr val="accent2">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3">
                  <a:lumMod val="40000"/>
                  <a:lumOff val="60000"/>
                </a:schemeClr>
              </a:gs>
              <a:gs pos="100000">
                <a:schemeClr val="accent3">
                  <a:lumMod val="75000"/>
                </a:schemeClr>
              </a:gs>
            </a:gsLs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chemeClr val="accent4">
                  <a:lumMod val="40000"/>
                  <a:lumOff val="6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Analysis!$AD$2:$AD$3</c:f>
              <c:strCache>
                <c:ptCount val="1"/>
                <c:pt idx="0">
                  <c:v>hotel booking sites</c:v>
                </c:pt>
              </c:strCache>
            </c:strRef>
          </c:tx>
          <c:spPr>
            <a:gradFill>
              <a:gsLst>
                <a:gs pos="0">
                  <a:schemeClr val="accent1">
                    <a:lumMod val="75000"/>
                  </a:schemeClr>
                </a:gs>
                <a:gs pos="100000">
                  <a:schemeClr val="accent1">
                    <a:lumMod val="60000"/>
                    <a:lumOff val="40000"/>
                  </a:schemeClr>
                </a:gs>
              </a:gsLst>
              <a:lin ang="0" scaled="0"/>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Analysis!$AD$4:$AD$40</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1538-4593-BC67-220DA650F329}"/>
            </c:ext>
          </c:extLst>
        </c:ser>
        <c:ser>
          <c:idx val="1"/>
          <c:order val="1"/>
          <c:tx>
            <c:strRef>
              <c:f>Analysis!$AE$2:$AE$3</c:f>
              <c:strCache>
                <c:ptCount val="1"/>
                <c:pt idx="0">
                  <c:v>Internet advertisement</c:v>
                </c:pt>
              </c:strCache>
            </c:strRef>
          </c:tx>
          <c:spPr>
            <a:gradFill>
              <a:gsLst>
                <a:gs pos="0">
                  <a:schemeClr val="bg1">
                    <a:lumMod val="75000"/>
                  </a:schemeClr>
                </a:gs>
                <a:gs pos="100000">
                  <a:schemeClr val="bg1">
                    <a:lumMod val="50000"/>
                  </a:schemeClr>
                </a:gs>
              </a:gsLst>
              <a:lin ang="0" scaled="0"/>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Analysis!$AE$4:$AE$40</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1538-4593-BC67-220DA650F329}"/>
            </c:ext>
          </c:extLst>
        </c:ser>
        <c:ser>
          <c:idx val="2"/>
          <c:order val="2"/>
          <c:tx>
            <c:strRef>
              <c:f>Analysis!$AF$2:$AF$3</c:f>
              <c:strCache>
                <c:ptCount val="1"/>
                <c:pt idx="0">
                  <c:v>News paper</c:v>
                </c:pt>
              </c:strCache>
            </c:strRef>
          </c:tx>
          <c:spPr>
            <a:solidFill>
              <a:schemeClr val="accent3"/>
            </a:soli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Analysis!$AF$4:$AF$40</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1538-4593-BC67-220DA650F329}"/>
            </c:ext>
          </c:extLst>
        </c:ser>
        <c:ser>
          <c:idx val="3"/>
          <c:order val="3"/>
          <c:tx>
            <c:strRef>
              <c:f>Analysis!$AG$2:$AG$3</c:f>
              <c:strCache>
                <c:ptCount val="1"/>
                <c:pt idx="0">
                  <c:v>Organization</c:v>
                </c:pt>
              </c:strCache>
            </c:strRef>
          </c:tx>
          <c:spPr>
            <a:gradFill>
              <a:gsLst>
                <a:gs pos="0">
                  <a:srgbClr val="FA4B96"/>
                </a:gs>
                <a:gs pos="100000">
                  <a:srgbClr val="FA4B96"/>
                </a:gs>
              </a:gsLst>
              <a:lin ang="0" scaled="0"/>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Analysis!$AG$4:$AG$40</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1538-4593-BC67-220DA650F329}"/>
            </c:ext>
          </c:extLst>
        </c:ser>
        <c:ser>
          <c:idx val="4"/>
          <c:order val="4"/>
          <c:tx>
            <c:strRef>
              <c:f>Analysis!$AH$2:$AH$3</c:f>
              <c:strCache>
                <c:ptCount val="1"/>
                <c:pt idx="0">
                  <c:v>Search engine</c:v>
                </c:pt>
              </c:strCache>
            </c:strRef>
          </c:tx>
          <c:spPr>
            <a:gradFill>
              <a:gsLst>
                <a:gs pos="0">
                  <a:schemeClr val="accent2">
                    <a:lumMod val="40000"/>
                    <a:lumOff val="60000"/>
                  </a:schemeClr>
                </a:gs>
                <a:gs pos="100000">
                  <a:schemeClr val="accent2">
                    <a:lumMod val="50000"/>
                  </a:schemeClr>
                </a:gs>
              </a:gsLst>
              <a:lin ang="0" scaled="0"/>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Analysis!$AH$4:$AH$40</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4-1538-4593-BC67-220DA650F329}"/>
            </c:ext>
          </c:extLst>
        </c:ser>
        <c:ser>
          <c:idx val="5"/>
          <c:order val="5"/>
          <c:tx>
            <c:strRef>
              <c:f>Analysis!$AI$2:$AI$3</c:f>
              <c:strCache>
                <c:ptCount val="1"/>
                <c:pt idx="0">
                  <c:v>Television advertisement</c:v>
                </c:pt>
              </c:strCache>
            </c:strRef>
          </c:tx>
          <c:spPr>
            <a:gradFill>
              <a:gsLst>
                <a:gs pos="0">
                  <a:schemeClr val="accent3">
                    <a:lumMod val="40000"/>
                    <a:lumOff val="60000"/>
                  </a:schemeClr>
                </a:gs>
                <a:gs pos="100000">
                  <a:schemeClr val="accent3">
                    <a:lumMod val="75000"/>
                  </a:schemeClr>
                </a:gs>
              </a:gsLst>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Analysis!$AI$4:$AI$40</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A-1538-4593-BC67-220DA650F329}"/>
            </c:ext>
          </c:extLst>
        </c:ser>
        <c:ser>
          <c:idx val="6"/>
          <c:order val="6"/>
          <c:tx>
            <c:strRef>
              <c:f>Analysis!$AJ$2:$AJ$3</c:f>
              <c:strCache>
                <c:ptCount val="1"/>
                <c:pt idx="0">
                  <c:v>Word of mouth</c:v>
                </c:pt>
              </c:strCache>
            </c:strRef>
          </c:tx>
          <c:spPr>
            <a:gradFill>
              <a:gsLst>
                <a:gs pos="0">
                  <a:schemeClr val="accent4">
                    <a:lumMod val="40000"/>
                    <a:lumOff val="60000"/>
                  </a:schemeClr>
                </a:gs>
                <a:gs pos="100000">
                  <a:schemeClr val="accent4">
                    <a:lumMod val="75000"/>
                  </a:schemeClr>
                </a:gs>
              </a:gsLst>
              <a:lin ang="5400000" scaled="1"/>
            </a:gradFill>
            <a:ln>
              <a:noFill/>
            </a:ln>
            <a:effectLst/>
          </c:spPr>
          <c:invertIfNegative val="0"/>
          <c:cat>
            <c:multiLvlStrRef>
              <c:f>Analysis!$AB$4:$AC$40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Analysis!$AJ$4:$AJ$40</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D-1538-4593-BC67-220DA650F329}"/>
            </c:ext>
          </c:extLst>
        </c:ser>
        <c:dLbls>
          <c:showLegendKey val="0"/>
          <c:showVal val="0"/>
          <c:showCatName val="0"/>
          <c:showSerName val="0"/>
          <c:showPercent val="0"/>
          <c:showBubbleSize val="0"/>
        </c:dLbls>
        <c:gapWidth val="50"/>
        <c:overlap val="100"/>
        <c:axId val="958841072"/>
        <c:axId val="958836752"/>
      </c:barChart>
      <c:catAx>
        <c:axId val="95884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958836752"/>
        <c:crosses val="autoZero"/>
        <c:auto val="1"/>
        <c:lblAlgn val="ctr"/>
        <c:lblOffset val="100"/>
        <c:noMultiLvlLbl val="0"/>
      </c:catAx>
      <c:valAx>
        <c:axId val="958836752"/>
        <c:scaling>
          <c:orientation val="minMax"/>
        </c:scaling>
        <c:delete val="1"/>
        <c:axPos val="l"/>
        <c:numFmt formatCode="General" sourceLinked="1"/>
        <c:majorTickMark val="none"/>
        <c:minorTickMark val="none"/>
        <c:tickLblPos val="nextTo"/>
        <c:crossAx val="9588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5.xml"/><Relationship Id="rId10" Type="http://schemas.openxmlformats.org/officeDocument/2006/relationships/image" Target="../media/image6.svg"/><Relationship Id="rId19"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5</xdr:col>
      <xdr:colOff>64918</xdr:colOff>
      <xdr:row>8</xdr:row>
      <xdr:rowOff>151608</xdr:rowOff>
    </xdr:from>
    <xdr:to>
      <xdr:col>25</xdr:col>
      <xdr:colOff>128947</xdr:colOff>
      <xdr:row>52</xdr:row>
      <xdr:rowOff>139728</xdr:rowOff>
    </xdr:to>
    <xdr:grpSp>
      <xdr:nvGrpSpPr>
        <xdr:cNvPr id="132" name="Group 131">
          <a:extLst>
            <a:ext uri="{FF2B5EF4-FFF2-40B4-BE49-F238E27FC236}">
              <a16:creationId xmlns:a16="http://schemas.microsoft.com/office/drawing/2014/main" id="{A863BF6A-1650-36DE-391E-18D592BEA2B2}"/>
            </a:ext>
          </a:extLst>
        </xdr:cNvPr>
        <xdr:cNvGrpSpPr/>
      </xdr:nvGrpSpPr>
      <xdr:grpSpPr>
        <a:xfrm>
          <a:off x="2726970" y="1576647"/>
          <a:ext cx="12335198" cy="7825834"/>
          <a:chOff x="440970" y="1725089"/>
          <a:chExt cx="12335198" cy="7825834"/>
        </a:xfrm>
      </xdr:grpSpPr>
      <xdr:sp macro="" textlink="">
        <xdr:nvSpPr>
          <xdr:cNvPr id="2" name="Rectangle 1">
            <a:extLst>
              <a:ext uri="{FF2B5EF4-FFF2-40B4-BE49-F238E27FC236}">
                <a16:creationId xmlns:a16="http://schemas.microsoft.com/office/drawing/2014/main" id="{003549E8-366E-220B-2C82-AD4B0109FF5F}"/>
              </a:ext>
            </a:extLst>
          </xdr:cNvPr>
          <xdr:cNvSpPr/>
        </xdr:nvSpPr>
        <xdr:spPr>
          <a:xfrm>
            <a:off x="504997" y="1725089"/>
            <a:ext cx="12240689" cy="6234545"/>
          </a:xfrm>
          <a:prstGeom prst="rect">
            <a:avLst/>
          </a:prstGeom>
          <a:solidFill>
            <a:srgbClr val="050A3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08C0F"/>
                </a:solidFill>
              </a:rPr>
              <a:t>  </a:t>
            </a:r>
          </a:p>
        </xdr:txBody>
      </xdr:sp>
      <mc:AlternateContent xmlns:mc="http://schemas.openxmlformats.org/markup-compatibility/2006">
        <mc:Choice xmlns:a14="http://schemas.microsoft.com/office/drawing/2010/main" Requires="a14">
          <xdr:graphicFrame macro="">
            <xdr:nvGraphicFramePr>
              <xdr:cNvPr id="120" name="Checkout Date (Year)">
                <a:extLst>
                  <a:ext uri="{FF2B5EF4-FFF2-40B4-BE49-F238E27FC236}">
                    <a16:creationId xmlns:a16="http://schemas.microsoft.com/office/drawing/2014/main" id="{3E75A169-623F-406F-8F7B-BF5E39482ED1}"/>
                  </a:ext>
                </a:extLst>
              </xdr:cNvPr>
              <xdr:cNvGraphicFramePr/>
            </xdr:nvGraphicFramePr>
            <xdr:xfrm>
              <a:off x="9419308" y="1728256"/>
              <a:ext cx="3188328" cy="365760"/>
            </xdr:xfrm>
            <a:graphic>
              <a:graphicData uri="http://schemas.microsoft.com/office/drawing/2010/slicer">
                <sle:slicer xmlns:sle="http://schemas.microsoft.com/office/drawing/2010/slicer" name="Checkout Date (Year)"/>
              </a:graphicData>
            </a:graphic>
          </xdr:graphicFrame>
        </mc:Choice>
        <mc:Fallback>
          <xdr:sp macro="" textlink="">
            <xdr:nvSpPr>
              <xdr:cNvPr id="0" name=""/>
              <xdr:cNvSpPr>
                <a:spLocks noTextEdit="1"/>
              </xdr:cNvSpPr>
            </xdr:nvSpPr>
            <xdr:spPr>
              <a:xfrm>
                <a:off x="11705308" y="1579814"/>
                <a:ext cx="3188328"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9" name="Rectangle 88">
            <a:extLst>
              <a:ext uri="{FF2B5EF4-FFF2-40B4-BE49-F238E27FC236}">
                <a16:creationId xmlns:a16="http://schemas.microsoft.com/office/drawing/2014/main" id="{6C815A04-D6F9-3D02-247E-9BF460B7E7D3}"/>
              </a:ext>
            </a:extLst>
          </xdr:cNvPr>
          <xdr:cNvSpPr/>
        </xdr:nvSpPr>
        <xdr:spPr>
          <a:xfrm>
            <a:off x="573973" y="4858987"/>
            <a:ext cx="3566160" cy="3017520"/>
          </a:xfrm>
          <a:prstGeom prst="rect">
            <a:avLst/>
          </a:prstGeom>
          <a:solidFill>
            <a:schemeClr val="bg1">
              <a:alpha val="5000"/>
            </a:schemeClr>
          </a:solidFill>
          <a:ln w="9525">
            <a:gradFill flip="none" rotWithShape="1">
              <a:gsLst>
                <a:gs pos="0">
                  <a:srgbClr val="050A32"/>
                </a:gs>
                <a:gs pos="50000">
                  <a:srgbClr val="E6D250"/>
                </a:gs>
                <a:gs pos="100000">
                  <a:srgbClr val="050A32"/>
                </a:gs>
              </a:gsLst>
              <a:lin ang="8100000" scaled="0"/>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Freeform: Shape 2">
            <a:extLst>
              <a:ext uri="{FF2B5EF4-FFF2-40B4-BE49-F238E27FC236}">
                <a16:creationId xmlns:a16="http://schemas.microsoft.com/office/drawing/2014/main" id="{8642CB9D-4D51-0355-5B23-69F1D652D549}"/>
              </a:ext>
            </a:extLst>
          </xdr:cNvPr>
          <xdr:cNvSpPr/>
        </xdr:nvSpPr>
        <xdr:spPr>
          <a:xfrm>
            <a:off x="10900617" y="6650085"/>
            <a:ext cx="1875551" cy="1752499"/>
          </a:xfrm>
          <a:custGeom>
            <a:avLst/>
            <a:gdLst>
              <a:gd name="connsiteX0" fmla="*/ 1800000 w 1863676"/>
              <a:gd name="connsiteY0" fmla="*/ 0 h 1800000"/>
              <a:gd name="connsiteX1" fmla="*/ 1863676 w 1863676"/>
              <a:gd name="connsiteY1" fmla="*/ 3216 h 1800000"/>
              <a:gd name="connsiteX2" fmla="*/ 1863676 w 1863676"/>
              <a:gd name="connsiteY2" fmla="*/ 480432 h 1800000"/>
              <a:gd name="connsiteX3" fmla="*/ 1800000 w 1863676"/>
              <a:gd name="connsiteY3" fmla="*/ 477216 h 1800000"/>
              <a:gd name="connsiteX4" fmla="*/ 477216 w 1863676"/>
              <a:gd name="connsiteY4" fmla="*/ 1800000 h 1800000"/>
              <a:gd name="connsiteX5" fmla="*/ 0 w 1863676"/>
              <a:gd name="connsiteY5" fmla="*/ 1800000 h 1800000"/>
              <a:gd name="connsiteX6" fmla="*/ 1800000 w 1863676"/>
              <a:gd name="connsiteY6" fmla="*/ 0 h 180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63676" h="1800000">
                <a:moveTo>
                  <a:pt x="1800000" y="0"/>
                </a:moveTo>
                <a:lnTo>
                  <a:pt x="1863676" y="3216"/>
                </a:lnTo>
                <a:lnTo>
                  <a:pt x="1863676" y="480432"/>
                </a:lnTo>
                <a:lnTo>
                  <a:pt x="1800000" y="477216"/>
                </a:lnTo>
                <a:cubicBezTo>
                  <a:pt x="1069447" y="477216"/>
                  <a:pt x="477216" y="1069447"/>
                  <a:pt x="477216" y="1800000"/>
                </a:cubicBezTo>
                <a:lnTo>
                  <a:pt x="0" y="1800000"/>
                </a:lnTo>
                <a:cubicBezTo>
                  <a:pt x="0" y="805887"/>
                  <a:pt x="805887" y="0"/>
                  <a:pt x="1800000"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4" name="Freeform: Shape 3">
            <a:extLst>
              <a:ext uri="{FF2B5EF4-FFF2-40B4-BE49-F238E27FC236}">
                <a16:creationId xmlns:a16="http://schemas.microsoft.com/office/drawing/2014/main" id="{4910EBB3-D67C-4FE2-8917-9345DEC391D2}"/>
              </a:ext>
            </a:extLst>
          </xdr:cNvPr>
          <xdr:cNvSpPr/>
        </xdr:nvSpPr>
        <xdr:spPr>
          <a:xfrm flipH="1" flipV="1">
            <a:off x="504998" y="1725089"/>
            <a:ext cx="723959" cy="700999"/>
          </a:xfrm>
          <a:custGeom>
            <a:avLst/>
            <a:gdLst>
              <a:gd name="connsiteX0" fmla="*/ 1800000 w 1863676"/>
              <a:gd name="connsiteY0" fmla="*/ 0 h 1800000"/>
              <a:gd name="connsiteX1" fmla="*/ 1863676 w 1863676"/>
              <a:gd name="connsiteY1" fmla="*/ 3216 h 1800000"/>
              <a:gd name="connsiteX2" fmla="*/ 1863676 w 1863676"/>
              <a:gd name="connsiteY2" fmla="*/ 480432 h 1800000"/>
              <a:gd name="connsiteX3" fmla="*/ 1800000 w 1863676"/>
              <a:gd name="connsiteY3" fmla="*/ 477216 h 1800000"/>
              <a:gd name="connsiteX4" fmla="*/ 477216 w 1863676"/>
              <a:gd name="connsiteY4" fmla="*/ 1800000 h 1800000"/>
              <a:gd name="connsiteX5" fmla="*/ 0 w 1863676"/>
              <a:gd name="connsiteY5" fmla="*/ 1800000 h 1800000"/>
              <a:gd name="connsiteX6" fmla="*/ 1800000 w 1863676"/>
              <a:gd name="connsiteY6" fmla="*/ 0 h 180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63676" h="1800000">
                <a:moveTo>
                  <a:pt x="1800000" y="0"/>
                </a:moveTo>
                <a:lnTo>
                  <a:pt x="1863676" y="3216"/>
                </a:lnTo>
                <a:lnTo>
                  <a:pt x="1863676" y="480432"/>
                </a:lnTo>
                <a:lnTo>
                  <a:pt x="1800000" y="477216"/>
                </a:lnTo>
                <a:cubicBezTo>
                  <a:pt x="1069447" y="477216"/>
                  <a:pt x="477216" y="1069447"/>
                  <a:pt x="477216" y="1800000"/>
                </a:cubicBezTo>
                <a:lnTo>
                  <a:pt x="0" y="1800000"/>
                </a:lnTo>
                <a:cubicBezTo>
                  <a:pt x="0" y="805887"/>
                  <a:pt x="805887" y="0"/>
                  <a:pt x="1800000"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5" name="Trapezoid 4">
            <a:extLst>
              <a:ext uri="{FF2B5EF4-FFF2-40B4-BE49-F238E27FC236}">
                <a16:creationId xmlns:a16="http://schemas.microsoft.com/office/drawing/2014/main" id="{735B568D-6425-B70D-4584-BC0C44455A5F}"/>
              </a:ext>
            </a:extLst>
          </xdr:cNvPr>
          <xdr:cNvSpPr/>
        </xdr:nvSpPr>
        <xdr:spPr>
          <a:xfrm flipV="1">
            <a:off x="4284749" y="1725089"/>
            <a:ext cx="4711667" cy="628999"/>
          </a:xfrm>
          <a:prstGeom prst="trapezoid">
            <a:avLst>
              <a:gd name="adj" fmla="val 56750"/>
            </a:avLst>
          </a:pr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tx1"/>
              </a:solidFill>
              <a:latin typeface="+mn-lt"/>
              <a:ea typeface="+mn-ea"/>
              <a:cs typeface="+mn-cs"/>
            </a:endParaRPr>
          </a:p>
        </xdr:txBody>
      </xdr:sp>
      <xdr:sp macro="" textlink="">
        <xdr:nvSpPr>
          <xdr:cNvPr id="6" name="TextBox 5">
            <a:extLst>
              <a:ext uri="{FF2B5EF4-FFF2-40B4-BE49-F238E27FC236}">
                <a16:creationId xmlns:a16="http://schemas.microsoft.com/office/drawing/2014/main" id="{7534B874-30C2-2604-DFB1-C90A7E4D0FA3}"/>
              </a:ext>
            </a:extLst>
          </xdr:cNvPr>
          <xdr:cNvSpPr txBox="1"/>
        </xdr:nvSpPr>
        <xdr:spPr>
          <a:xfrm>
            <a:off x="4826577" y="1725089"/>
            <a:ext cx="3628011" cy="4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08C0F"/>
                </a:solidFill>
                <a:latin typeface="Tw Cen MT" panose="020B0602020104020603" pitchFamily="34" charset="0"/>
              </a:rPr>
              <a:t>Customer Analytics Dashboard</a:t>
            </a:r>
          </a:p>
        </xdr:txBody>
      </xdr:sp>
      <xdr:grpSp>
        <xdr:nvGrpSpPr>
          <xdr:cNvPr id="16" name="Group 15">
            <a:extLst>
              <a:ext uri="{FF2B5EF4-FFF2-40B4-BE49-F238E27FC236}">
                <a16:creationId xmlns:a16="http://schemas.microsoft.com/office/drawing/2014/main" id="{100F13A5-0D55-BB47-9524-9AD3227399E6}"/>
              </a:ext>
            </a:extLst>
          </xdr:cNvPr>
          <xdr:cNvGrpSpPr/>
        </xdr:nvGrpSpPr>
        <xdr:grpSpPr>
          <a:xfrm>
            <a:off x="5337266" y="2043249"/>
            <a:ext cx="2574629" cy="280059"/>
            <a:chOff x="5303520" y="2095500"/>
            <a:chExt cx="2558796" cy="304800"/>
          </a:xfrm>
        </xdr:grpSpPr>
        <xdr:sp macro="" textlink="">
          <xdr:nvSpPr>
            <xdr:cNvPr id="9" name="TextBox 8">
              <a:extLst>
                <a:ext uri="{FF2B5EF4-FFF2-40B4-BE49-F238E27FC236}">
                  <a16:creationId xmlns:a16="http://schemas.microsoft.com/office/drawing/2014/main" id="{EE31A616-CF8A-42EF-ACE2-5B405247F63D}"/>
                </a:ext>
              </a:extLst>
            </xdr:cNvPr>
            <xdr:cNvSpPr txBox="1"/>
          </xdr:nvSpPr>
          <xdr:spPr>
            <a:xfrm>
              <a:off x="5356860" y="2095500"/>
              <a:ext cx="2484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Hotel Guest Feedback</a:t>
              </a:r>
            </a:p>
          </xdr:txBody>
        </xdr:sp>
        <xdr:grpSp>
          <xdr:nvGrpSpPr>
            <xdr:cNvPr id="12" name="Group 11">
              <a:extLst>
                <a:ext uri="{FF2B5EF4-FFF2-40B4-BE49-F238E27FC236}">
                  <a16:creationId xmlns:a16="http://schemas.microsoft.com/office/drawing/2014/main" id="{AFF5A6F8-8436-514C-C732-BE2527597E25}"/>
                </a:ext>
              </a:extLst>
            </xdr:cNvPr>
            <xdr:cNvGrpSpPr/>
          </xdr:nvGrpSpPr>
          <xdr:grpSpPr>
            <a:xfrm>
              <a:off x="5303520" y="2183100"/>
              <a:ext cx="211836" cy="12960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0" name="Arrow: Chevron 9">
                <a:extLst>
                  <a:ext uri="{FF2B5EF4-FFF2-40B4-BE49-F238E27FC236}">
                    <a16:creationId xmlns:a16="http://schemas.microsoft.com/office/drawing/2014/main" id="{A7BF8084-99AD-6B37-2A10-7DE0A7B90626}"/>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 name="Arrow: Chevron 10">
                <a:extLst>
                  <a:ext uri="{FF2B5EF4-FFF2-40B4-BE49-F238E27FC236}">
                    <a16:creationId xmlns:a16="http://schemas.microsoft.com/office/drawing/2014/main" id="{65940CF2-6906-4286-BA06-4DDD58D19285}"/>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13" name="Group 12">
              <a:extLst>
                <a:ext uri="{FF2B5EF4-FFF2-40B4-BE49-F238E27FC236}">
                  <a16:creationId xmlns:a16="http://schemas.microsoft.com/office/drawing/2014/main" id="{0F6FC43B-1C72-4821-AB06-9944C8863DCC}"/>
                </a:ext>
              </a:extLst>
            </xdr:cNvPr>
            <xdr:cNvGrpSpPr/>
          </xdr:nvGrpSpPr>
          <xdr:grpSpPr>
            <a:xfrm flipH="1">
              <a:off x="7650480" y="2183100"/>
              <a:ext cx="211836" cy="12960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4" name="Arrow: Chevron 13">
                <a:extLst>
                  <a:ext uri="{FF2B5EF4-FFF2-40B4-BE49-F238E27FC236}">
                    <a16:creationId xmlns:a16="http://schemas.microsoft.com/office/drawing/2014/main" id="{F3BD90C1-FA8E-0C10-1457-0CE9C951F1DE}"/>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5" name="Arrow: Chevron 14">
                <a:extLst>
                  <a:ext uri="{FF2B5EF4-FFF2-40B4-BE49-F238E27FC236}">
                    <a16:creationId xmlns:a16="http://schemas.microsoft.com/office/drawing/2014/main" id="{AD12118F-4C76-2B2A-92BE-2B016D59EA4D}"/>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grpSp>
        <xdr:nvGrpSpPr>
          <xdr:cNvPr id="27" name="Group 26">
            <a:extLst>
              <a:ext uri="{FF2B5EF4-FFF2-40B4-BE49-F238E27FC236}">
                <a16:creationId xmlns:a16="http://schemas.microsoft.com/office/drawing/2014/main" id="{ACA5A64B-3456-6BA4-C807-E0EB11632506}"/>
              </a:ext>
            </a:extLst>
          </xdr:cNvPr>
          <xdr:cNvGrpSpPr/>
        </xdr:nvGrpSpPr>
        <xdr:grpSpPr>
          <a:xfrm>
            <a:off x="1057597" y="1849879"/>
            <a:ext cx="2362793" cy="269570"/>
            <a:chOff x="1470660" y="1859278"/>
            <a:chExt cx="2346960" cy="289560"/>
          </a:xfrm>
        </xdr:grpSpPr>
        <xdr:sp macro="" textlink="">
          <xdr:nvSpPr>
            <xdr:cNvPr id="18" name="TextBox 17">
              <a:extLst>
                <a:ext uri="{FF2B5EF4-FFF2-40B4-BE49-F238E27FC236}">
                  <a16:creationId xmlns:a16="http://schemas.microsoft.com/office/drawing/2014/main" id="{98E89555-9062-3748-3212-D3C4A57E8EED}"/>
                </a:ext>
              </a:extLst>
            </xdr:cNvPr>
            <xdr:cNvSpPr txBox="1"/>
          </xdr:nvSpPr>
          <xdr:spPr>
            <a:xfrm>
              <a:off x="1760937" y="1859278"/>
              <a:ext cx="1816092"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Overall Feedback</a:t>
              </a:r>
            </a:p>
          </xdr:txBody>
        </xdr:sp>
        <xdr:grpSp>
          <xdr:nvGrpSpPr>
            <xdr:cNvPr id="19" name="Group 18">
              <a:extLst>
                <a:ext uri="{FF2B5EF4-FFF2-40B4-BE49-F238E27FC236}">
                  <a16:creationId xmlns:a16="http://schemas.microsoft.com/office/drawing/2014/main" id="{1A9AD112-B079-333C-A922-A740A5E77F17}"/>
                </a:ext>
              </a:extLst>
            </xdr:cNvPr>
            <xdr:cNvGrpSpPr/>
          </xdr:nvGrpSpPr>
          <xdr:grpSpPr>
            <a:xfrm>
              <a:off x="1470660"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23" name="Arrow: Chevron 22">
                <a:extLst>
                  <a:ext uri="{FF2B5EF4-FFF2-40B4-BE49-F238E27FC236}">
                    <a16:creationId xmlns:a16="http://schemas.microsoft.com/office/drawing/2014/main" id="{FE270676-43C9-FC5F-07A3-9CDF22D8475C}"/>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4" name="Arrow: Chevron 23">
                <a:extLst>
                  <a:ext uri="{FF2B5EF4-FFF2-40B4-BE49-F238E27FC236}">
                    <a16:creationId xmlns:a16="http://schemas.microsoft.com/office/drawing/2014/main" id="{273B19E3-36E2-D314-BD57-DDE9366C694C}"/>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20" name="Group 19">
              <a:extLst>
                <a:ext uri="{FF2B5EF4-FFF2-40B4-BE49-F238E27FC236}">
                  <a16:creationId xmlns:a16="http://schemas.microsoft.com/office/drawing/2014/main" id="{BA480326-E200-0ECC-4BA4-5C10BBF83DA7}"/>
                </a:ext>
              </a:extLst>
            </xdr:cNvPr>
            <xdr:cNvGrpSpPr/>
          </xdr:nvGrpSpPr>
          <xdr:grpSpPr>
            <a:xfrm flipH="1">
              <a:off x="3610705"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21" name="Arrow: Chevron 20">
                <a:extLst>
                  <a:ext uri="{FF2B5EF4-FFF2-40B4-BE49-F238E27FC236}">
                    <a16:creationId xmlns:a16="http://schemas.microsoft.com/office/drawing/2014/main" id="{F7C1D4C3-ECC4-4AF1-C9CF-06134748B57B}"/>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2" name="Arrow: Chevron 21">
                <a:extLst>
                  <a:ext uri="{FF2B5EF4-FFF2-40B4-BE49-F238E27FC236}">
                    <a16:creationId xmlns:a16="http://schemas.microsoft.com/office/drawing/2014/main" id="{52056238-74C7-4248-C567-CA488DA465DA}"/>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xnSp macro="">
        <xdr:nvCxnSpPr>
          <xdr:cNvPr id="29" name="Straight Connector 28">
            <a:extLst>
              <a:ext uri="{FF2B5EF4-FFF2-40B4-BE49-F238E27FC236}">
                <a16:creationId xmlns:a16="http://schemas.microsoft.com/office/drawing/2014/main" id="{8B8F7CFA-8C72-A9BB-B338-584821B7F19B}"/>
              </a:ext>
            </a:extLst>
          </xdr:cNvPr>
          <xdr:cNvCxnSpPr/>
        </xdr:nvCxnSpPr>
        <xdr:spPr>
          <a:xfrm>
            <a:off x="642158" y="1781299"/>
            <a:ext cx="3263751"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C686C28E-CA2C-4F43-A0C6-A4DA3B1E0FBE}"/>
              </a:ext>
            </a:extLst>
          </xdr:cNvPr>
          <xdr:cNvCxnSpPr/>
        </xdr:nvCxnSpPr>
        <xdr:spPr>
          <a:xfrm>
            <a:off x="680258" y="2160418"/>
            <a:ext cx="3263751"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36" name="Group 35">
            <a:extLst>
              <a:ext uri="{FF2B5EF4-FFF2-40B4-BE49-F238E27FC236}">
                <a16:creationId xmlns:a16="http://schemas.microsoft.com/office/drawing/2014/main" id="{2F75280C-0272-53A7-61EB-3F492AB571AB}"/>
              </a:ext>
            </a:extLst>
          </xdr:cNvPr>
          <xdr:cNvGrpSpPr/>
        </xdr:nvGrpSpPr>
        <xdr:grpSpPr>
          <a:xfrm>
            <a:off x="459278" y="2111829"/>
            <a:ext cx="4024251" cy="844929"/>
            <a:chOff x="426720" y="2301240"/>
            <a:chExt cx="4000500" cy="900000"/>
          </a:xfrm>
        </xdr:grpSpPr>
        <xdr:graphicFrame macro="">
          <xdr:nvGraphicFramePr>
            <xdr:cNvPr id="31" name="Chart 30">
              <a:extLst>
                <a:ext uri="{FF2B5EF4-FFF2-40B4-BE49-F238E27FC236}">
                  <a16:creationId xmlns:a16="http://schemas.microsoft.com/office/drawing/2014/main" id="{9D0CD3EC-D1C0-424C-BA57-1828BB153BC6}"/>
                </a:ext>
              </a:extLst>
            </xdr:cNvPr>
            <xdr:cNvGraphicFramePr>
              <a:graphicFrameLocks/>
            </xdr:cNvGraphicFramePr>
          </xdr:nvGraphicFramePr>
          <xdr:xfrm>
            <a:off x="426720" y="2301240"/>
            <a:ext cx="896112" cy="900000"/>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B6">
          <xdr:nvSpPr>
            <xdr:cNvPr id="32" name="TextBox 31">
              <a:extLst>
                <a:ext uri="{FF2B5EF4-FFF2-40B4-BE49-F238E27FC236}">
                  <a16:creationId xmlns:a16="http://schemas.microsoft.com/office/drawing/2014/main" id="{9997AE7A-0CEE-27EA-4125-D81C036E2674}"/>
                </a:ext>
              </a:extLst>
            </xdr:cNvPr>
            <xdr:cNvSpPr txBox="1"/>
          </xdr:nvSpPr>
          <xdr:spPr>
            <a:xfrm>
              <a:off x="630936" y="2530260"/>
              <a:ext cx="4876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5BAE9B-9A67-4DFA-9401-FDD3D89BCCC2}" type="TxLink">
                <a:rPr lang="en-US" sz="1800" b="1" i="0" u="none" strike="noStrike">
                  <a:solidFill>
                    <a:schemeClr val="bg1"/>
                  </a:solidFill>
                  <a:latin typeface="Tw Cen MT" panose="020B0602020104020603" pitchFamily="34" charset="0"/>
                  <a:ea typeface="Calibri"/>
                  <a:cs typeface="Calibri"/>
                </a:rPr>
                <a:pPr algn="ctr"/>
                <a:t>3.6</a:t>
              </a:fld>
              <a:endParaRPr lang="en-US" sz="1800" b="1">
                <a:solidFill>
                  <a:schemeClr val="bg1"/>
                </a:solidFill>
                <a:latin typeface="Tw Cen MT" panose="020B0602020104020603" pitchFamily="34" charset="0"/>
              </a:endParaRPr>
            </a:p>
          </xdr:txBody>
        </xdr:sp>
        <xdr:grpSp>
          <xdr:nvGrpSpPr>
            <xdr:cNvPr id="35" name="Group 34">
              <a:extLst>
                <a:ext uri="{FF2B5EF4-FFF2-40B4-BE49-F238E27FC236}">
                  <a16:creationId xmlns:a16="http://schemas.microsoft.com/office/drawing/2014/main" id="{F10A66C3-62F8-69FA-BA9A-91153C9FC6D7}"/>
                </a:ext>
              </a:extLst>
            </xdr:cNvPr>
            <xdr:cNvGrpSpPr/>
          </xdr:nvGrpSpPr>
          <xdr:grpSpPr>
            <a:xfrm>
              <a:off x="1219200" y="2301240"/>
              <a:ext cx="3208020" cy="891540"/>
              <a:chOff x="1219200" y="2301240"/>
              <a:chExt cx="3208020" cy="891540"/>
            </a:xfrm>
          </xdr:grpSpPr>
          <xdr:graphicFrame macro="">
            <xdr:nvGraphicFramePr>
              <xdr:cNvPr id="34" name="Chart 33">
                <a:extLst>
                  <a:ext uri="{FF2B5EF4-FFF2-40B4-BE49-F238E27FC236}">
                    <a16:creationId xmlns:a16="http://schemas.microsoft.com/office/drawing/2014/main" id="{6B2EE1FC-87E9-451D-9876-C6819364EEB3}"/>
                  </a:ext>
                </a:extLst>
              </xdr:cNvPr>
              <xdr:cNvGraphicFramePr>
                <a:graphicFrameLocks/>
              </xdr:cNvGraphicFramePr>
            </xdr:nvGraphicFramePr>
            <xdr:xfrm>
              <a:off x="1219200" y="2301240"/>
              <a:ext cx="3208020" cy="89154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3" name="Freeform: Shape 32">
                <a:extLst>
                  <a:ext uri="{FF2B5EF4-FFF2-40B4-BE49-F238E27FC236}">
                    <a16:creationId xmlns:a16="http://schemas.microsoft.com/office/drawing/2014/main" id="{17E9EBB7-B4F8-8115-8434-BC940490CD39}"/>
                  </a:ext>
                </a:extLst>
              </xdr:cNvPr>
              <xdr:cNvSpPr>
                <a:spLocks noChangeAspect="1"/>
              </xdr:cNvSpPr>
            </xdr:nvSpPr>
            <xdr:spPr>
              <a:xfrm>
                <a:off x="1249680" y="2408528"/>
                <a:ext cx="2952000" cy="685425"/>
              </a:xfrm>
              <a:custGeom>
                <a:avLst/>
                <a:gdLst>
                  <a:gd name="connsiteX0" fmla="*/ 443577 w 3726427"/>
                  <a:gd name="connsiteY0" fmla="*/ 73955 h 865239"/>
                  <a:gd name="connsiteX1" fmla="*/ 358594 w 3726427"/>
                  <a:gd name="connsiteY1" fmla="*/ 348972 h 865239"/>
                  <a:gd name="connsiteX2" fmla="*/ 83578 w 3726427"/>
                  <a:gd name="connsiteY2" fmla="*/ 348970 h 865239"/>
                  <a:gd name="connsiteX3" fmla="*/ 306072 w 3726427"/>
                  <a:gd name="connsiteY3" fmla="*/ 518938 h 865239"/>
                  <a:gd name="connsiteX4" fmla="*/ 221085 w 3726427"/>
                  <a:gd name="connsiteY4" fmla="*/ 793953 h 865239"/>
                  <a:gd name="connsiteX5" fmla="*/ 443577 w 3726427"/>
                  <a:gd name="connsiteY5" fmla="*/ 623982 h 865239"/>
                  <a:gd name="connsiteX6" fmla="*/ 666069 w 3726427"/>
                  <a:gd name="connsiteY6" fmla="*/ 793953 h 865239"/>
                  <a:gd name="connsiteX7" fmla="*/ 581082 w 3726427"/>
                  <a:gd name="connsiteY7" fmla="*/ 518938 h 865239"/>
                  <a:gd name="connsiteX8" fmla="*/ 796765 w 3726427"/>
                  <a:gd name="connsiteY8" fmla="*/ 354173 h 865239"/>
                  <a:gd name="connsiteX9" fmla="*/ 1012448 w 3726427"/>
                  <a:gd name="connsiteY9" fmla="*/ 518938 h 865239"/>
                  <a:gd name="connsiteX10" fmla="*/ 927461 w 3726427"/>
                  <a:gd name="connsiteY10" fmla="*/ 793953 h 865239"/>
                  <a:gd name="connsiteX11" fmla="*/ 1149953 w 3726427"/>
                  <a:gd name="connsiteY11" fmla="*/ 623982 h 865239"/>
                  <a:gd name="connsiteX12" fmla="*/ 1372445 w 3726427"/>
                  <a:gd name="connsiteY12" fmla="*/ 793953 h 865239"/>
                  <a:gd name="connsiteX13" fmla="*/ 1287458 w 3726427"/>
                  <a:gd name="connsiteY13" fmla="*/ 518938 h 865239"/>
                  <a:gd name="connsiteX14" fmla="*/ 1503141 w 3726427"/>
                  <a:gd name="connsiteY14" fmla="*/ 354173 h 865239"/>
                  <a:gd name="connsiteX15" fmla="*/ 1718824 w 3726427"/>
                  <a:gd name="connsiteY15" fmla="*/ 518938 h 865239"/>
                  <a:gd name="connsiteX16" fmla="*/ 1633837 w 3726427"/>
                  <a:gd name="connsiteY16" fmla="*/ 793953 h 865239"/>
                  <a:gd name="connsiteX17" fmla="*/ 1856329 w 3726427"/>
                  <a:gd name="connsiteY17" fmla="*/ 623982 h 865239"/>
                  <a:gd name="connsiteX18" fmla="*/ 2078821 w 3726427"/>
                  <a:gd name="connsiteY18" fmla="*/ 793953 h 865239"/>
                  <a:gd name="connsiteX19" fmla="*/ 1993834 w 3726427"/>
                  <a:gd name="connsiteY19" fmla="*/ 518938 h 865239"/>
                  <a:gd name="connsiteX20" fmla="*/ 2209517 w 3726427"/>
                  <a:gd name="connsiteY20" fmla="*/ 354173 h 865239"/>
                  <a:gd name="connsiteX21" fmla="*/ 2425200 w 3726427"/>
                  <a:gd name="connsiteY21" fmla="*/ 518938 h 865239"/>
                  <a:gd name="connsiteX22" fmla="*/ 2340213 w 3726427"/>
                  <a:gd name="connsiteY22" fmla="*/ 793953 h 865239"/>
                  <a:gd name="connsiteX23" fmla="*/ 2562705 w 3726427"/>
                  <a:gd name="connsiteY23" fmla="*/ 623982 h 865239"/>
                  <a:gd name="connsiteX24" fmla="*/ 2785197 w 3726427"/>
                  <a:gd name="connsiteY24" fmla="*/ 793953 h 865239"/>
                  <a:gd name="connsiteX25" fmla="*/ 2700210 w 3726427"/>
                  <a:gd name="connsiteY25" fmla="*/ 518938 h 865239"/>
                  <a:gd name="connsiteX26" fmla="*/ 2915893 w 3726427"/>
                  <a:gd name="connsiteY26" fmla="*/ 354173 h 865239"/>
                  <a:gd name="connsiteX27" fmla="*/ 3131576 w 3726427"/>
                  <a:gd name="connsiteY27" fmla="*/ 518938 h 865239"/>
                  <a:gd name="connsiteX28" fmla="*/ 3046589 w 3726427"/>
                  <a:gd name="connsiteY28" fmla="*/ 793953 h 865239"/>
                  <a:gd name="connsiteX29" fmla="*/ 3269081 w 3726427"/>
                  <a:gd name="connsiteY29" fmla="*/ 623982 h 865239"/>
                  <a:gd name="connsiteX30" fmla="*/ 3491573 w 3726427"/>
                  <a:gd name="connsiteY30" fmla="*/ 793953 h 865239"/>
                  <a:gd name="connsiteX31" fmla="*/ 3406586 w 3726427"/>
                  <a:gd name="connsiteY31" fmla="*/ 518938 h 865239"/>
                  <a:gd name="connsiteX32" fmla="*/ 3629080 w 3726427"/>
                  <a:gd name="connsiteY32" fmla="*/ 348970 h 865239"/>
                  <a:gd name="connsiteX33" fmla="*/ 3354064 w 3726427"/>
                  <a:gd name="connsiteY33" fmla="*/ 348972 h 865239"/>
                  <a:gd name="connsiteX34" fmla="*/ 3269081 w 3726427"/>
                  <a:gd name="connsiteY34" fmla="*/ 73955 h 865239"/>
                  <a:gd name="connsiteX35" fmla="*/ 3184098 w 3726427"/>
                  <a:gd name="connsiteY35" fmla="*/ 348972 h 865239"/>
                  <a:gd name="connsiteX36" fmla="*/ 2922704 w 3726427"/>
                  <a:gd name="connsiteY36" fmla="*/ 348970 h 865239"/>
                  <a:gd name="connsiteX37" fmla="*/ 2915893 w 3726427"/>
                  <a:gd name="connsiteY37" fmla="*/ 348970 h 865239"/>
                  <a:gd name="connsiteX38" fmla="*/ 2909082 w 3726427"/>
                  <a:gd name="connsiteY38" fmla="*/ 348970 h 865239"/>
                  <a:gd name="connsiteX39" fmla="*/ 2647688 w 3726427"/>
                  <a:gd name="connsiteY39" fmla="*/ 348972 h 865239"/>
                  <a:gd name="connsiteX40" fmla="*/ 2562705 w 3726427"/>
                  <a:gd name="connsiteY40" fmla="*/ 73955 h 865239"/>
                  <a:gd name="connsiteX41" fmla="*/ 2477722 w 3726427"/>
                  <a:gd name="connsiteY41" fmla="*/ 348972 h 865239"/>
                  <a:gd name="connsiteX42" fmla="*/ 2216328 w 3726427"/>
                  <a:gd name="connsiteY42" fmla="*/ 348970 h 865239"/>
                  <a:gd name="connsiteX43" fmla="*/ 2209517 w 3726427"/>
                  <a:gd name="connsiteY43" fmla="*/ 348970 h 865239"/>
                  <a:gd name="connsiteX44" fmla="*/ 2202706 w 3726427"/>
                  <a:gd name="connsiteY44" fmla="*/ 348970 h 865239"/>
                  <a:gd name="connsiteX45" fmla="*/ 1941312 w 3726427"/>
                  <a:gd name="connsiteY45" fmla="*/ 348972 h 865239"/>
                  <a:gd name="connsiteX46" fmla="*/ 1856329 w 3726427"/>
                  <a:gd name="connsiteY46" fmla="*/ 73955 h 865239"/>
                  <a:gd name="connsiteX47" fmla="*/ 1771346 w 3726427"/>
                  <a:gd name="connsiteY47" fmla="*/ 348972 h 865239"/>
                  <a:gd name="connsiteX48" fmla="*/ 1509952 w 3726427"/>
                  <a:gd name="connsiteY48" fmla="*/ 348970 h 865239"/>
                  <a:gd name="connsiteX49" fmla="*/ 1503141 w 3726427"/>
                  <a:gd name="connsiteY49" fmla="*/ 348970 h 865239"/>
                  <a:gd name="connsiteX50" fmla="*/ 1496330 w 3726427"/>
                  <a:gd name="connsiteY50" fmla="*/ 348970 h 865239"/>
                  <a:gd name="connsiteX51" fmla="*/ 1234936 w 3726427"/>
                  <a:gd name="connsiteY51" fmla="*/ 348972 h 865239"/>
                  <a:gd name="connsiteX52" fmla="*/ 1149953 w 3726427"/>
                  <a:gd name="connsiteY52" fmla="*/ 73955 h 865239"/>
                  <a:gd name="connsiteX53" fmla="*/ 1064970 w 3726427"/>
                  <a:gd name="connsiteY53" fmla="*/ 348972 h 865239"/>
                  <a:gd name="connsiteX54" fmla="*/ 803576 w 3726427"/>
                  <a:gd name="connsiteY54" fmla="*/ 348970 h 865239"/>
                  <a:gd name="connsiteX55" fmla="*/ 803576 w 3726427"/>
                  <a:gd name="connsiteY55" fmla="*/ 348970 h 865239"/>
                  <a:gd name="connsiteX56" fmla="*/ 796765 w 3726427"/>
                  <a:gd name="connsiteY56" fmla="*/ 348970 h 865239"/>
                  <a:gd name="connsiteX57" fmla="*/ 789954 w 3726427"/>
                  <a:gd name="connsiteY57" fmla="*/ 348970 h 865239"/>
                  <a:gd name="connsiteX58" fmla="*/ 789954 w 3726427"/>
                  <a:gd name="connsiteY58" fmla="*/ 348970 h 865239"/>
                  <a:gd name="connsiteX59" fmla="*/ 528560 w 3726427"/>
                  <a:gd name="connsiteY59" fmla="*/ 348972 h 865239"/>
                  <a:gd name="connsiteX60" fmla="*/ 0 w 3726427"/>
                  <a:gd name="connsiteY60" fmla="*/ 0 h 865239"/>
                  <a:gd name="connsiteX61" fmla="*/ 3726427 w 3726427"/>
                  <a:gd name="connsiteY61" fmla="*/ 0 h 865239"/>
                  <a:gd name="connsiteX62" fmla="*/ 3726427 w 3726427"/>
                  <a:gd name="connsiteY62" fmla="*/ 865239 h 865239"/>
                  <a:gd name="connsiteX63" fmla="*/ 0 w 3726427"/>
                  <a:gd name="connsiteY63" fmla="*/ 865239 h 8652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Lst>
                <a:rect l="l" t="t" r="r" b="b"/>
                <a:pathLst>
                  <a:path w="3726427" h="865239">
                    <a:moveTo>
                      <a:pt x="443577" y="73955"/>
                    </a:moveTo>
                    <a:lnTo>
                      <a:pt x="358594" y="348972"/>
                    </a:lnTo>
                    <a:lnTo>
                      <a:pt x="83578" y="348970"/>
                    </a:lnTo>
                    <a:lnTo>
                      <a:pt x="306072" y="518938"/>
                    </a:lnTo>
                    <a:lnTo>
                      <a:pt x="221085" y="793953"/>
                    </a:lnTo>
                    <a:lnTo>
                      <a:pt x="443577" y="623982"/>
                    </a:lnTo>
                    <a:lnTo>
                      <a:pt x="666069" y="793953"/>
                    </a:lnTo>
                    <a:lnTo>
                      <a:pt x="581082" y="518938"/>
                    </a:lnTo>
                    <a:lnTo>
                      <a:pt x="796765" y="354173"/>
                    </a:lnTo>
                    <a:lnTo>
                      <a:pt x="1012448" y="518938"/>
                    </a:lnTo>
                    <a:lnTo>
                      <a:pt x="927461" y="793953"/>
                    </a:lnTo>
                    <a:lnTo>
                      <a:pt x="1149953" y="623982"/>
                    </a:lnTo>
                    <a:lnTo>
                      <a:pt x="1372445" y="793953"/>
                    </a:lnTo>
                    <a:lnTo>
                      <a:pt x="1287458" y="518938"/>
                    </a:lnTo>
                    <a:lnTo>
                      <a:pt x="1503141" y="354173"/>
                    </a:lnTo>
                    <a:lnTo>
                      <a:pt x="1718824" y="518938"/>
                    </a:lnTo>
                    <a:lnTo>
                      <a:pt x="1633837" y="793953"/>
                    </a:lnTo>
                    <a:lnTo>
                      <a:pt x="1856329" y="623982"/>
                    </a:lnTo>
                    <a:lnTo>
                      <a:pt x="2078821" y="793953"/>
                    </a:lnTo>
                    <a:lnTo>
                      <a:pt x="1993834" y="518938"/>
                    </a:lnTo>
                    <a:lnTo>
                      <a:pt x="2209517" y="354173"/>
                    </a:lnTo>
                    <a:lnTo>
                      <a:pt x="2425200" y="518938"/>
                    </a:lnTo>
                    <a:lnTo>
                      <a:pt x="2340213" y="793953"/>
                    </a:lnTo>
                    <a:lnTo>
                      <a:pt x="2562705" y="623982"/>
                    </a:lnTo>
                    <a:lnTo>
                      <a:pt x="2785197" y="793953"/>
                    </a:lnTo>
                    <a:lnTo>
                      <a:pt x="2700210" y="518938"/>
                    </a:lnTo>
                    <a:lnTo>
                      <a:pt x="2915893" y="354173"/>
                    </a:lnTo>
                    <a:lnTo>
                      <a:pt x="3131576" y="518938"/>
                    </a:lnTo>
                    <a:lnTo>
                      <a:pt x="3046589" y="793953"/>
                    </a:lnTo>
                    <a:lnTo>
                      <a:pt x="3269081" y="623982"/>
                    </a:lnTo>
                    <a:lnTo>
                      <a:pt x="3491573" y="793953"/>
                    </a:lnTo>
                    <a:lnTo>
                      <a:pt x="3406586" y="518938"/>
                    </a:lnTo>
                    <a:lnTo>
                      <a:pt x="3629080" y="348970"/>
                    </a:lnTo>
                    <a:lnTo>
                      <a:pt x="3354064" y="348972"/>
                    </a:lnTo>
                    <a:lnTo>
                      <a:pt x="3269081" y="73955"/>
                    </a:lnTo>
                    <a:lnTo>
                      <a:pt x="3184098" y="348972"/>
                    </a:lnTo>
                    <a:lnTo>
                      <a:pt x="2922704" y="348970"/>
                    </a:lnTo>
                    <a:lnTo>
                      <a:pt x="2915893" y="348970"/>
                    </a:lnTo>
                    <a:lnTo>
                      <a:pt x="2909082" y="348970"/>
                    </a:lnTo>
                    <a:lnTo>
                      <a:pt x="2647688" y="348972"/>
                    </a:lnTo>
                    <a:lnTo>
                      <a:pt x="2562705" y="73955"/>
                    </a:lnTo>
                    <a:lnTo>
                      <a:pt x="2477722" y="348972"/>
                    </a:lnTo>
                    <a:lnTo>
                      <a:pt x="2216328" y="348970"/>
                    </a:lnTo>
                    <a:lnTo>
                      <a:pt x="2209517" y="348970"/>
                    </a:lnTo>
                    <a:lnTo>
                      <a:pt x="2202706" y="348970"/>
                    </a:lnTo>
                    <a:lnTo>
                      <a:pt x="1941312" y="348972"/>
                    </a:lnTo>
                    <a:lnTo>
                      <a:pt x="1856329" y="73955"/>
                    </a:lnTo>
                    <a:lnTo>
                      <a:pt x="1771346" y="348972"/>
                    </a:lnTo>
                    <a:lnTo>
                      <a:pt x="1509952" y="348970"/>
                    </a:lnTo>
                    <a:lnTo>
                      <a:pt x="1503141" y="348970"/>
                    </a:lnTo>
                    <a:lnTo>
                      <a:pt x="1496330" y="348970"/>
                    </a:lnTo>
                    <a:lnTo>
                      <a:pt x="1234936" y="348972"/>
                    </a:lnTo>
                    <a:lnTo>
                      <a:pt x="1149953" y="73955"/>
                    </a:lnTo>
                    <a:lnTo>
                      <a:pt x="1064970" y="348972"/>
                    </a:lnTo>
                    <a:lnTo>
                      <a:pt x="803576" y="348970"/>
                    </a:lnTo>
                    <a:lnTo>
                      <a:pt x="803576" y="348970"/>
                    </a:lnTo>
                    <a:lnTo>
                      <a:pt x="796765" y="348970"/>
                    </a:lnTo>
                    <a:lnTo>
                      <a:pt x="789954" y="348970"/>
                    </a:lnTo>
                    <a:lnTo>
                      <a:pt x="789954" y="348970"/>
                    </a:lnTo>
                    <a:lnTo>
                      <a:pt x="528560" y="348972"/>
                    </a:lnTo>
                    <a:close/>
                    <a:moveTo>
                      <a:pt x="0" y="0"/>
                    </a:moveTo>
                    <a:lnTo>
                      <a:pt x="3726427" y="0"/>
                    </a:lnTo>
                    <a:lnTo>
                      <a:pt x="3726427" y="865239"/>
                    </a:lnTo>
                    <a:lnTo>
                      <a:pt x="0" y="865239"/>
                    </a:lnTo>
                    <a:close/>
                  </a:path>
                </a:pathLst>
              </a:custGeom>
              <a:solidFill>
                <a:srgbClr val="050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xnSp macro="">
        <xdr:nvCxnSpPr>
          <xdr:cNvPr id="37" name="Straight Connector 36">
            <a:extLst>
              <a:ext uri="{FF2B5EF4-FFF2-40B4-BE49-F238E27FC236}">
                <a16:creationId xmlns:a16="http://schemas.microsoft.com/office/drawing/2014/main" id="{7A83DD37-718A-4765-99EB-CF5FB3C0010B}"/>
              </a:ext>
            </a:extLst>
          </xdr:cNvPr>
          <xdr:cNvCxnSpPr/>
        </xdr:nvCxnSpPr>
        <xdr:spPr>
          <a:xfrm>
            <a:off x="665018" y="2918658"/>
            <a:ext cx="3263751"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nvGrpSpPr>
          <xdr:cNvPr id="91" name="Group 90">
            <a:extLst>
              <a:ext uri="{FF2B5EF4-FFF2-40B4-BE49-F238E27FC236}">
                <a16:creationId xmlns:a16="http://schemas.microsoft.com/office/drawing/2014/main" id="{25DACAF2-6955-A715-421D-E54469A46BB8}"/>
              </a:ext>
            </a:extLst>
          </xdr:cNvPr>
          <xdr:cNvGrpSpPr/>
        </xdr:nvGrpSpPr>
        <xdr:grpSpPr>
          <a:xfrm>
            <a:off x="562891" y="2994067"/>
            <a:ext cx="3548763" cy="1435359"/>
            <a:chOff x="543098" y="2964378"/>
            <a:chExt cx="3548763" cy="1435359"/>
          </a:xfrm>
        </xdr:grpSpPr>
        <xdr:graphicFrame macro="">
          <xdr:nvGraphicFramePr>
            <xdr:cNvPr id="38" name="Chart 37">
              <a:extLst>
                <a:ext uri="{FF2B5EF4-FFF2-40B4-BE49-F238E27FC236}">
                  <a16:creationId xmlns:a16="http://schemas.microsoft.com/office/drawing/2014/main" id="{85CE1FD7-5946-440D-9C56-098FB2EFEA9F}"/>
                </a:ext>
              </a:extLst>
            </xdr:cNvPr>
            <xdr:cNvGraphicFramePr>
              <a:graphicFrameLocks/>
            </xdr:cNvGraphicFramePr>
          </xdr:nvGraphicFramePr>
          <xdr:xfrm>
            <a:off x="543098" y="3172988"/>
            <a:ext cx="1269789" cy="1226749"/>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F11">
          <xdr:nvSpPr>
            <xdr:cNvPr id="39" name="TextBox 38">
              <a:extLst>
                <a:ext uri="{FF2B5EF4-FFF2-40B4-BE49-F238E27FC236}">
                  <a16:creationId xmlns:a16="http://schemas.microsoft.com/office/drawing/2014/main" id="{463BC8BF-CF39-4D2F-A829-F599AF53A553}"/>
                </a:ext>
              </a:extLst>
            </xdr:cNvPr>
            <xdr:cNvSpPr txBox="1"/>
          </xdr:nvSpPr>
          <xdr:spPr>
            <a:xfrm>
              <a:off x="762554" y="3567757"/>
              <a:ext cx="830877" cy="4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4C9C6-8EBB-4EE9-969B-A4A2A907FE15}" type="TxLink">
                <a:rPr lang="en-US" sz="1800" b="1" i="0" u="none" strike="noStrike">
                  <a:solidFill>
                    <a:srgbClr val="FA4B96"/>
                  </a:solidFill>
                  <a:latin typeface="Tw Cen MT" panose="020B0602020104020603" pitchFamily="34" charset="0"/>
                  <a:ea typeface="Calibri"/>
                  <a:cs typeface="Calibri"/>
                </a:rPr>
                <a:t>44%</a:t>
              </a:fld>
              <a:endParaRPr lang="en-US" sz="1800" b="1">
                <a:solidFill>
                  <a:srgbClr val="FA4B96"/>
                </a:solidFill>
                <a:latin typeface="Tw Cen MT" panose="020B0602020104020603" pitchFamily="34" charset="0"/>
              </a:endParaRPr>
            </a:p>
          </xdr:txBody>
        </xdr:sp>
        <xdr:graphicFrame macro="">
          <xdr:nvGraphicFramePr>
            <xdr:cNvPr id="40" name="Chart 39">
              <a:extLst>
                <a:ext uri="{FF2B5EF4-FFF2-40B4-BE49-F238E27FC236}">
                  <a16:creationId xmlns:a16="http://schemas.microsoft.com/office/drawing/2014/main" id="{0EB8439A-BC91-4E76-A05A-65DC5BB7A804}"/>
                </a:ext>
              </a:extLst>
            </xdr:cNvPr>
            <xdr:cNvGraphicFramePr>
              <a:graphicFrameLocks/>
            </xdr:cNvGraphicFramePr>
          </xdr:nvGraphicFramePr>
          <xdr:xfrm>
            <a:off x="2822072" y="3172988"/>
            <a:ext cx="1269789" cy="1226749"/>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F12">
          <xdr:nvSpPr>
            <xdr:cNvPr id="41" name="TextBox 40">
              <a:extLst>
                <a:ext uri="{FF2B5EF4-FFF2-40B4-BE49-F238E27FC236}">
                  <a16:creationId xmlns:a16="http://schemas.microsoft.com/office/drawing/2014/main" id="{8F77C01B-64E4-4B36-AB4D-57697C06BBFA}"/>
                </a:ext>
              </a:extLst>
            </xdr:cNvPr>
            <xdr:cNvSpPr txBox="1"/>
          </xdr:nvSpPr>
          <xdr:spPr>
            <a:xfrm>
              <a:off x="3041528" y="3567757"/>
              <a:ext cx="826918" cy="4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74DA63-A722-461E-A305-9BC95D096422}" type="TxLink">
                <a:rPr lang="en-US" sz="1800" b="1" i="0" u="none" strike="noStrike">
                  <a:solidFill>
                    <a:srgbClr val="50FF96"/>
                  </a:solidFill>
                  <a:latin typeface="Tw Cen MT" panose="020B0602020104020603" pitchFamily="34" charset="0"/>
                  <a:ea typeface="Calibri"/>
                  <a:cs typeface="Calibri"/>
                </a:rPr>
                <a:pPr marL="0" indent="0" algn="ctr"/>
                <a:t>56%</a:t>
              </a:fld>
              <a:endParaRPr lang="en-US" sz="1800" b="1" i="0" u="none" strike="noStrike">
                <a:solidFill>
                  <a:srgbClr val="50FF96"/>
                </a:solidFill>
                <a:latin typeface="Tw Cen MT" panose="020B0602020104020603" pitchFamily="34" charset="0"/>
                <a:ea typeface="Calibri"/>
                <a:cs typeface="Calibri"/>
              </a:endParaRPr>
            </a:p>
          </xdr:txBody>
        </xdr:sp>
        <xdr:pic>
          <xdr:nvPicPr>
            <xdr:cNvPr id="43" name="Graphic 42" descr="Female Profile with solid fill">
              <a:extLst>
                <a:ext uri="{FF2B5EF4-FFF2-40B4-BE49-F238E27FC236}">
                  <a16:creationId xmlns:a16="http://schemas.microsoft.com/office/drawing/2014/main" id="{324C0FF6-925D-B840-AF92-8CF0933BF0D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32115" y="3523488"/>
              <a:ext cx="543959" cy="525749"/>
            </a:xfrm>
            <a:prstGeom prst="rect">
              <a:avLst/>
            </a:prstGeom>
          </xdr:spPr>
        </xdr:pic>
        <xdr:pic>
          <xdr:nvPicPr>
            <xdr:cNvPr id="45" name="Graphic 44" descr="Male profile with solid fill">
              <a:extLst>
                <a:ext uri="{FF2B5EF4-FFF2-40B4-BE49-F238E27FC236}">
                  <a16:creationId xmlns:a16="http://schemas.microsoft.com/office/drawing/2014/main" id="{E131D290-81F7-3759-FF13-5D8BA0F28B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96614" y="3523488"/>
              <a:ext cx="543958" cy="525749"/>
            </a:xfrm>
            <a:prstGeom prst="rect">
              <a:avLst/>
            </a:prstGeom>
          </xdr:spPr>
        </xdr:pic>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ADB31C5D-7262-4699-878C-96E4BF2CD860}"/>
                    </a:ext>
                  </a:extLst>
                </xdr:cNvPr>
                <xdr:cNvGraphicFramePr/>
              </xdr:nvGraphicFramePr>
              <xdr:xfrm>
                <a:off x="1594955" y="2964378"/>
                <a:ext cx="1440477" cy="51915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00748" y="2845625"/>
                  <a:ext cx="1440477" cy="5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58" name="Group 57">
            <a:extLst>
              <a:ext uri="{FF2B5EF4-FFF2-40B4-BE49-F238E27FC236}">
                <a16:creationId xmlns:a16="http://schemas.microsoft.com/office/drawing/2014/main" id="{FDC08DBD-5E22-F187-7984-BB33291A5653}"/>
              </a:ext>
            </a:extLst>
          </xdr:cNvPr>
          <xdr:cNvGrpSpPr/>
        </xdr:nvGrpSpPr>
        <xdr:grpSpPr>
          <a:xfrm>
            <a:off x="679458" y="4505893"/>
            <a:ext cx="3263751" cy="356260"/>
            <a:chOff x="647700" y="4533900"/>
            <a:chExt cx="3240000" cy="365760"/>
          </a:xfrm>
        </xdr:grpSpPr>
        <xdr:grpSp>
          <xdr:nvGrpSpPr>
            <xdr:cNvPr id="48" name="Group 47">
              <a:extLst>
                <a:ext uri="{FF2B5EF4-FFF2-40B4-BE49-F238E27FC236}">
                  <a16:creationId xmlns:a16="http://schemas.microsoft.com/office/drawing/2014/main" id="{D84F29A4-2827-46E5-8B8C-1BE63216C132}"/>
                </a:ext>
              </a:extLst>
            </xdr:cNvPr>
            <xdr:cNvGrpSpPr/>
          </xdr:nvGrpSpPr>
          <xdr:grpSpPr>
            <a:xfrm>
              <a:off x="1066800" y="4587240"/>
              <a:ext cx="2346960" cy="274320"/>
              <a:chOff x="1470660" y="1859278"/>
              <a:chExt cx="2346960" cy="289560"/>
            </a:xfrm>
          </xdr:grpSpPr>
          <xdr:sp macro="" textlink="">
            <xdr:nvSpPr>
              <xdr:cNvPr id="49" name="TextBox 48">
                <a:extLst>
                  <a:ext uri="{FF2B5EF4-FFF2-40B4-BE49-F238E27FC236}">
                    <a16:creationId xmlns:a16="http://schemas.microsoft.com/office/drawing/2014/main" id="{98512C6D-76CE-F187-7B4F-0DAF9FD38FDC}"/>
                  </a:ext>
                </a:extLst>
              </xdr:cNvPr>
              <xdr:cNvSpPr txBox="1"/>
            </xdr:nvSpPr>
            <xdr:spPr>
              <a:xfrm>
                <a:off x="1760937" y="1859278"/>
                <a:ext cx="1816092"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Net Promoter</a:t>
                </a:r>
                <a:r>
                  <a:rPr lang="en-US" sz="1400" b="0" baseline="0">
                    <a:solidFill>
                      <a:schemeClr val="bg1"/>
                    </a:solidFill>
                    <a:latin typeface="Tw Cen MT" panose="020B0602020104020603" pitchFamily="34" charset="0"/>
                  </a:rPr>
                  <a:t> Score</a:t>
                </a:r>
                <a:endParaRPr lang="en-US" sz="1400" b="0">
                  <a:solidFill>
                    <a:schemeClr val="bg1"/>
                  </a:solidFill>
                  <a:latin typeface="Tw Cen MT" panose="020B0602020104020603" pitchFamily="34" charset="0"/>
                </a:endParaRPr>
              </a:p>
            </xdr:txBody>
          </xdr:sp>
          <xdr:grpSp>
            <xdr:nvGrpSpPr>
              <xdr:cNvPr id="50" name="Group 49">
                <a:extLst>
                  <a:ext uri="{FF2B5EF4-FFF2-40B4-BE49-F238E27FC236}">
                    <a16:creationId xmlns:a16="http://schemas.microsoft.com/office/drawing/2014/main" id="{D7A5A1FF-6C0C-67A6-8172-542BFB75AC86}"/>
                  </a:ext>
                </a:extLst>
              </xdr:cNvPr>
              <xdr:cNvGrpSpPr/>
            </xdr:nvGrpSpPr>
            <xdr:grpSpPr>
              <a:xfrm>
                <a:off x="1470660"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54" name="Arrow: Chevron 53">
                  <a:extLst>
                    <a:ext uri="{FF2B5EF4-FFF2-40B4-BE49-F238E27FC236}">
                      <a16:creationId xmlns:a16="http://schemas.microsoft.com/office/drawing/2014/main" id="{6BB26C73-FAF2-75D4-8E8A-57F3A4584502}"/>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5" name="Arrow: Chevron 54">
                  <a:extLst>
                    <a:ext uri="{FF2B5EF4-FFF2-40B4-BE49-F238E27FC236}">
                      <a16:creationId xmlns:a16="http://schemas.microsoft.com/office/drawing/2014/main" id="{15F9E328-7D7A-4A4B-5936-9A685A5823E3}"/>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1" name="Group 50">
                <a:extLst>
                  <a:ext uri="{FF2B5EF4-FFF2-40B4-BE49-F238E27FC236}">
                    <a16:creationId xmlns:a16="http://schemas.microsoft.com/office/drawing/2014/main" id="{CF71645A-06D5-82A9-D278-BBC4D067DB23}"/>
                  </a:ext>
                </a:extLst>
              </xdr:cNvPr>
              <xdr:cNvGrpSpPr/>
            </xdr:nvGrpSpPr>
            <xdr:grpSpPr>
              <a:xfrm flipH="1">
                <a:off x="3610705"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52" name="Arrow: Chevron 51">
                  <a:extLst>
                    <a:ext uri="{FF2B5EF4-FFF2-40B4-BE49-F238E27FC236}">
                      <a16:creationId xmlns:a16="http://schemas.microsoft.com/office/drawing/2014/main" id="{30CA64BA-641B-D6A1-6D79-1A0FE49D9D1F}"/>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3" name="Arrow: Chevron 52">
                  <a:extLst>
                    <a:ext uri="{FF2B5EF4-FFF2-40B4-BE49-F238E27FC236}">
                      <a16:creationId xmlns:a16="http://schemas.microsoft.com/office/drawing/2014/main" id="{4643E94C-420A-2651-4261-23B6D7371FC6}"/>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xnSp macro="">
          <xdr:nvCxnSpPr>
            <xdr:cNvPr id="56" name="Straight Connector 55">
              <a:extLst>
                <a:ext uri="{FF2B5EF4-FFF2-40B4-BE49-F238E27FC236}">
                  <a16:creationId xmlns:a16="http://schemas.microsoft.com/office/drawing/2014/main" id="{6092B146-003C-40AA-91C4-5815E3C0E7F6}"/>
                </a:ext>
              </a:extLst>
            </xdr:cNvPr>
            <xdr:cNvCxnSpPr/>
          </xdr:nvCxnSpPr>
          <xdr:spPr>
            <a:xfrm>
              <a:off x="647700" y="453390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1F2F4E71-B430-4EA7-B37A-A1FA031E5550}"/>
                </a:ext>
              </a:extLst>
            </xdr:cNvPr>
            <xdr:cNvCxnSpPr/>
          </xdr:nvCxnSpPr>
          <xdr:spPr>
            <a:xfrm>
              <a:off x="647700" y="489966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pic>
        <xdr:nvPicPr>
          <xdr:cNvPr id="60" name="Graphic 59" descr="Smiling with hearts face outline with solid fill">
            <a:extLst>
              <a:ext uri="{FF2B5EF4-FFF2-40B4-BE49-F238E27FC236}">
                <a16:creationId xmlns:a16="http://schemas.microsoft.com/office/drawing/2014/main" id="{29D0AAEC-78C4-BEE3-5543-B7C2C26DD35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88970" y="4875686"/>
            <a:ext cx="360000" cy="350500"/>
          </a:xfrm>
          <a:prstGeom prst="rect">
            <a:avLst/>
          </a:prstGeom>
        </xdr:spPr>
      </xdr:pic>
      <xdr:pic>
        <xdr:nvPicPr>
          <xdr:cNvPr id="62" name="Graphic 61" descr="In love face outline with solid fill">
            <a:extLst>
              <a:ext uri="{FF2B5EF4-FFF2-40B4-BE49-F238E27FC236}">
                <a16:creationId xmlns:a16="http://schemas.microsoft.com/office/drawing/2014/main" id="{72EDDB2A-9531-6FB2-9362-389549A39C0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91814" y="4875686"/>
            <a:ext cx="360000" cy="350500"/>
          </a:xfrm>
          <a:prstGeom prst="rect">
            <a:avLst/>
          </a:prstGeom>
        </xdr:spPr>
      </xdr:pic>
      <xdr:pic>
        <xdr:nvPicPr>
          <xdr:cNvPr id="64" name="Graphic 63" descr="Sad face outline with solid fill">
            <a:extLst>
              <a:ext uri="{FF2B5EF4-FFF2-40B4-BE49-F238E27FC236}">
                <a16:creationId xmlns:a16="http://schemas.microsoft.com/office/drawing/2014/main" id="{E7E43758-5349-94A1-FF01-633474E0DB0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90698" y="4875686"/>
            <a:ext cx="363959" cy="350500"/>
          </a:xfrm>
          <a:prstGeom prst="rect">
            <a:avLst/>
          </a:prstGeom>
        </xdr:spPr>
      </xdr:pic>
      <xdr:sp macro="" textlink="Analysis!J11">
        <xdr:nvSpPr>
          <xdr:cNvPr id="67" name="TextBox 66">
            <a:extLst>
              <a:ext uri="{FF2B5EF4-FFF2-40B4-BE49-F238E27FC236}">
                <a16:creationId xmlns:a16="http://schemas.microsoft.com/office/drawing/2014/main" id="{23D8840B-4ED4-44B6-BF9F-E8E514488AC1}"/>
              </a:ext>
            </a:extLst>
          </xdr:cNvPr>
          <xdr:cNvSpPr txBox="1"/>
        </xdr:nvSpPr>
        <xdr:spPr>
          <a:xfrm>
            <a:off x="540030" y="5424004"/>
            <a:ext cx="727859" cy="2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E603C7-41C2-4645-8E7D-2E9BED7EBD29}" type="TxLink">
              <a:rPr lang="en-US" sz="2000" b="1" i="0" u="none" strike="noStrike">
                <a:solidFill>
                  <a:srgbClr val="50FF96"/>
                </a:solidFill>
                <a:latin typeface="Tw Cen MT" panose="020B0602020104020603" pitchFamily="34" charset="0"/>
                <a:ea typeface="Calibri"/>
                <a:cs typeface="Calibri"/>
              </a:rPr>
              <a:t> 499 </a:t>
            </a:fld>
            <a:endParaRPr lang="en-US" sz="3600" b="1">
              <a:solidFill>
                <a:srgbClr val="50FF96"/>
              </a:solidFill>
              <a:latin typeface="Tw Cen MT" panose="020B0602020104020603" pitchFamily="34" charset="0"/>
            </a:endParaRPr>
          </a:p>
        </xdr:txBody>
      </xdr:sp>
      <xdr:sp macro="" textlink="Analysis!J12">
        <xdr:nvSpPr>
          <xdr:cNvPr id="68" name="TextBox 67">
            <a:extLst>
              <a:ext uri="{FF2B5EF4-FFF2-40B4-BE49-F238E27FC236}">
                <a16:creationId xmlns:a16="http://schemas.microsoft.com/office/drawing/2014/main" id="{B8AE10F1-46A6-4443-8018-F7FD3C997E6B}"/>
              </a:ext>
            </a:extLst>
          </xdr:cNvPr>
          <xdr:cNvSpPr txBox="1"/>
        </xdr:nvSpPr>
        <xdr:spPr>
          <a:xfrm>
            <a:off x="1944386" y="5424004"/>
            <a:ext cx="727859" cy="2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A56D56-27F5-47D2-BC62-CDA5BB9AF43E}" type="TxLink">
              <a:rPr lang="en-US" sz="2000" b="1" i="0" u="none" strike="noStrike">
                <a:solidFill>
                  <a:srgbClr val="50FF96"/>
                </a:solidFill>
                <a:latin typeface="Tw Cen MT" panose="020B0602020104020603" pitchFamily="34" charset="0"/>
                <a:ea typeface="Calibri"/>
                <a:cs typeface="Calibri"/>
              </a:rPr>
              <a:t> 523 </a:t>
            </a:fld>
            <a:endParaRPr lang="en-US" sz="3600" b="1">
              <a:solidFill>
                <a:srgbClr val="50FF96"/>
              </a:solidFill>
              <a:latin typeface="Tw Cen MT" panose="020B0602020104020603" pitchFamily="34" charset="0"/>
            </a:endParaRPr>
          </a:p>
        </xdr:txBody>
      </xdr:sp>
      <xdr:sp macro="" textlink="Analysis!J13">
        <xdr:nvSpPr>
          <xdr:cNvPr id="69" name="TextBox 68">
            <a:extLst>
              <a:ext uri="{FF2B5EF4-FFF2-40B4-BE49-F238E27FC236}">
                <a16:creationId xmlns:a16="http://schemas.microsoft.com/office/drawing/2014/main" id="{D2A56C9C-475B-43BC-BF7C-A5916262ECA9}"/>
              </a:ext>
            </a:extLst>
          </xdr:cNvPr>
          <xdr:cNvSpPr txBox="1"/>
        </xdr:nvSpPr>
        <xdr:spPr>
          <a:xfrm>
            <a:off x="3323903" y="5424004"/>
            <a:ext cx="727859" cy="2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A33FB5-CCF5-4AAB-BC91-674551E3C340}" type="TxLink">
              <a:rPr lang="en-US" sz="2000" b="1" i="0" u="none" strike="noStrike">
                <a:solidFill>
                  <a:srgbClr val="50FF96"/>
                </a:solidFill>
                <a:latin typeface="Tw Cen MT" panose="020B0602020104020603" pitchFamily="34" charset="0"/>
                <a:ea typeface="Calibri"/>
                <a:cs typeface="Calibri"/>
              </a:rPr>
              <a:t> 926 </a:t>
            </a:fld>
            <a:endParaRPr lang="en-US" sz="3600" b="1">
              <a:solidFill>
                <a:srgbClr val="50FF96"/>
              </a:solidFill>
              <a:latin typeface="Tw Cen MT" panose="020B0602020104020603" pitchFamily="34" charset="0"/>
            </a:endParaRPr>
          </a:p>
        </xdr:txBody>
      </xdr:sp>
      <xdr:sp macro="" textlink="Analysis!K11">
        <xdr:nvSpPr>
          <xdr:cNvPr id="70" name="TextBox 69">
            <a:extLst>
              <a:ext uri="{FF2B5EF4-FFF2-40B4-BE49-F238E27FC236}">
                <a16:creationId xmlns:a16="http://schemas.microsoft.com/office/drawing/2014/main" id="{CE976546-530B-44FE-90D1-A37A49A03761}"/>
              </a:ext>
            </a:extLst>
          </xdr:cNvPr>
          <xdr:cNvSpPr txBox="1"/>
        </xdr:nvSpPr>
        <xdr:spPr>
          <a:xfrm>
            <a:off x="540030" y="5613416"/>
            <a:ext cx="727859" cy="2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BC027B-5E82-45CB-9830-7ECFF4E6F27F}" type="TxLink">
              <a:rPr lang="en-US" sz="1100" b="0" i="0" u="none" strike="noStrike">
                <a:solidFill>
                  <a:schemeClr val="bg1"/>
                </a:solidFill>
                <a:latin typeface="Calibri"/>
                <a:ea typeface="Calibri"/>
                <a:cs typeface="Calibri"/>
              </a:rPr>
              <a:t>26%</a:t>
            </a:fld>
            <a:endParaRPr lang="en-US" sz="3600" b="1">
              <a:solidFill>
                <a:schemeClr val="bg1"/>
              </a:solidFill>
              <a:latin typeface="Tw Cen MT" panose="020B0602020104020603" pitchFamily="34" charset="0"/>
            </a:endParaRPr>
          </a:p>
        </xdr:txBody>
      </xdr:sp>
      <xdr:sp macro="" textlink="Analysis!K12">
        <xdr:nvSpPr>
          <xdr:cNvPr id="71" name="TextBox 70">
            <a:extLst>
              <a:ext uri="{FF2B5EF4-FFF2-40B4-BE49-F238E27FC236}">
                <a16:creationId xmlns:a16="http://schemas.microsoft.com/office/drawing/2014/main" id="{CA22CD32-C7BD-4132-8AE6-F5B21DDCF53A}"/>
              </a:ext>
            </a:extLst>
          </xdr:cNvPr>
          <xdr:cNvSpPr txBox="1"/>
        </xdr:nvSpPr>
        <xdr:spPr>
          <a:xfrm>
            <a:off x="1944386" y="5613416"/>
            <a:ext cx="727859" cy="2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206375-9B0E-4455-9841-EFBCF0A99EBA}" type="TxLink">
              <a:rPr lang="en-US" sz="1100" b="0" i="0" u="none" strike="noStrike">
                <a:solidFill>
                  <a:schemeClr val="bg1"/>
                </a:solidFill>
                <a:latin typeface="Calibri"/>
                <a:ea typeface="Calibri"/>
                <a:cs typeface="Calibri"/>
              </a:rPr>
              <a:t>27%</a:t>
            </a:fld>
            <a:endParaRPr lang="en-US" sz="3600" b="1">
              <a:solidFill>
                <a:schemeClr val="bg1"/>
              </a:solidFill>
              <a:latin typeface="Tw Cen MT" panose="020B0602020104020603" pitchFamily="34" charset="0"/>
            </a:endParaRPr>
          </a:p>
        </xdr:txBody>
      </xdr:sp>
      <xdr:sp macro="" textlink="Analysis!K13">
        <xdr:nvSpPr>
          <xdr:cNvPr id="72" name="TextBox 71">
            <a:extLst>
              <a:ext uri="{FF2B5EF4-FFF2-40B4-BE49-F238E27FC236}">
                <a16:creationId xmlns:a16="http://schemas.microsoft.com/office/drawing/2014/main" id="{4C5D1359-BB1D-4238-8564-5D5AB76F1474}"/>
              </a:ext>
            </a:extLst>
          </xdr:cNvPr>
          <xdr:cNvSpPr txBox="1"/>
        </xdr:nvSpPr>
        <xdr:spPr>
          <a:xfrm>
            <a:off x="3323903" y="5613416"/>
            <a:ext cx="727859" cy="2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D67F05-DE95-4746-A958-19F55517E0A5}" type="TxLink">
              <a:rPr lang="en-US" sz="1100" b="0" i="0" u="none" strike="noStrike">
                <a:solidFill>
                  <a:schemeClr val="bg1"/>
                </a:solidFill>
                <a:latin typeface="Calibri"/>
                <a:ea typeface="Calibri"/>
                <a:cs typeface="Calibri"/>
              </a:rPr>
              <a:t>48%</a:t>
            </a:fld>
            <a:endParaRPr lang="en-US" sz="3600" b="1">
              <a:solidFill>
                <a:schemeClr val="bg1"/>
              </a:solidFill>
              <a:latin typeface="Tw Cen MT" panose="020B0602020104020603" pitchFamily="34" charset="0"/>
            </a:endParaRPr>
          </a:p>
        </xdr:txBody>
      </xdr:sp>
      <xdr:sp macro="" textlink="">
        <xdr:nvSpPr>
          <xdr:cNvPr id="73" name="TextBox 72">
            <a:extLst>
              <a:ext uri="{FF2B5EF4-FFF2-40B4-BE49-F238E27FC236}">
                <a16:creationId xmlns:a16="http://schemas.microsoft.com/office/drawing/2014/main" id="{3B38E324-0A30-4925-8935-DFE73BAE9A8E}"/>
              </a:ext>
            </a:extLst>
          </xdr:cNvPr>
          <xdr:cNvSpPr txBox="1"/>
        </xdr:nvSpPr>
        <xdr:spPr>
          <a:xfrm>
            <a:off x="440970" y="5189516"/>
            <a:ext cx="925979" cy="2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Detractors</a:t>
            </a:r>
          </a:p>
        </xdr:txBody>
      </xdr:sp>
      <xdr:sp macro="" textlink="">
        <xdr:nvSpPr>
          <xdr:cNvPr id="74" name="TextBox 73">
            <a:extLst>
              <a:ext uri="{FF2B5EF4-FFF2-40B4-BE49-F238E27FC236}">
                <a16:creationId xmlns:a16="http://schemas.microsoft.com/office/drawing/2014/main" id="{2DAD728E-1A61-46B0-913A-089826933246}"/>
              </a:ext>
            </a:extLst>
          </xdr:cNvPr>
          <xdr:cNvSpPr txBox="1"/>
        </xdr:nvSpPr>
        <xdr:spPr>
          <a:xfrm>
            <a:off x="1843347" y="5197136"/>
            <a:ext cx="929937" cy="2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Passives</a:t>
            </a:r>
          </a:p>
        </xdr:txBody>
      </xdr:sp>
      <xdr:sp macro="" textlink="">
        <xdr:nvSpPr>
          <xdr:cNvPr id="75" name="TextBox 74">
            <a:extLst>
              <a:ext uri="{FF2B5EF4-FFF2-40B4-BE49-F238E27FC236}">
                <a16:creationId xmlns:a16="http://schemas.microsoft.com/office/drawing/2014/main" id="{AA7BCBBC-0D7B-4852-9252-96BD7A11BE1F}"/>
              </a:ext>
            </a:extLst>
          </xdr:cNvPr>
          <xdr:cNvSpPr txBox="1"/>
        </xdr:nvSpPr>
        <xdr:spPr>
          <a:xfrm>
            <a:off x="3222864" y="5189516"/>
            <a:ext cx="929937" cy="2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Promoters</a:t>
            </a:r>
          </a:p>
        </xdr:txBody>
      </xdr:sp>
      <xdr:graphicFrame macro="">
        <xdr:nvGraphicFramePr>
          <xdr:cNvPr id="76" name="Chart 75">
            <a:extLst>
              <a:ext uri="{FF2B5EF4-FFF2-40B4-BE49-F238E27FC236}">
                <a16:creationId xmlns:a16="http://schemas.microsoft.com/office/drawing/2014/main" id="{703923A6-FEAD-416F-9D52-FABA32DA3A40}"/>
              </a:ext>
            </a:extLst>
          </xdr:cNvPr>
          <xdr:cNvGraphicFramePr>
            <a:graphicFrameLocks/>
          </xdr:cNvGraphicFramePr>
        </xdr:nvGraphicFramePr>
        <xdr:xfrm>
          <a:off x="546217" y="6045926"/>
          <a:ext cx="3626487" cy="350499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77" name="TextBox 76">
            <a:extLst>
              <a:ext uri="{FF2B5EF4-FFF2-40B4-BE49-F238E27FC236}">
                <a16:creationId xmlns:a16="http://schemas.microsoft.com/office/drawing/2014/main" id="{79C27578-CECA-4584-AAAF-60114A6D36E8}"/>
              </a:ext>
            </a:extLst>
          </xdr:cNvPr>
          <xdr:cNvSpPr txBox="1"/>
        </xdr:nvSpPr>
        <xdr:spPr>
          <a:xfrm>
            <a:off x="2155594" y="6067456"/>
            <a:ext cx="356616"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0</a:t>
            </a:r>
          </a:p>
        </xdr:txBody>
      </xdr:sp>
      <xdr:sp macro="" textlink="">
        <xdr:nvSpPr>
          <xdr:cNvPr id="78" name="TextBox 77">
            <a:extLst>
              <a:ext uri="{FF2B5EF4-FFF2-40B4-BE49-F238E27FC236}">
                <a16:creationId xmlns:a16="http://schemas.microsoft.com/office/drawing/2014/main" id="{3EE88415-4268-4138-BDB4-75C3D5F9F7FC}"/>
              </a:ext>
            </a:extLst>
          </xdr:cNvPr>
          <xdr:cNvSpPr txBox="1"/>
        </xdr:nvSpPr>
        <xdr:spPr>
          <a:xfrm>
            <a:off x="3077552" y="6343985"/>
            <a:ext cx="358174"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40</a:t>
            </a:r>
          </a:p>
        </xdr:txBody>
      </xdr:sp>
      <xdr:sp macro="" textlink="">
        <xdr:nvSpPr>
          <xdr:cNvPr id="79" name="TextBox 78">
            <a:extLst>
              <a:ext uri="{FF2B5EF4-FFF2-40B4-BE49-F238E27FC236}">
                <a16:creationId xmlns:a16="http://schemas.microsoft.com/office/drawing/2014/main" id="{10372BFB-E221-403E-9E50-686152D5B72D}"/>
              </a:ext>
            </a:extLst>
          </xdr:cNvPr>
          <xdr:cNvSpPr txBox="1"/>
        </xdr:nvSpPr>
        <xdr:spPr>
          <a:xfrm>
            <a:off x="3483510" y="6696645"/>
            <a:ext cx="356616"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60</a:t>
            </a:r>
          </a:p>
        </xdr:txBody>
      </xdr:sp>
      <xdr:sp macro="" textlink="">
        <xdr:nvSpPr>
          <xdr:cNvPr id="80" name="TextBox 79">
            <a:extLst>
              <a:ext uri="{FF2B5EF4-FFF2-40B4-BE49-F238E27FC236}">
                <a16:creationId xmlns:a16="http://schemas.microsoft.com/office/drawing/2014/main" id="{57DC1967-45FC-4131-BE28-F252474D7122}"/>
              </a:ext>
            </a:extLst>
          </xdr:cNvPr>
          <xdr:cNvSpPr txBox="1"/>
        </xdr:nvSpPr>
        <xdr:spPr>
          <a:xfrm>
            <a:off x="3683910" y="7115065"/>
            <a:ext cx="358175" cy="3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80</a:t>
            </a:r>
          </a:p>
        </xdr:txBody>
      </xdr:sp>
      <xdr:sp macro="" textlink="">
        <xdr:nvSpPr>
          <xdr:cNvPr id="81" name="TextBox 80">
            <a:extLst>
              <a:ext uri="{FF2B5EF4-FFF2-40B4-BE49-F238E27FC236}">
                <a16:creationId xmlns:a16="http://schemas.microsoft.com/office/drawing/2014/main" id="{3E6932B1-8A7C-49D8-9263-B552C0D61427}"/>
              </a:ext>
            </a:extLst>
          </xdr:cNvPr>
          <xdr:cNvSpPr txBox="1"/>
        </xdr:nvSpPr>
        <xdr:spPr>
          <a:xfrm>
            <a:off x="3722310" y="7574095"/>
            <a:ext cx="448859"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100</a:t>
            </a:r>
          </a:p>
        </xdr:txBody>
      </xdr:sp>
      <xdr:sp macro="" textlink="">
        <xdr:nvSpPr>
          <xdr:cNvPr id="82" name="TextBox 81">
            <a:extLst>
              <a:ext uri="{FF2B5EF4-FFF2-40B4-BE49-F238E27FC236}">
                <a16:creationId xmlns:a16="http://schemas.microsoft.com/office/drawing/2014/main" id="{AB50D31C-B747-4EAC-9737-426A46E20BAA}"/>
              </a:ext>
            </a:extLst>
          </xdr:cNvPr>
          <xdr:cNvSpPr txBox="1"/>
        </xdr:nvSpPr>
        <xdr:spPr>
          <a:xfrm>
            <a:off x="2652394" y="6156256"/>
            <a:ext cx="358174"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20</a:t>
            </a:r>
          </a:p>
        </xdr:txBody>
      </xdr:sp>
      <xdr:sp macro="" textlink="">
        <xdr:nvSpPr>
          <xdr:cNvPr id="84" name="TextBox 83">
            <a:extLst>
              <a:ext uri="{FF2B5EF4-FFF2-40B4-BE49-F238E27FC236}">
                <a16:creationId xmlns:a16="http://schemas.microsoft.com/office/drawing/2014/main" id="{A1CF7168-FB24-4BAB-B06F-E4089E5C6FE7}"/>
              </a:ext>
            </a:extLst>
          </xdr:cNvPr>
          <xdr:cNvSpPr txBox="1"/>
        </xdr:nvSpPr>
        <xdr:spPr>
          <a:xfrm>
            <a:off x="1197277" y="6388385"/>
            <a:ext cx="405658"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-40</a:t>
            </a:r>
          </a:p>
        </xdr:txBody>
      </xdr:sp>
      <xdr:sp macro="" textlink="">
        <xdr:nvSpPr>
          <xdr:cNvPr id="85" name="TextBox 84">
            <a:extLst>
              <a:ext uri="{FF2B5EF4-FFF2-40B4-BE49-F238E27FC236}">
                <a16:creationId xmlns:a16="http://schemas.microsoft.com/office/drawing/2014/main" id="{D07B7440-69A5-48F2-BB14-29B4BB80679E}"/>
              </a:ext>
            </a:extLst>
          </xdr:cNvPr>
          <xdr:cNvSpPr txBox="1"/>
        </xdr:nvSpPr>
        <xdr:spPr>
          <a:xfrm>
            <a:off x="827677" y="6705045"/>
            <a:ext cx="413700"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-60</a:t>
            </a:r>
          </a:p>
        </xdr:txBody>
      </xdr:sp>
      <xdr:sp macro="" textlink="">
        <xdr:nvSpPr>
          <xdr:cNvPr id="86" name="TextBox 85">
            <a:extLst>
              <a:ext uri="{FF2B5EF4-FFF2-40B4-BE49-F238E27FC236}">
                <a16:creationId xmlns:a16="http://schemas.microsoft.com/office/drawing/2014/main" id="{A983F49E-181A-4EA4-A447-E1C740FA6732}"/>
              </a:ext>
            </a:extLst>
          </xdr:cNvPr>
          <xdr:cNvSpPr txBox="1"/>
        </xdr:nvSpPr>
        <xdr:spPr>
          <a:xfrm>
            <a:off x="612518" y="7133835"/>
            <a:ext cx="418859" cy="3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-80</a:t>
            </a:r>
          </a:p>
        </xdr:txBody>
      </xdr:sp>
      <xdr:sp macro="" textlink="">
        <xdr:nvSpPr>
          <xdr:cNvPr id="87" name="TextBox 86">
            <a:extLst>
              <a:ext uri="{FF2B5EF4-FFF2-40B4-BE49-F238E27FC236}">
                <a16:creationId xmlns:a16="http://schemas.microsoft.com/office/drawing/2014/main" id="{2E252C85-90B1-410F-97E5-F45B20546546}"/>
              </a:ext>
            </a:extLst>
          </xdr:cNvPr>
          <xdr:cNvSpPr txBox="1"/>
        </xdr:nvSpPr>
        <xdr:spPr>
          <a:xfrm>
            <a:off x="500918" y="7552495"/>
            <a:ext cx="518459"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-100</a:t>
            </a:r>
          </a:p>
        </xdr:txBody>
      </xdr:sp>
      <xdr:sp macro="" textlink="">
        <xdr:nvSpPr>
          <xdr:cNvPr id="88" name="TextBox 87">
            <a:extLst>
              <a:ext uri="{FF2B5EF4-FFF2-40B4-BE49-F238E27FC236}">
                <a16:creationId xmlns:a16="http://schemas.microsoft.com/office/drawing/2014/main" id="{13B690EE-8EB6-4612-9850-25B86D936283}"/>
              </a:ext>
            </a:extLst>
          </xdr:cNvPr>
          <xdr:cNvSpPr txBox="1"/>
        </xdr:nvSpPr>
        <xdr:spPr>
          <a:xfrm>
            <a:off x="1603235" y="6170656"/>
            <a:ext cx="431700" cy="3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Tw Cen MT" panose="020B0602020104020603" pitchFamily="34" charset="0"/>
              </a:rPr>
              <a:t>-20</a:t>
            </a:r>
          </a:p>
        </xdr:txBody>
      </xdr:sp>
      <xdr:sp macro="" textlink="Analysis!K14">
        <xdr:nvSpPr>
          <xdr:cNvPr id="90" name="Oval 89">
            <a:extLst>
              <a:ext uri="{FF2B5EF4-FFF2-40B4-BE49-F238E27FC236}">
                <a16:creationId xmlns:a16="http://schemas.microsoft.com/office/drawing/2014/main" id="{FF44955F-D94A-B577-23DB-D5044207EA41}"/>
              </a:ext>
            </a:extLst>
          </xdr:cNvPr>
          <xdr:cNvSpPr/>
        </xdr:nvSpPr>
        <xdr:spPr>
          <a:xfrm>
            <a:off x="2039420" y="7313220"/>
            <a:ext cx="640080" cy="548640"/>
          </a:xfrm>
          <a:prstGeom prst="ellipse">
            <a:avLst/>
          </a:prstGeom>
          <a:solidFill>
            <a:srgbClr val="E6D2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5A5012-001B-4A90-89F5-CC10897BD089}" type="TxLink">
              <a:rPr lang="en-US" sz="1600" b="1" i="0" u="none" strike="noStrike">
                <a:solidFill>
                  <a:schemeClr val="tx1">
                    <a:lumMod val="75000"/>
                    <a:lumOff val="25000"/>
                  </a:schemeClr>
                </a:solidFill>
                <a:latin typeface="Tw Cen MT" panose="020B0602020104020603" pitchFamily="34" charset="0"/>
                <a:ea typeface="Calibri"/>
                <a:cs typeface="Calibri"/>
              </a:rPr>
              <a:pPr algn="ctr"/>
              <a:t>22</a:t>
            </a:fld>
            <a:endParaRPr lang="en-US" sz="1600">
              <a:solidFill>
                <a:schemeClr val="tx1">
                  <a:lumMod val="75000"/>
                  <a:lumOff val="25000"/>
                </a:schemeClr>
              </a:solidFill>
              <a:latin typeface="Tw Cen MT" panose="020B0602020104020603" pitchFamily="34" charset="0"/>
            </a:endParaRPr>
          </a:p>
        </xdr:txBody>
      </xdr:sp>
      <xdr:graphicFrame macro="">
        <xdr:nvGraphicFramePr>
          <xdr:cNvPr id="92" name="Chart 91">
            <a:extLst>
              <a:ext uri="{FF2B5EF4-FFF2-40B4-BE49-F238E27FC236}">
                <a16:creationId xmlns:a16="http://schemas.microsoft.com/office/drawing/2014/main" id="{89292AC4-45D9-41CB-AB9F-0EF365FCAA28}"/>
              </a:ext>
            </a:extLst>
          </xdr:cNvPr>
          <xdr:cNvGraphicFramePr>
            <a:graphicFrameLocks/>
          </xdr:cNvGraphicFramePr>
        </xdr:nvGraphicFramePr>
        <xdr:xfrm>
          <a:off x="9357876" y="2391299"/>
          <a:ext cx="3236976" cy="3060000"/>
        </xdr:xfrm>
        <a:graphic>
          <a:graphicData uri="http://schemas.openxmlformats.org/drawingml/2006/chart">
            <c:chart xmlns:c="http://schemas.openxmlformats.org/drawingml/2006/chart" xmlns:r="http://schemas.openxmlformats.org/officeDocument/2006/relationships" r:id="rId16"/>
          </a:graphicData>
        </a:graphic>
      </xdr:graphicFrame>
      <xdr:grpSp>
        <xdr:nvGrpSpPr>
          <xdr:cNvPr id="93" name="Group 92">
            <a:extLst>
              <a:ext uri="{FF2B5EF4-FFF2-40B4-BE49-F238E27FC236}">
                <a16:creationId xmlns:a16="http://schemas.microsoft.com/office/drawing/2014/main" id="{EB7916DC-3B87-42F4-A17A-11913F5D67E3}"/>
              </a:ext>
            </a:extLst>
          </xdr:cNvPr>
          <xdr:cNvGrpSpPr/>
        </xdr:nvGrpSpPr>
        <xdr:grpSpPr>
          <a:xfrm>
            <a:off x="9324696" y="2045726"/>
            <a:ext cx="3263751" cy="356260"/>
            <a:chOff x="647700" y="4533900"/>
            <a:chExt cx="3240000" cy="365760"/>
          </a:xfrm>
        </xdr:grpSpPr>
        <xdr:grpSp>
          <xdr:nvGrpSpPr>
            <xdr:cNvPr id="94" name="Group 93">
              <a:extLst>
                <a:ext uri="{FF2B5EF4-FFF2-40B4-BE49-F238E27FC236}">
                  <a16:creationId xmlns:a16="http://schemas.microsoft.com/office/drawing/2014/main" id="{255B4636-943E-BF64-0B05-40E9F0C636F7}"/>
                </a:ext>
              </a:extLst>
            </xdr:cNvPr>
            <xdr:cNvGrpSpPr/>
          </xdr:nvGrpSpPr>
          <xdr:grpSpPr>
            <a:xfrm>
              <a:off x="1066800" y="4587240"/>
              <a:ext cx="2346960" cy="274320"/>
              <a:chOff x="1470660" y="1859278"/>
              <a:chExt cx="2346960" cy="289560"/>
            </a:xfrm>
          </xdr:grpSpPr>
          <xdr:sp macro="" textlink="">
            <xdr:nvSpPr>
              <xdr:cNvPr id="97" name="TextBox 96">
                <a:extLst>
                  <a:ext uri="{FF2B5EF4-FFF2-40B4-BE49-F238E27FC236}">
                    <a16:creationId xmlns:a16="http://schemas.microsoft.com/office/drawing/2014/main" id="{7BB9A550-2806-0A62-8A78-BE4C45736A3E}"/>
                  </a:ext>
                </a:extLst>
              </xdr:cNvPr>
              <xdr:cNvSpPr txBox="1"/>
            </xdr:nvSpPr>
            <xdr:spPr>
              <a:xfrm>
                <a:off x="1760937" y="1859278"/>
                <a:ext cx="1816092"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General Rating</a:t>
                </a:r>
              </a:p>
            </xdr:txBody>
          </xdr:sp>
          <xdr:grpSp>
            <xdr:nvGrpSpPr>
              <xdr:cNvPr id="98" name="Group 97">
                <a:extLst>
                  <a:ext uri="{FF2B5EF4-FFF2-40B4-BE49-F238E27FC236}">
                    <a16:creationId xmlns:a16="http://schemas.microsoft.com/office/drawing/2014/main" id="{DDF9EC72-6EF3-A6BE-367A-2378A7B57E4E}"/>
                  </a:ext>
                </a:extLst>
              </xdr:cNvPr>
              <xdr:cNvGrpSpPr/>
            </xdr:nvGrpSpPr>
            <xdr:grpSpPr>
              <a:xfrm>
                <a:off x="1470660"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02" name="Arrow: Chevron 101">
                  <a:extLst>
                    <a:ext uri="{FF2B5EF4-FFF2-40B4-BE49-F238E27FC236}">
                      <a16:creationId xmlns:a16="http://schemas.microsoft.com/office/drawing/2014/main" id="{454C6284-3CBB-B7A4-62DF-FCAAA3CA3D03}"/>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3" name="Arrow: Chevron 102">
                  <a:extLst>
                    <a:ext uri="{FF2B5EF4-FFF2-40B4-BE49-F238E27FC236}">
                      <a16:creationId xmlns:a16="http://schemas.microsoft.com/office/drawing/2014/main" id="{E330CD2E-F5BA-4A57-41AC-AEF37C178D5A}"/>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99" name="Group 98">
                <a:extLst>
                  <a:ext uri="{FF2B5EF4-FFF2-40B4-BE49-F238E27FC236}">
                    <a16:creationId xmlns:a16="http://schemas.microsoft.com/office/drawing/2014/main" id="{54162788-4284-2BA2-A355-0FADF7C56124}"/>
                  </a:ext>
                </a:extLst>
              </xdr:cNvPr>
              <xdr:cNvGrpSpPr/>
            </xdr:nvGrpSpPr>
            <xdr:grpSpPr>
              <a:xfrm flipH="1">
                <a:off x="3610705"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00" name="Arrow: Chevron 99">
                  <a:extLst>
                    <a:ext uri="{FF2B5EF4-FFF2-40B4-BE49-F238E27FC236}">
                      <a16:creationId xmlns:a16="http://schemas.microsoft.com/office/drawing/2014/main" id="{F85FD3A9-601C-7A1F-5679-BE25A7826E31}"/>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1" name="Arrow: Chevron 100">
                  <a:extLst>
                    <a:ext uri="{FF2B5EF4-FFF2-40B4-BE49-F238E27FC236}">
                      <a16:creationId xmlns:a16="http://schemas.microsoft.com/office/drawing/2014/main" id="{ED158154-D00A-07EB-9F78-26B53CA9248E}"/>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xnSp macro="">
          <xdr:nvCxnSpPr>
            <xdr:cNvPr id="95" name="Straight Connector 94">
              <a:extLst>
                <a:ext uri="{FF2B5EF4-FFF2-40B4-BE49-F238E27FC236}">
                  <a16:creationId xmlns:a16="http://schemas.microsoft.com/office/drawing/2014/main" id="{4E980240-7574-F6CD-BEC0-E36F2AA48BC1}"/>
                </a:ext>
              </a:extLst>
            </xdr:cNvPr>
            <xdr:cNvCxnSpPr/>
          </xdr:nvCxnSpPr>
          <xdr:spPr>
            <a:xfrm>
              <a:off x="647700" y="453390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60368E21-7A2C-A1B4-DD45-280B12A08BA2}"/>
                </a:ext>
              </a:extLst>
            </xdr:cNvPr>
            <xdr:cNvCxnSpPr/>
          </xdr:nvCxnSpPr>
          <xdr:spPr>
            <a:xfrm>
              <a:off x="647700" y="489966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104" name="Chart 103">
            <a:extLst>
              <a:ext uri="{FF2B5EF4-FFF2-40B4-BE49-F238E27FC236}">
                <a16:creationId xmlns:a16="http://schemas.microsoft.com/office/drawing/2014/main" id="{87BE4C55-74EB-4BA7-A002-1C01F77B730B}"/>
              </a:ext>
            </a:extLst>
          </xdr:cNvPr>
          <xdr:cNvGraphicFramePr>
            <a:graphicFrameLocks/>
          </xdr:cNvGraphicFramePr>
        </xdr:nvGraphicFramePr>
        <xdr:xfrm>
          <a:off x="9383091" y="5848598"/>
          <a:ext cx="3265715" cy="1979219"/>
        </xdr:xfrm>
        <a:graphic>
          <a:graphicData uri="http://schemas.openxmlformats.org/drawingml/2006/chart">
            <c:chart xmlns:c="http://schemas.openxmlformats.org/drawingml/2006/chart" xmlns:r="http://schemas.openxmlformats.org/officeDocument/2006/relationships" r:id="rId17"/>
          </a:graphicData>
        </a:graphic>
      </xdr:graphicFrame>
      <xdr:grpSp>
        <xdr:nvGrpSpPr>
          <xdr:cNvPr id="105" name="Group 104">
            <a:extLst>
              <a:ext uri="{FF2B5EF4-FFF2-40B4-BE49-F238E27FC236}">
                <a16:creationId xmlns:a16="http://schemas.microsoft.com/office/drawing/2014/main" id="{F82AA40F-B2DE-4E23-9E28-4F67BC0D6DAA}"/>
              </a:ext>
            </a:extLst>
          </xdr:cNvPr>
          <xdr:cNvGrpSpPr/>
        </xdr:nvGrpSpPr>
        <xdr:grpSpPr>
          <a:xfrm>
            <a:off x="9364281" y="5519618"/>
            <a:ext cx="3263751" cy="323873"/>
            <a:chOff x="647700" y="4533900"/>
            <a:chExt cx="3240000" cy="365760"/>
          </a:xfrm>
        </xdr:grpSpPr>
        <xdr:grpSp>
          <xdr:nvGrpSpPr>
            <xdr:cNvPr id="106" name="Group 105">
              <a:extLst>
                <a:ext uri="{FF2B5EF4-FFF2-40B4-BE49-F238E27FC236}">
                  <a16:creationId xmlns:a16="http://schemas.microsoft.com/office/drawing/2014/main" id="{1DA6D69C-A422-6B67-815B-2502243D887A}"/>
                </a:ext>
              </a:extLst>
            </xdr:cNvPr>
            <xdr:cNvGrpSpPr/>
          </xdr:nvGrpSpPr>
          <xdr:grpSpPr>
            <a:xfrm>
              <a:off x="1066800" y="4587240"/>
              <a:ext cx="2346960" cy="274320"/>
              <a:chOff x="1470660" y="1859278"/>
              <a:chExt cx="2346960" cy="289560"/>
            </a:xfrm>
          </xdr:grpSpPr>
          <xdr:sp macro="" textlink="">
            <xdr:nvSpPr>
              <xdr:cNvPr id="109" name="TextBox 108">
                <a:extLst>
                  <a:ext uri="{FF2B5EF4-FFF2-40B4-BE49-F238E27FC236}">
                    <a16:creationId xmlns:a16="http://schemas.microsoft.com/office/drawing/2014/main" id="{5DB394AE-2273-43DB-136B-85226DCC3475}"/>
                  </a:ext>
                </a:extLst>
              </xdr:cNvPr>
              <xdr:cNvSpPr txBox="1"/>
            </xdr:nvSpPr>
            <xdr:spPr>
              <a:xfrm>
                <a:off x="1760937" y="1859278"/>
                <a:ext cx="1816092"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Source of Information</a:t>
                </a:r>
              </a:p>
            </xdr:txBody>
          </xdr:sp>
          <xdr:grpSp>
            <xdr:nvGrpSpPr>
              <xdr:cNvPr id="110" name="Group 109">
                <a:extLst>
                  <a:ext uri="{FF2B5EF4-FFF2-40B4-BE49-F238E27FC236}">
                    <a16:creationId xmlns:a16="http://schemas.microsoft.com/office/drawing/2014/main" id="{9946B169-1953-A8BB-FC5A-558264543C76}"/>
                  </a:ext>
                </a:extLst>
              </xdr:cNvPr>
              <xdr:cNvGrpSpPr/>
            </xdr:nvGrpSpPr>
            <xdr:grpSpPr>
              <a:xfrm>
                <a:off x="1470660"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14" name="Arrow: Chevron 113">
                  <a:extLst>
                    <a:ext uri="{FF2B5EF4-FFF2-40B4-BE49-F238E27FC236}">
                      <a16:creationId xmlns:a16="http://schemas.microsoft.com/office/drawing/2014/main" id="{28B2CE55-E07F-FC48-5C6F-66737C707B1A}"/>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5" name="Arrow: Chevron 114">
                  <a:extLst>
                    <a:ext uri="{FF2B5EF4-FFF2-40B4-BE49-F238E27FC236}">
                      <a16:creationId xmlns:a16="http://schemas.microsoft.com/office/drawing/2014/main" id="{7493BF08-1970-AF34-0558-16CBB305E48D}"/>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111" name="Group 110">
                <a:extLst>
                  <a:ext uri="{FF2B5EF4-FFF2-40B4-BE49-F238E27FC236}">
                    <a16:creationId xmlns:a16="http://schemas.microsoft.com/office/drawing/2014/main" id="{C7956071-4307-58D8-3013-93DF12E0BD2D}"/>
                  </a:ext>
                </a:extLst>
              </xdr:cNvPr>
              <xdr:cNvGrpSpPr/>
            </xdr:nvGrpSpPr>
            <xdr:grpSpPr>
              <a:xfrm flipH="1">
                <a:off x="3610705"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12" name="Arrow: Chevron 111">
                  <a:extLst>
                    <a:ext uri="{FF2B5EF4-FFF2-40B4-BE49-F238E27FC236}">
                      <a16:creationId xmlns:a16="http://schemas.microsoft.com/office/drawing/2014/main" id="{9B5DF193-D012-480A-C086-D5C72872089A}"/>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3" name="Arrow: Chevron 112">
                  <a:extLst>
                    <a:ext uri="{FF2B5EF4-FFF2-40B4-BE49-F238E27FC236}">
                      <a16:creationId xmlns:a16="http://schemas.microsoft.com/office/drawing/2014/main" id="{BD06E88E-2B33-A09A-3D1D-56482D1C96FC}"/>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xnSp macro="">
          <xdr:nvCxnSpPr>
            <xdr:cNvPr id="107" name="Straight Connector 106">
              <a:extLst>
                <a:ext uri="{FF2B5EF4-FFF2-40B4-BE49-F238E27FC236}">
                  <a16:creationId xmlns:a16="http://schemas.microsoft.com/office/drawing/2014/main" id="{59B31FCC-1E0D-6E60-FC7A-27DB049E0A94}"/>
                </a:ext>
              </a:extLst>
            </xdr:cNvPr>
            <xdr:cNvCxnSpPr/>
          </xdr:nvCxnSpPr>
          <xdr:spPr>
            <a:xfrm>
              <a:off x="647700" y="453390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ED216F7D-95DA-D29F-33CE-29F625C5B97F}"/>
                </a:ext>
              </a:extLst>
            </xdr:cNvPr>
            <xdr:cNvCxnSpPr/>
          </xdr:nvCxnSpPr>
          <xdr:spPr>
            <a:xfrm>
              <a:off x="647700" y="489966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116" name="Chart 115">
            <a:extLst>
              <a:ext uri="{FF2B5EF4-FFF2-40B4-BE49-F238E27FC236}">
                <a16:creationId xmlns:a16="http://schemas.microsoft.com/office/drawing/2014/main" id="{AB0D6EC4-1F73-4569-B1D2-9291A62F572F}"/>
              </a:ext>
            </a:extLst>
          </xdr:cNvPr>
          <xdr:cNvGraphicFramePr>
            <a:graphicFrameLocks/>
          </xdr:cNvGraphicFramePr>
        </xdr:nvGraphicFramePr>
        <xdr:xfrm>
          <a:off x="4581897" y="2850081"/>
          <a:ext cx="3988129" cy="2652154"/>
        </xdr:xfrm>
        <a:graphic>
          <a:graphicData uri="http://schemas.openxmlformats.org/drawingml/2006/chart">
            <c:chart xmlns:c="http://schemas.openxmlformats.org/drawingml/2006/chart" xmlns:r="http://schemas.openxmlformats.org/officeDocument/2006/relationships" r:id="rId18"/>
          </a:graphicData>
        </a:graphic>
      </xdr:graphicFrame>
      <mc:AlternateContent xmlns:mc="http://schemas.openxmlformats.org/markup-compatibility/2006">
        <mc:Choice xmlns:a14="http://schemas.microsoft.com/office/drawing/2010/main" Requires="a14">
          <xdr:graphicFrame macro="">
            <xdr:nvGraphicFramePr>
              <xdr:cNvPr id="117" name="Purpose">
                <a:extLst>
                  <a:ext uri="{FF2B5EF4-FFF2-40B4-BE49-F238E27FC236}">
                    <a16:creationId xmlns:a16="http://schemas.microsoft.com/office/drawing/2014/main" id="{6549D51B-3DD0-4170-973B-3CB1E67F55B3}"/>
                  </a:ext>
                </a:extLst>
              </xdr:cNvPr>
              <xdr:cNvGraphicFramePr/>
            </xdr:nvGraphicFramePr>
            <xdr:xfrm>
              <a:off x="4837413" y="2391295"/>
              <a:ext cx="3600000" cy="54864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7123413" y="2242853"/>
                <a:ext cx="360000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Analysis!Y7">
        <xdr:nvSpPr>
          <xdr:cNvPr id="118" name="TextBox 117">
            <a:extLst>
              <a:ext uri="{FF2B5EF4-FFF2-40B4-BE49-F238E27FC236}">
                <a16:creationId xmlns:a16="http://schemas.microsoft.com/office/drawing/2014/main" id="{E4C9BF86-2FFE-4965-9A1C-FB65E8DE1C45}"/>
              </a:ext>
            </a:extLst>
          </xdr:cNvPr>
          <xdr:cNvSpPr txBox="1"/>
        </xdr:nvSpPr>
        <xdr:spPr>
          <a:xfrm>
            <a:off x="5788626" y="3750622"/>
            <a:ext cx="1515290" cy="61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94D64-E3D3-461B-BAC5-894237A6BC2C}" type="TxLink">
              <a:rPr lang="en-US" sz="3200" b="1" i="0" u="none" strike="noStrike">
                <a:solidFill>
                  <a:srgbClr val="FA4B96"/>
                </a:solidFill>
                <a:latin typeface="Tw Cen MT" panose="020B0602020104020603" pitchFamily="34" charset="0"/>
                <a:ea typeface="Calibri"/>
                <a:cs typeface="Calibri"/>
              </a:rPr>
              <a:t>1948</a:t>
            </a:fld>
            <a:endParaRPr lang="en-US" sz="8800" b="1">
              <a:solidFill>
                <a:srgbClr val="FA4B96"/>
              </a:solidFill>
              <a:latin typeface="Tw Cen MT" panose="020B0602020104020603" pitchFamily="34" charset="0"/>
            </a:endParaRPr>
          </a:p>
        </xdr:txBody>
      </xdr:sp>
      <xdr:graphicFrame macro="">
        <xdr:nvGraphicFramePr>
          <xdr:cNvPr id="119" name="Chart 118">
            <a:extLst>
              <a:ext uri="{FF2B5EF4-FFF2-40B4-BE49-F238E27FC236}">
                <a16:creationId xmlns:a16="http://schemas.microsoft.com/office/drawing/2014/main" id="{BA410DD7-4469-4E16-8E4F-F1163E449452}"/>
              </a:ext>
            </a:extLst>
          </xdr:cNvPr>
          <xdr:cNvGraphicFramePr>
            <a:graphicFrameLocks/>
          </xdr:cNvGraphicFramePr>
        </xdr:nvGraphicFramePr>
        <xdr:xfrm>
          <a:off x="4205844" y="5818909"/>
          <a:ext cx="5086597" cy="2078182"/>
        </xdr:xfrm>
        <a:graphic>
          <a:graphicData uri="http://schemas.openxmlformats.org/drawingml/2006/chart">
            <c:chart xmlns:c="http://schemas.openxmlformats.org/drawingml/2006/chart" xmlns:r="http://schemas.openxmlformats.org/officeDocument/2006/relationships" r:id="rId19"/>
          </a:graphicData>
        </a:graphic>
      </xdr:graphicFrame>
      <xdr:grpSp>
        <xdr:nvGrpSpPr>
          <xdr:cNvPr id="121" name="Group 120">
            <a:extLst>
              <a:ext uri="{FF2B5EF4-FFF2-40B4-BE49-F238E27FC236}">
                <a16:creationId xmlns:a16="http://schemas.microsoft.com/office/drawing/2014/main" id="{EC494C49-AAD2-43D9-B098-655A401CE1E9}"/>
              </a:ext>
            </a:extLst>
          </xdr:cNvPr>
          <xdr:cNvGrpSpPr/>
        </xdr:nvGrpSpPr>
        <xdr:grpSpPr>
          <a:xfrm>
            <a:off x="4697279" y="5563161"/>
            <a:ext cx="3263751" cy="323873"/>
            <a:chOff x="647700" y="4533900"/>
            <a:chExt cx="3240000" cy="365760"/>
          </a:xfrm>
        </xdr:grpSpPr>
        <xdr:grpSp>
          <xdr:nvGrpSpPr>
            <xdr:cNvPr id="122" name="Group 121">
              <a:extLst>
                <a:ext uri="{FF2B5EF4-FFF2-40B4-BE49-F238E27FC236}">
                  <a16:creationId xmlns:a16="http://schemas.microsoft.com/office/drawing/2014/main" id="{1BC2CF37-649A-0AFA-3444-4FA5296521EE}"/>
                </a:ext>
              </a:extLst>
            </xdr:cNvPr>
            <xdr:cNvGrpSpPr/>
          </xdr:nvGrpSpPr>
          <xdr:grpSpPr>
            <a:xfrm>
              <a:off x="1066800" y="4587240"/>
              <a:ext cx="2346960" cy="274320"/>
              <a:chOff x="1470660" y="1859278"/>
              <a:chExt cx="2346960" cy="289560"/>
            </a:xfrm>
          </xdr:grpSpPr>
          <xdr:sp macro="" textlink="">
            <xdr:nvSpPr>
              <xdr:cNvPr id="125" name="TextBox 124">
                <a:extLst>
                  <a:ext uri="{FF2B5EF4-FFF2-40B4-BE49-F238E27FC236}">
                    <a16:creationId xmlns:a16="http://schemas.microsoft.com/office/drawing/2014/main" id="{94A70181-B132-295E-42A6-BE66B4461AEE}"/>
                  </a:ext>
                </a:extLst>
              </xdr:cNvPr>
              <xdr:cNvSpPr txBox="1"/>
            </xdr:nvSpPr>
            <xdr:spPr>
              <a:xfrm>
                <a:off x="1760937" y="1859278"/>
                <a:ext cx="1816092"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Tw Cen MT" panose="020B0602020104020603" pitchFamily="34" charset="0"/>
                  </a:rPr>
                  <a:t>Source Trends</a:t>
                </a:r>
              </a:p>
            </xdr:txBody>
          </xdr:sp>
          <xdr:grpSp>
            <xdr:nvGrpSpPr>
              <xdr:cNvPr id="126" name="Group 125">
                <a:extLst>
                  <a:ext uri="{FF2B5EF4-FFF2-40B4-BE49-F238E27FC236}">
                    <a16:creationId xmlns:a16="http://schemas.microsoft.com/office/drawing/2014/main" id="{6C3E7F2E-4665-C454-95FE-B76AA9146F05}"/>
                  </a:ext>
                </a:extLst>
              </xdr:cNvPr>
              <xdr:cNvGrpSpPr/>
            </xdr:nvGrpSpPr>
            <xdr:grpSpPr>
              <a:xfrm>
                <a:off x="1470660"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30" name="Arrow: Chevron 129">
                  <a:extLst>
                    <a:ext uri="{FF2B5EF4-FFF2-40B4-BE49-F238E27FC236}">
                      <a16:creationId xmlns:a16="http://schemas.microsoft.com/office/drawing/2014/main" id="{58ECE827-43E0-C6D9-1536-5B6A1182D769}"/>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1" name="Arrow: Chevron 130">
                  <a:extLst>
                    <a:ext uri="{FF2B5EF4-FFF2-40B4-BE49-F238E27FC236}">
                      <a16:creationId xmlns:a16="http://schemas.microsoft.com/office/drawing/2014/main" id="{4F19FBAF-188B-16B9-04CA-97717EBEAB99}"/>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127" name="Group 126">
                <a:extLst>
                  <a:ext uri="{FF2B5EF4-FFF2-40B4-BE49-F238E27FC236}">
                    <a16:creationId xmlns:a16="http://schemas.microsoft.com/office/drawing/2014/main" id="{4CA751A8-C889-2AAD-E071-FA32A356F0C4}"/>
                  </a:ext>
                </a:extLst>
              </xdr:cNvPr>
              <xdr:cNvGrpSpPr/>
            </xdr:nvGrpSpPr>
            <xdr:grpSpPr>
              <a:xfrm flipH="1">
                <a:off x="3610705" y="1942500"/>
                <a:ext cx="206915" cy="123120"/>
                <a:chOff x="5372100" y="2186940"/>
                <a:chExt cx="211836" cy="129600"/>
              </a:xfrm>
              <a:gradFill flip="none" rotWithShape="1">
                <a:gsLst>
                  <a:gs pos="0">
                    <a:srgbClr val="E6D250"/>
                  </a:gs>
                  <a:gs pos="100000">
                    <a:srgbClr val="F08C0F"/>
                  </a:gs>
                  <a:gs pos="100000">
                    <a:srgbClr val="F08C0F"/>
                  </a:gs>
                  <a:gs pos="100000">
                    <a:srgbClr val="F08C0F"/>
                  </a:gs>
                </a:gsLst>
                <a:lin ang="0" scaled="1"/>
                <a:tileRect/>
              </a:gradFill>
            </xdr:grpSpPr>
            <xdr:sp macro="" textlink="">
              <xdr:nvSpPr>
                <xdr:cNvPr id="128" name="Arrow: Chevron 127">
                  <a:extLst>
                    <a:ext uri="{FF2B5EF4-FFF2-40B4-BE49-F238E27FC236}">
                      <a16:creationId xmlns:a16="http://schemas.microsoft.com/office/drawing/2014/main" id="{F4ADE04E-A9A6-31FB-D2E7-D62C95077062}"/>
                    </a:ext>
                  </a:extLst>
                </xdr:cNvPr>
                <xdr:cNvSpPr/>
              </xdr:nvSpPr>
              <xdr:spPr>
                <a:xfrm>
                  <a:off x="545592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29" name="Arrow: Chevron 128">
                  <a:extLst>
                    <a:ext uri="{FF2B5EF4-FFF2-40B4-BE49-F238E27FC236}">
                      <a16:creationId xmlns:a16="http://schemas.microsoft.com/office/drawing/2014/main" id="{C0CF3EBF-70A8-D8A8-CDB4-A5F6B3E90603}"/>
                    </a:ext>
                  </a:extLst>
                </xdr:cNvPr>
                <xdr:cNvSpPr/>
              </xdr:nvSpPr>
              <xdr:spPr>
                <a:xfrm>
                  <a:off x="5372100" y="2186940"/>
                  <a:ext cx="128016" cy="129600"/>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cxnSp macro="">
          <xdr:nvCxnSpPr>
            <xdr:cNvPr id="123" name="Straight Connector 122">
              <a:extLst>
                <a:ext uri="{FF2B5EF4-FFF2-40B4-BE49-F238E27FC236}">
                  <a16:creationId xmlns:a16="http://schemas.microsoft.com/office/drawing/2014/main" id="{BACC3B02-DE7A-96BC-0968-BA446F1B3132}"/>
                </a:ext>
              </a:extLst>
            </xdr:cNvPr>
            <xdr:cNvCxnSpPr/>
          </xdr:nvCxnSpPr>
          <xdr:spPr>
            <a:xfrm>
              <a:off x="647700" y="453390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7661B715-8350-A4D3-679C-A03F60D467D5}"/>
                </a:ext>
              </a:extLst>
            </xdr:cNvPr>
            <xdr:cNvCxnSpPr/>
          </xdr:nvCxnSpPr>
          <xdr:spPr>
            <a:xfrm>
              <a:off x="647700" y="4899660"/>
              <a:ext cx="3240000" cy="0"/>
            </a:xfrm>
            <a:prstGeom prst="line">
              <a:avLst/>
            </a:prstGeom>
            <a:ln>
              <a:gradFill flip="none" rotWithShape="1">
                <a:gsLst>
                  <a:gs pos="0">
                    <a:schemeClr val="accent6">
                      <a:lumMod val="50000"/>
                    </a:schemeClr>
                  </a:gs>
                  <a:gs pos="50000">
                    <a:srgbClr val="FFC000"/>
                  </a:gs>
                  <a:gs pos="100000">
                    <a:schemeClr val="accent6">
                      <a:lumMod val="50000"/>
                    </a:schemeClr>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44907404" backgroundQuery="1" createdVersion="8" refreshedVersion="8" minRefreshableVersion="3" recordCount="0" supportSubquery="1" supportAdvancedDrill="1" xr:uid="{8822C25E-ACA2-448E-964A-16084395FB5F}">
  <cacheSource type="external" connectionId="5"/>
  <cacheFields count="2">
    <cacheField name="[Feedback].[Gender].[Gender]" caption="Gender" numFmtId="0" hierarchy="2" level="1">
      <sharedItems count="2">
        <s v="Female"/>
        <s v="Male"/>
      </sharedItems>
    </cacheField>
    <cacheField name="[Measures].[Count of Gender]" caption="Count of Gender" numFmtId="0" hierarchy="24" level="32767"/>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41646874999" backgroundQuery="1" createdVersion="3" refreshedVersion="8" minRefreshableVersion="3" recordCount="0" supportSubquery="1" supportAdvancedDrill="1" xr:uid="{989C3665-32FE-4D21-AE26-22B882B1B59E}">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339418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45833335" backgroundQuery="1" createdVersion="8" refreshedVersion="8" minRefreshableVersion="3" recordCount="0" supportSubquery="1" supportAdvancedDrill="1" xr:uid="{43D919B7-27F8-4D05-80FE-B7505211DEF7}">
  <cacheSource type="external" connectionId="5"/>
  <cacheFields count="3">
    <cacheField name="[Feedback].[NPS Category].[NPS Category]" caption="NPS Category" numFmtId="0" hierarchy="9" level="1">
      <sharedItems count="3">
        <s v="Detractors"/>
        <s v="Passives"/>
        <s v="Promoters"/>
      </sharedItems>
    </cacheField>
    <cacheField name="[Measures].[Count of NPS Category]" caption="Count of NPS Category" numFmtId="0" hierarchy="25"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47337959" backgroundQuery="1" createdVersion="8" refreshedVersion="8" minRefreshableVersion="3" recordCount="0" supportSubquery="1" supportAdvancedDrill="1" xr:uid="{223DF71C-2C34-4BDB-85D3-3F4D2FBBC85A}">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3">
        <s v="2020"/>
        <s v="2021"/>
        <s v="2022"/>
      </sharedItems>
    </cacheField>
    <cacheField name="[Measures].[Count of Source]" caption="Count of Source" numFmtId="0" hierarchy="28" level="32767"/>
    <cacheField name="[Feedback].[Source].[Source]" caption="Source" numFmtId="0" hierarchy="6" level="1">
      <sharedItems count="7">
        <s v="hotel booking sites"/>
        <s v="Internet advertisement"/>
        <s v="News paper"/>
        <s v="Organization"/>
        <s v="Search engine"/>
        <s v="Television advertisement"/>
        <s v="Word of mouth"/>
      </sharedItems>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4"/>
      </fieldsUsage>
    </cacheHierarchy>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3"/>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caption="NPS" attribute="1" defaultMemberUniqueName="[Feedback].[NPS].[All]" allUniqueName="[Feedback].[NPS].[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s]" caption="Ratings" attribute="1" defaultMemberUniqueName="[General].[Ratings].[All]" allUniqueName="[General].[Ratings].[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Score]" caption="Rating_Score" attribute="1" defaultMemberUniqueName="[General].[Rating_Score].[All]" allUniqueName="[General].[Rating_Scor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48148145" backgroundQuery="1" createdVersion="8" refreshedVersion="8" minRefreshableVersion="3" recordCount="0" supportSubquery="1" supportAdvancedDrill="1" xr:uid="{19343AD4-1428-4BC4-A0A7-AC32CEA4491A}">
  <cacheSource type="external" connectionId="5"/>
  <cacheFields count="2">
    <cacheField name="[Measures].[Average of Overall Experience]" caption="Average of Overall Experience" numFmtId="0" hierarchy="23"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1"/>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49305553" backgroundQuery="1" createdVersion="8" refreshedVersion="8" minRefreshableVersion="3" recordCount="0" supportSubquery="1" supportAdvancedDrill="1" xr:uid="{8CECAB6E-1D97-4215-8CCC-6CC6DD302569}">
  <cacheSource type="external" connectionId="5"/>
  <cacheFields count="4">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Score]" caption="Average of Rating_Score" numFmtId="0" hierarchy="27"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505787" backgroundQuery="1" createdVersion="8" refreshedVersion="8" minRefreshableVersion="3" recordCount="0" supportSubquery="1" supportAdvancedDrill="1" xr:uid="{E39DA431-11AD-41CA-A5BB-C63A53B90673}">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29"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86051273147" backgroundQuery="1" createdVersion="8" refreshedVersion="8" minRefreshableVersion="3" recordCount="0" supportSubquery="1" supportAdvancedDrill="1" xr:uid="{3E183914-9212-4EC7-8E30-1523EBFAF53C}">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39584953703" backgroundQuery="1" createdVersion="3" refreshedVersion="8" minRefreshableVersion="3" recordCount="0" supportSubquery="1" supportAdvancedDrill="1" xr:uid="{170CF275-F9DC-4FB9-9652-CF2BD85D1AC7}">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30808447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89.939593518517" backgroundQuery="1" createdVersion="3" refreshedVersion="8" minRefreshableVersion="3" recordCount="0" supportSubquery="1" supportAdvancedDrill="1" xr:uid="{99ECC6F5-49E8-4F7F-9349-285D7A87F6D6}">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caption="NPS" attribute="1" defaultMemberUniqueName="[Feedback].[NPS].[All]" allUniqueName="[Feedback].[NP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s]" caption="Ratings" attribute="1" defaultMemberUniqueName="[General].[Ratings].[All]" allUniqueName="[General].[Ratings].[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Score]" caption="Rating_Score" attribute="1" defaultMemberUniqueName="[General].[Rating_Score].[All]" allUniqueName="[General].[Rating_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Score]" caption="Sum of Rating_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Score]" caption="Average of Rating_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496575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3B237-0402-4A7D-9002-5083C12AF299}" name="Checkout_Date" cacheId="117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5">
  <location ref="AB2:AK40" firstHeaderRow="1" firstDataRow="2"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0"/>
  </rowFields>
  <rowItems count="37">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Fields count="1">
    <field x="3"/>
  </colFields>
  <colItems count="8">
    <i>
      <x/>
    </i>
    <i>
      <x v="1"/>
    </i>
    <i>
      <x v="2"/>
    </i>
    <i>
      <x v="3"/>
    </i>
    <i>
      <x v="4"/>
    </i>
    <i>
      <x v="5"/>
    </i>
    <i>
      <x v="6"/>
    </i>
    <i t="grand">
      <x/>
    </i>
  </colItems>
  <dataFields count="1">
    <dataField name="Count of Source" fld="2" subtotal="count" baseField="0" baseItem="0"/>
  </dataFields>
  <chartFormats count="21">
    <chartFormat chart="8" format="14" series="1">
      <pivotArea type="data" outline="0" fieldPosition="0">
        <references count="2">
          <reference field="4294967294" count="1" selected="0">
            <x v="0"/>
          </reference>
          <reference field="3" count="1" selected="0">
            <x v="0"/>
          </reference>
        </references>
      </pivotArea>
    </chartFormat>
    <chartFormat chart="8" format="15" series="1">
      <pivotArea type="data" outline="0" fieldPosition="0">
        <references count="2">
          <reference field="4294967294" count="1" selected="0">
            <x v="0"/>
          </reference>
          <reference field="3" count="1" selected="0">
            <x v="1"/>
          </reference>
        </references>
      </pivotArea>
    </chartFormat>
    <chartFormat chart="8" format="16" series="1">
      <pivotArea type="data" outline="0" fieldPosition="0">
        <references count="2">
          <reference field="4294967294" count="1" selected="0">
            <x v="0"/>
          </reference>
          <reference field="3" count="1" selected="0">
            <x v="2"/>
          </reference>
        </references>
      </pivotArea>
    </chartFormat>
    <chartFormat chart="8" format="17" series="1">
      <pivotArea type="data" outline="0" fieldPosition="0">
        <references count="2">
          <reference field="4294967294" count="1" selected="0">
            <x v="0"/>
          </reference>
          <reference field="3" count="1" selected="0">
            <x v="3"/>
          </reference>
        </references>
      </pivotArea>
    </chartFormat>
    <chartFormat chart="8" format="18" series="1">
      <pivotArea type="data" outline="0" fieldPosition="0">
        <references count="2">
          <reference field="4294967294" count="1" selected="0">
            <x v="0"/>
          </reference>
          <reference field="3" count="1" selected="0">
            <x v="4"/>
          </reference>
        </references>
      </pivotArea>
    </chartFormat>
    <chartFormat chart="8" format="19" series="1">
      <pivotArea type="data" outline="0" fieldPosition="0">
        <references count="2">
          <reference field="4294967294" count="1" selected="0">
            <x v="0"/>
          </reference>
          <reference field="3" count="1" selected="0">
            <x v="5"/>
          </reference>
        </references>
      </pivotArea>
    </chartFormat>
    <chartFormat chart="8" format="20" series="1">
      <pivotArea type="data" outline="0" fieldPosition="0">
        <references count="2">
          <reference field="4294967294" count="1" selected="0">
            <x v="0"/>
          </reference>
          <reference field="3" count="1" selected="0">
            <x v="6"/>
          </reference>
        </references>
      </pivotArea>
    </chartFormat>
    <chartFormat chart="11" format="21" series="1">
      <pivotArea type="data" outline="0" fieldPosition="0">
        <references count="2">
          <reference field="4294967294" count="1" selected="0">
            <x v="0"/>
          </reference>
          <reference field="3" count="1" selected="0">
            <x v="0"/>
          </reference>
        </references>
      </pivotArea>
    </chartFormat>
    <chartFormat chart="11" format="22" series="1">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2">
          <reference field="4294967294" count="1" selected="0">
            <x v="0"/>
          </reference>
          <reference field="3" count="1" selected="0">
            <x v="2"/>
          </reference>
        </references>
      </pivotArea>
    </chartFormat>
    <chartFormat chart="11" format="24" series="1">
      <pivotArea type="data" outline="0" fieldPosition="0">
        <references count="2">
          <reference field="4294967294" count="1" selected="0">
            <x v="0"/>
          </reference>
          <reference field="3" count="1" selected="0">
            <x v="3"/>
          </reference>
        </references>
      </pivotArea>
    </chartFormat>
    <chartFormat chart="11" format="25" series="1">
      <pivotArea type="data" outline="0" fieldPosition="0">
        <references count="2">
          <reference field="4294967294" count="1" selected="0">
            <x v="0"/>
          </reference>
          <reference field="3" count="1" selected="0">
            <x v="4"/>
          </reference>
        </references>
      </pivotArea>
    </chartFormat>
    <chartFormat chart="11" format="26" series="1">
      <pivotArea type="data" outline="0" fieldPosition="0">
        <references count="2">
          <reference field="4294967294" count="1" selected="0">
            <x v="0"/>
          </reference>
          <reference field="3" count="1" selected="0">
            <x v="5"/>
          </reference>
        </references>
      </pivotArea>
    </chartFormat>
    <chartFormat chart="11" format="27" series="1">
      <pivotArea type="data" outline="0" fieldPosition="0">
        <references count="2">
          <reference field="4294967294" count="1" selected="0">
            <x v="0"/>
          </reference>
          <reference field="3" count="1" selected="0">
            <x v="6"/>
          </reference>
        </references>
      </pivotArea>
    </chartFormat>
    <chartFormat chart="12" format="28" series="1">
      <pivotArea type="data" outline="0" fieldPosition="0">
        <references count="2">
          <reference field="4294967294" count="1" selected="0">
            <x v="0"/>
          </reference>
          <reference field="3" count="1" selected="0">
            <x v="0"/>
          </reference>
        </references>
      </pivotArea>
    </chartFormat>
    <chartFormat chart="12" format="29" series="1">
      <pivotArea type="data" outline="0" fieldPosition="0">
        <references count="2">
          <reference field="4294967294" count="1" selected="0">
            <x v="0"/>
          </reference>
          <reference field="3" count="1" selected="0">
            <x v="1"/>
          </reference>
        </references>
      </pivotArea>
    </chartFormat>
    <chartFormat chart="12" format="30" series="1">
      <pivotArea type="data" outline="0" fieldPosition="0">
        <references count="2">
          <reference field="4294967294" count="1" selected="0">
            <x v="0"/>
          </reference>
          <reference field="3" count="1" selected="0">
            <x v="2"/>
          </reference>
        </references>
      </pivotArea>
    </chartFormat>
    <chartFormat chart="12" format="31" series="1">
      <pivotArea type="data" outline="0" fieldPosition="0">
        <references count="2">
          <reference field="4294967294" count="1" selected="0">
            <x v="0"/>
          </reference>
          <reference field="3" count="1" selected="0">
            <x v="3"/>
          </reference>
        </references>
      </pivotArea>
    </chartFormat>
    <chartFormat chart="12" format="32" series="1">
      <pivotArea type="data" outline="0" fieldPosition="0">
        <references count="2">
          <reference field="4294967294" count="1" selected="0">
            <x v="0"/>
          </reference>
          <reference field="3" count="1" selected="0">
            <x v="4"/>
          </reference>
        </references>
      </pivotArea>
    </chartFormat>
    <chartFormat chart="12" format="33" series="1">
      <pivotArea type="data" outline="0" fieldPosition="0">
        <references count="2">
          <reference field="4294967294" count="1" selected="0">
            <x v="0"/>
          </reference>
          <reference field="3" count="1" selected="0">
            <x v="5"/>
          </reference>
        </references>
      </pivotArea>
    </chartFormat>
    <chartFormat chart="12" format="34" series="1">
      <pivotArea type="data" outline="0" fieldPosition="0">
        <references count="2">
          <reference field="4294967294" count="1" selected="0">
            <x v="0"/>
          </reference>
          <reference field="3"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754E7-D251-4D49-A810-01C63C49B4C6}" name="Purpose" cacheId="1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X2:Y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1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0" count="1" selected="0">
            <x v="0"/>
          </reference>
        </references>
      </pivotArea>
    </chartFormat>
    <chartFormat chart="7" format="13">
      <pivotArea type="data" outline="0" fieldPosition="0">
        <references count="2">
          <reference field="4294967294" count="1" selected="0">
            <x v="0"/>
          </reference>
          <reference field="0" count="1" selected="0">
            <x v="1"/>
          </reference>
        </references>
      </pivotArea>
    </chartFormat>
    <chartFormat chart="7" format="14">
      <pivotArea type="data" outline="0" fieldPosition="0">
        <references count="2">
          <reference field="4294967294" count="1" selected="0">
            <x v="0"/>
          </reference>
          <reference field="0" count="1" selected="0">
            <x v="2"/>
          </reference>
        </references>
      </pivotArea>
    </chartFormat>
    <chartFormat chart="7" format="15">
      <pivotArea type="data" outline="0" fieldPosition="0">
        <references count="2">
          <reference field="4294967294" count="1" selected="0">
            <x v="0"/>
          </reference>
          <reference field="0"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0"/>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111FD-6396-455A-ACF9-D902779F165A}" name="Source" cacheId="1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T2:U10"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4">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0E1D0B-06B0-4B86-9CA2-4897F8FA97ED}" name="PivotTable4" cacheId="11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O1:Q10" firstHeaderRow="1" firstDataRow="1" firstDataCol="2"/>
  <pivotFields count="4">
    <pivotField axis="axisRow" compact="0" allDrilled="1" outline="0" subtotalTop="0" showAll="0" dataSourceSort="1" defaultSubtotal="0" defaultAttributeDrillState="1">
      <items count="8">
        <item x="0"/>
        <item x="1"/>
        <item x="2"/>
        <item x="3"/>
        <item x="4"/>
        <item x="5"/>
        <item x="6"/>
        <item x="7"/>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9">
    <i>
      <x/>
      <x/>
    </i>
    <i>
      <x v="1"/>
      <x v="1"/>
    </i>
    <i>
      <x v="2"/>
      <x v="2"/>
    </i>
    <i>
      <x v="3"/>
      <x/>
    </i>
    <i>
      <x v="4"/>
      <x v="3"/>
    </i>
    <i>
      <x v="5"/>
      <x v="3"/>
    </i>
    <i>
      <x v="6"/>
      <x v="1"/>
    </i>
    <i>
      <x v="7"/>
      <x v="2"/>
    </i>
    <i t="grand">
      <x/>
    </i>
  </rowItems>
  <colItems count="1">
    <i/>
  </colItems>
  <dataFields count="1">
    <dataField name="Average of Rating_Score" fld="2" subtotal="average" baseField="0" baseItem="0" numFmtId="179"/>
  </dataFields>
  <formats count="2">
    <format dxfId="123">
      <pivotArea outline="0" fieldPosition="0">
        <references count="2">
          <reference field="0" count="1" selected="0">
            <x v="0"/>
          </reference>
          <reference field="1" count="1" selected="0">
            <x v="0"/>
          </reference>
        </references>
      </pivotArea>
    </format>
    <format dxfId="122">
      <pivotArea outline="0" fieldPosition="0">
        <references count="1">
          <reference field="4294967294" count="1">
            <x v="0"/>
          </reference>
        </references>
      </pivotArea>
    </format>
  </formats>
  <chartFormats count="3">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Scor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B4491A-D64D-4A2E-BCDC-FF4753AFA416}" name="NPS_Category" cacheId="11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J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7A209-4D6C-46B4-8326-03139447B1BE}" name="Gender" cacheId="1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E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22CE65-C346-4A2F-872C-77E12B906992}" name="Overall_Experience" cacheId="11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74"/>
  </dataFields>
  <formats count="1">
    <format dxfId="126">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1CECD1-6EF3-437F-85A3-947E90898B21}" sourceName="[Feedback].[Gender]">
  <pivotTables>
    <pivotTable tabId="3" name="Gender"/>
    <pivotTable tabId="3" name="NPS_Category"/>
    <pivotTable tabId="3" name="Checkout_Date"/>
    <pivotTable tabId="3" name="Overall_Experience"/>
    <pivotTable tabId="3" name="PivotTable4"/>
    <pivotTable tabId="3" name="Purpose"/>
    <pivotTable tabId="3" name="Source"/>
  </pivotTables>
  <data>
    <olap pivotCacheId="149657558">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4C582D77-3458-4C35-8787-B23862E92232}" sourceName="[Feedback].[Purpose]">
  <pivotTables>
    <pivotTable tabId="3" name="Purpose"/>
    <pivotTable tabId="3" name="Checkout_Date"/>
    <pivotTable tabId="3" name="Gender"/>
    <pivotTable tabId="3" name="NPS_Category"/>
    <pivotTable tabId="3" name="Overall_Experience"/>
    <pivotTable tabId="3" name="PivotTable4"/>
    <pivotTable tabId="3" name="Source"/>
  </pivotTables>
  <data>
    <olap pivotCacheId="308084470">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BF98A1D0-9F70-4C10-B3A8-786CBC691C20}" sourceName="[Feedback].[Checkout Date (Year)]">
  <pivotTables>
    <pivotTable tabId="3" name="Checkout_Date"/>
    <pivotTable tabId="3" name="Gender"/>
    <pivotTable tabId="3" name="NPS_Category"/>
    <pivotTable tabId="3" name="Overall_Experience"/>
    <pivotTable tabId="3" name="PivotTable4"/>
    <pivotTable tabId="3" name="Purpose"/>
    <pivotTable tabId="3" name="Source"/>
  </pivotTables>
  <data>
    <olap pivotCacheId="233941812">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DE5005F-5D41-41A0-BFA8-0FFA458EFF88}" cache="Slicer_Gender" caption="Gender" columnCount="2" level="1" style="Gender" rowHeight="182880"/>
  <slicer name="Purpose" xr10:uid="{F9F0219D-19E3-4787-B63F-0242710274A3}" cache="Slicer_Purpose" caption="Purpose" columnCount="4" level="1" style="Gender" rowHeight="182880"/>
  <slicer name="Checkout Date (Year)" xr10:uid="{895780A9-D30F-4DD7-874A-CEFDC40D6852}" cache="Slicer_Checkout_Date__Year" caption="Checkout Date (Year)" columnCount="3" showCaption="0" level="1" style="Gender"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151"/>
    <tableColumn id="2" xr3:uid="{00000000-0010-0000-0000-000002000000}" name="Start time" dataDxfId="150"/>
    <tableColumn id="3" xr3:uid="{00000000-0010-0000-0000-000003000000}" name="Completion time" dataDxfId="149"/>
    <tableColumn id="4" xr3:uid="{00000000-0010-0000-0000-000004000000}" name="Email" dataDxfId="148"/>
    <tableColumn id="5" xr3:uid="{00000000-0010-0000-0000-000005000000}" name="Name" dataDxfId="147"/>
    <tableColumn id="6" xr3:uid="{00000000-0010-0000-0000-000006000000}" name="Full Name" dataDxfId="146"/>
    <tableColumn id="7" xr3:uid="{00000000-0010-0000-0000-000007000000}" name="Gender" dataDxfId="145"/>
    <tableColumn id="8" xr3:uid="{00000000-0010-0000-0000-000008000000}" name="Date of Birth" dataDxfId="144"/>
    <tableColumn id="9" xr3:uid="{00000000-0010-0000-0000-000009000000}" name="Checkout Date" dataDxfId="143"/>
    <tableColumn id="10" xr3:uid="{00000000-0010-0000-0000-00000A000000}" name="Purpose of the visit" dataDxfId="142"/>
    <tableColumn id="11" xr3:uid="{00000000-0010-0000-0000-00000B000000}" name="How did you discover us?" dataDxfId="141"/>
    <tableColumn id="12" xr3:uid="{00000000-0010-0000-0000-00000C000000}" name="Rate your overall experience in our hotel" dataDxfId="140"/>
    <tableColumn id="13" xr3:uid="{00000000-0010-0000-0000-00000D000000}" name="How likely are you to recommend us to a friend or colleague?" dataDxfId="139"/>
    <tableColumn id="14" xr3:uid="{00000000-0010-0000-0000-00000E000000}" name="Staff attitude" dataDxfId="138"/>
    <tableColumn id="15" xr3:uid="{00000000-0010-0000-0000-00000F000000}" name="Check-in Process" dataDxfId="137"/>
    <tableColumn id="16" xr3:uid="{00000000-0010-0000-0000-000010000000}" name="Room service" dataDxfId="136"/>
    <tableColumn id="17" xr3:uid="{00000000-0010-0000-0000-000011000000}" name="Room cleanliness" dataDxfId="135"/>
    <tableColumn id="18" xr3:uid="{00000000-0010-0000-0000-000012000000}" name="Food quality" dataDxfId="134"/>
    <tableColumn id="19" xr3:uid="{00000000-0010-0000-0000-000013000000}" name="Variety of food" dataDxfId="133"/>
    <tableColumn id="20" xr3:uid="{00000000-0010-0000-0000-000014000000}" name="Broadband &amp; TV" dataDxfId="132"/>
    <tableColumn id="21" xr3:uid="{00000000-0010-0000-0000-000015000000}" name="Gym" dataDxfId="1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130" dataDxfId="129">
  <autoFilter ref="D1:E6" xr:uid="{1FCF2B56-1894-40F5-8E60-4D719D25EE8D}"/>
  <sortState xmlns:xlrd2="http://schemas.microsoft.com/office/spreadsheetml/2017/richdata2" ref="D2:E6">
    <sortCondition ref="E1:E6"/>
  </sortState>
  <tableColumns count="2">
    <tableColumn id="1" xr3:uid="{A2E93646-5F07-4231-A64B-B525E3400D61}" name="Rating" dataDxfId="128"/>
    <tableColumn id="2" xr3:uid="{9C11CB72-9ECA-47FF-AEB2-FB7A8613FA5B}" name="Rating Score" dataDxfId="1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B1" zoomScaleNormal="100" workbookViewId="0">
      <selection activeCell="G1" sqref="G1"/>
    </sheetView>
  </sheetViews>
  <sheetFormatPr defaultRowHeight="14.4" x14ac:dyDescent="0.3"/>
  <cols>
    <col min="1" max="1" width="5.5546875" customWidth="1"/>
    <col min="2" max="2" width="11.88671875" customWidth="1"/>
    <col min="3" max="3" width="8.88671875" customWidth="1"/>
    <col min="4" max="4" width="10.109375" customWidth="1"/>
    <col min="5" max="5" width="8.5546875" customWidth="1"/>
    <col min="6" max="6" width="21.33203125" customWidth="1"/>
    <col min="7" max="10" width="20" bestFit="1" customWidth="1"/>
    <col min="11" max="11" width="24.77734375" bestFit="1" customWidth="1"/>
    <col min="12"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A6" sqref="A6"/>
    </sheetView>
  </sheetViews>
  <sheetFormatPr defaultRowHeight="14.4" x14ac:dyDescent="0.3"/>
  <cols>
    <col min="1" max="1" width="16.21875" customWidth="1"/>
    <col min="2" max="2" width="10.44140625" customWidth="1"/>
    <col min="4" max="4" width="11.21875" customWidth="1"/>
    <col min="5" max="5" width="15.88671875" bestFit="1"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530D-E869-4BF3-95C6-F3BB82215FAA}">
  <dimension ref="A1:AK40"/>
  <sheetViews>
    <sheetView topLeftCell="U1" workbookViewId="0">
      <selection activeCell="AB3" sqref="AB3"/>
    </sheetView>
  </sheetViews>
  <sheetFormatPr defaultRowHeight="14.4" x14ac:dyDescent="0.3"/>
  <cols>
    <col min="1" max="1" width="9.77734375" bestFit="1" customWidth="1"/>
    <col min="2" max="2" width="26.44140625" bestFit="1" customWidth="1"/>
    <col min="4" max="4" width="12.5546875" bestFit="1" customWidth="1"/>
    <col min="5" max="5" width="15" bestFit="1" customWidth="1"/>
    <col min="9" max="9" width="12.5546875" bestFit="1" customWidth="1"/>
    <col min="10" max="10" width="20.44140625" bestFit="1" customWidth="1"/>
    <col min="15" max="15" width="17.5546875" bestFit="1" customWidth="1"/>
    <col min="16" max="16" width="20" bestFit="1" customWidth="1"/>
    <col min="17" max="17" width="21.88671875" bestFit="1" customWidth="1"/>
    <col min="20" max="20" width="21.5546875" bestFit="1" customWidth="1"/>
    <col min="21" max="21" width="14.6640625" bestFit="1" customWidth="1"/>
    <col min="24" max="24" width="12.5546875" bestFit="1" customWidth="1"/>
    <col min="25" max="25" width="15.77734375" bestFit="1" customWidth="1"/>
    <col min="28" max="28" width="12.5546875" bestFit="1" customWidth="1"/>
    <col min="29" max="29" width="23.33203125" bestFit="1" customWidth="1"/>
    <col min="30" max="36" width="22.21875" bestFit="1" customWidth="1"/>
    <col min="37" max="37" width="10.77734375" bestFit="1" customWidth="1"/>
    <col min="38" max="53" width="9.77734375" bestFit="1" customWidth="1"/>
    <col min="54" max="60" width="8.77734375" bestFit="1" customWidth="1"/>
    <col min="61" max="79" width="9.77734375" bestFit="1" customWidth="1"/>
    <col min="80" max="85" width="8.77734375" bestFit="1" customWidth="1"/>
    <col min="86" max="101" width="9.77734375" bestFit="1" customWidth="1"/>
    <col min="102" max="109" width="8.77734375" bestFit="1" customWidth="1"/>
    <col min="110" max="129" width="9.77734375" bestFit="1" customWidth="1"/>
    <col min="130" max="136" width="8.77734375" bestFit="1" customWidth="1"/>
    <col min="137" max="149" width="9.77734375" bestFit="1" customWidth="1"/>
    <col min="150" max="157" width="8.77734375" bestFit="1" customWidth="1"/>
    <col min="158" max="175" width="9.77734375" bestFit="1" customWidth="1"/>
    <col min="176" max="183" width="8.77734375" bestFit="1" customWidth="1"/>
    <col min="184" max="203" width="9.77734375" bestFit="1" customWidth="1"/>
    <col min="204" max="211" width="8.77734375" bestFit="1" customWidth="1"/>
    <col min="212" max="228" width="9.77734375" bestFit="1" customWidth="1"/>
    <col min="229" max="236" width="8.77734375" bestFit="1" customWidth="1"/>
    <col min="237" max="257" width="9.77734375" bestFit="1" customWidth="1"/>
    <col min="258" max="266" width="8.77734375" bestFit="1" customWidth="1"/>
    <col min="267" max="283" width="9.77734375" bestFit="1" customWidth="1"/>
    <col min="284" max="291" width="8.77734375" bestFit="1" customWidth="1"/>
    <col min="292" max="310" width="9.77734375" bestFit="1" customWidth="1"/>
    <col min="311" max="317" width="8.77734375" bestFit="1" customWidth="1"/>
    <col min="318" max="335" width="9.77734375" bestFit="1" customWidth="1"/>
    <col min="336" max="343" width="8.77734375" bestFit="1" customWidth="1"/>
    <col min="344" max="358" width="9.77734375" bestFit="1" customWidth="1"/>
    <col min="359" max="366" width="8.77734375" bestFit="1" customWidth="1"/>
    <col min="367" max="386" width="9.77734375" bestFit="1" customWidth="1"/>
    <col min="387" max="395" width="8.77734375" bestFit="1" customWidth="1"/>
    <col min="396" max="413" width="9.77734375" bestFit="1" customWidth="1"/>
    <col min="414" max="420" width="8.77734375" bestFit="1" customWidth="1"/>
    <col min="421" max="432" width="9.77734375" bestFit="1" customWidth="1"/>
    <col min="433" max="440" width="8.77734375" bestFit="1" customWidth="1"/>
    <col min="441" max="459" width="9.77734375" bestFit="1" customWidth="1"/>
    <col min="460" max="468" width="8.77734375" bestFit="1" customWidth="1"/>
    <col min="469" max="484" width="9.77734375" bestFit="1" customWidth="1"/>
    <col min="485" max="491" width="8.77734375" bestFit="1" customWidth="1"/>
    <col min="492" max="510" width="9.77734375" bestFit="1" customWidth="1"/>
    <col min="511" max="517" width="8.77734375" bestFit="1" customWidth="1"/>
    <col min="518" max="537" width="9.77734375" bestFit="1" customWidth="1"/>
    <col min="538" max="545" width="8.77734375" bestFit="1" customWidth="1"/>
    <col min="546" max="563" width="9.77734375" bestFit="1" customWidth="1"/>
    <col min="564" max="572" width="8.77734375" bestFit="1" customWidth="1"/>
    <col min="573" max="586" width="9.77734375" bestFit="1" customWidth="1"/>
    <col min="587" max="594" width="8.77734375" bestFit="1" customWidth="1"/>
    <col min="595" max="615" width="9.77734375" bestFit="1" customWidth="1"/>
    <col min="616" max="622" width="8.77734375" bestFit="1" customWidth="1"/>
    <col min="623" max="639" width="9.77734375" bestFit="1" customWidth="1"/>
    <col min="640" max="647" width="8.77734375" bestFit="1" customWidth="1"/>
    <col min="648" max="664" width="9.77734375" bestFit="1" customWidth="1"/>
    <col min="665" max="671" width="8.77734375" bestFit="1" customWidth="1"/>
    <col min="672" max="692" width="9.77734375" bestFit="1" customWidth="1"/>
    <col min="693" max="700" width="8.77734375" bestFit="1" customWidth="1"/>
    <col min="701" max="727" width="9.77734375" bestFit="1" customWidth="1"/>
    <col min="728" max="745" width="10.77734375" bestFit="1" customWidth="1"/>
    <col min="746" max="751" width="9.77734375" bestFit="1" customWidth="1"/>
    <col min="752" max="769" width="10.77734375" bestFit="1" customWidth="1"/>
    <col min="770" max="778" width="9.77734375" bestFit="1" customWidth="1"/>
    <col min="779" max="796" width="10.77734375" bestFit="1" customWidth="1"/>
    <col min="797" max="805" width="9.77734375" bestFit="1" customWidth="1"/>
    <col min="806" max="823" width="10.77734375" bestFit="1" customWidth="1"/>
    <col min="824" max="829" width="9.77734375" bestFit="1" customWidth="1"/>
    <col min="830" max="843" width="10.77734375" bestFit="1" customWidth="1"/>
    <col min="844" max="851" width="9.77734375" bestFit="1" customWidth="1"/>
    <col min="852" max="869" width="10.77734375" bestFit="1" customWidth="1"/>
    <col min="870" max="878" width="9.77734375" bestFit="1" customWidth="1"/>
    <col min="879" max="897" width="10.77734375" bestFit="1" customWidth="1"/>
    <col min="898" max="904" width="9.77734375" bestFit="1" customWidth="1"/>
    <col min="905" max="920" width="10.77734375" bestFit="1" customWidth="1"/>
    <col min="921" max="926" width="9.77734375" bestFit="1" customWidth="1"/>
    <col min="927" max="946" width="10.77734375" bestFit="1" customWidth="1"/>
  </cols>
  <sheetData>
    <row r="1" spans="1:37" x14ac:dyDescent="0.3">
      <c r="O1" s="9" t="s">
        <v>1990</v>
      </c>
      <c r="P1" s="9" t="s">
        <v>2013</v>
      </c>
      <c r="Q1" t="s">
        <v>2012</v>
      </c>
    </row>
    <row r="2" spans="1:37" x14ac:dyDescent="0.3">
      <c r="B2" t="s">
        <v>1996</v>
      </c>
      <c r="D2" s="9" t="s">
        <v>2000</v>
      </c>
      <c r="E2" t="s">
        <v>2002</v>
      </c>
      <c r="I2" s="9" t="s">
        <v>2000</v>
      </c>
      <c r="J2" t="s">
        <v>2007</v>
      </c>
      <c r="O2" t="s">
        <v>19</v>
      </c>
      <c r="P2" t="s">
        <v>1993</v>
      </c>
      <c r="Q2" s="15">
        <v>2.979466119096509</v>
      </c>
      <c r="T2" s="9" t="s">
        <v>2000</v>
      </c>
      <c r="U2" t="s">
        <v>2014</v>
      </c>
      <c r="X2" s="9" t="s">
        <v>2000</v>
      </c>
      <c r="Y2" t="s">
        <v>2015</v>
      </c>
      <c r="AB2" s="9" t="s">
        <v>2014</v>
      </c>
      <c r="AD2" s="9" t="s">
        <v>2034</v>
      </c>
    </row>
    <row r="3" spans="1:37" x14ac:dyDescent="0.3">
      <c r="B3" s="8">
        <v>3.6016427104722792</v>
      </c>
      <c r="D3" s="10" t="s">
        <v>28</v>
      </c>
      <c r="E3" s="6">
        <v>852</v>
      </c>
      <c r="I3" s="10" t="s">
        <v>2004</v>
      </c>
      <c r="J3" s="6">
        <v>499</v>
      </c>
      <c r="O3" t="s">
        <v>14</v>
      </c>
      <c r="P3" t="s">
        <v>1988</v>
      </c>
      <c r="Q3" s="15">
        <v>3.8090349075975358</v>
      </c>
      <c r="T3" s="10" t="s">
        <v>1983</v>
      </c>
      <c r="U3" s="6">
        <v>778</v>
      </c>
      <c r="X3" s="10" t="s">
        <v>21</v>
      </c>
      <c r="Y3" s="6">
        <v>828</v>
      </c>
      <c r="AB3" s="9" t="s">
        <v>2032</v>
      </c>
      <c r="AC3" s="9" t="s">
        <v>2033</v>
      </c>
      <c r="AD3" t="s">
        <v>27</v>
      </c>
      <c r="AE3" t="s">
        <v>1982</v>
      </c>
      <c r="AF3" t="s">
        <v>1984</v>
      </c>
      <c r="AG3" t="s">
        <v>1983</v>
      </c>
      <c r="AH3" t="s">
        <v>1980</v>
      </c>
      <c r="AI3" t="s">
        <v>1985</v>
      </c>
      <c r="AJ3" t="s">
        <v>1981</v>
      </c>
      <c r="AK3" t="s">
        <v>2001</v>
      </c>
    </row>
    <row r="4" spans="1:37" x14ac:dyDescent="0.3">
      <c r="D4" s="10" t="s">
        <v>29</v>
      </c>
      <c r="E4" s="6">
        <v>1096</v>
      </c>
      <c r="I4" s="10" t="s">
        <v>2005</v>
      </c>
      <c r="J4" s="6">
        <v>523</v>
      </c>
      <c r="O4" t="s">
        <v>17</v>
      </c>
      <c r="P4" t="s">
        <v>1992</v>
      </c>
      <c r="Q4" s="15">
        <v>3.0066735112936347</v>
      </c>
      <c r="T4" s="10" t="s">
        <v>27</v>
      </c>
      <c r="U4" s="6">
        <v>306</v>
      </c>
      <c r="X4" s="10" t="s">
        <v>30</v>
      </c>
      <c r="Y4" s="6">
        <v>292</v>
      </c>
      <c r="AB4" t="s">
        <v>2017</v>
      </c>
      <c r="AC4" t="s">
        <v>2020</v>
      </c>
      <c r="AD4" s="6">
        <v>9</v>
      </c>
      <c r="AE4" s="6">
        <v>4</v>
      </c>
      <c r="AF4" s="6">
        <v>3</v>
      </c>
      <c r="AG4" s="6">
        <v>16</v>
      </c>
      <c r="AH4" s="6">
        <v>3</v>
      </c>
      <c r="AI4" s="6">
        <v>3</v>
      </c>
      <c r="AJ4" s="6">
        <v>11</v>
      </c>
      <c r="AK4" s="6">
        <v>49</v>
      </c>
    </row>
    <row r="5" spans="1:37" x14ac:dyDescent="0.3">
      <c r="A5" t="s">
        <v>1997</v>
      </c>
      <c r="D5" s="10" t="s">
        <v>2001</v>
      </c>
      <c r="E5" s="6">
        <v>1948</v>
      </c>
      <c r="I5" s="10" t="s">
        <v>2006</v>
      </c>
      <c r="J5" s="6">
        <v>926</v>
      </c>
      <c r="O5" t="s">
        <v>20</v>
      </c>
      <c r="P5" t="s">
        <v>1993</v>
      </c>
      <c r="Q5" s="15">
        <v>3.2306111967128914</v>
      </c>
      <c r="T5" s="10" t="s">
        <v>1981</v>
      </c>
      <c r="U5" s="6">
        <v>276</v>
      </c>
      <c r="X5" s="10" t="s">
        <v>31</v>
      </c>
      <c r="Y5" s="6">
        <v>135</v>
      </c>
      <c r="AB5" t="s">
        <v>2017</v>
      </c>
      <c r="AC5" t="s">
        <v>2021</v>
      </c>
      <c r="AD5" s="6">
        <v>9</v>
      </c>
      <c r="AE5" s="6">
        <v>3</v>
      </c>
      <c r="AF5" s="6">
        <v>1</v>
      </c>
      <c r="AG5" s="6">
        <v>26</v>
      </c>
      <c r="AH5" s="6">
        <v>8</v>
      </c>
      <c r="AI5" s="6">
        <v>2</v>
      </c>
      <c r="AJ5" s="6">
        <v>5</v>
      </c>
      <c r="AK5" s="6">
        <v>54</v>
      </c>
    </row>
    <row r="6" spans="1:37" x14ac:dyDescent="0.3">
      <c r="A6" t="s">
        <v>1998</v>
      </c>
      <c r="B6" s="8">
        <f>B3</f>
        <v>3.6016427104722792</v>
      </c>
      <c r="I6" s="10" t="s">
        <v>2001</v>
      </c>
      <c r="J6" s="6">
        <v>1948</v>
      </c>
      <c r="O6" t="s">
        <v>16</v>
      </c>
      <c r="P6" t="s">
        <v>1989</v>
      </c>
      <c r="Q6" s="15">
        <v>2.9851129363449691</v>
      </c>
      <c r="T6" s="10" t="s">
        <v>1980</v>
      </c>
      <c r="U6" s="6">
        <v>240</v>
      </c>
      <c r="X6" s="10" t="s">
        <v>26</v>
      </c>
      <c r="Y6" s="6">
        <v>693</v>
      </c>
      <c r="AB6" t="s">
        <v>2017</v>
      </c>
      <c r="AC6" t="s">
        <v>2022</v>
      </c>
      <c r="AD6" s="6">
        <v>9</v>
      </c>
      <c r="AE6" s="6">
        <v>5</v>
      </c>
      <c r="AF6" s="6">
        <v>1</v>
      </c>
      <c r="AG6" s="6">
        <v>17</v>
      </c>
      <c r="AH6" s="6">
        <v>5</v>
      </c>
      <c r="AI6" s="6">
        <v>3</v>
      </c>
      <c r="AJ6" s="6">
        <v>8</v>
      </c>
      <c r="AK6" s="6">
        <v>48</v>
      </c>
    </row>
    <row r="7" spans="1:37" x14ac:dyDescent="0.3">
      <c r="A7" t="s">
        <v>1999</v>
      </c>
      <c r="B7" s="8">
        <f>5-B6</f>
        <v>1.3983572895277208</v>
      </c>
      <c r="O7" t="s">
        <v>15</v>
      </c>
      <c r="P7" t="s">
        <v>1989</v>
      </c>
      <c r="Q7" s="15">
        <v>3.5908624229979464</v>
      </c>
      <c r="T7" s="10" t="s">
        <v>1982</v>
      </c>
      <c r="U7" s="6">
        <v>157</v>
      </c>
      <c r="X7" s="10" t="s">
        <v>2001</v>
      </c>
      <c r="Y7" s="6">
        <v>1948</v>
      </c>
      <c r="AB7" t="s">
        <v>2017</v>
      </c>
      <c r="AC7" t="s">
        <v>2023</v>
      </c>
      <c r="AD7" s="6">
        <v>7</v>
      </c>
      <c r="AE7" s="6">
        <v>2</v>
      </c>
      <c r="AF7" s="6">
        <v>5</v>
      </c>
      <c r="AG7" s="6">
        <v>21</v>
      </c>
      <c r="AH7" s="6">
        <v>7</v>
      </c>
      <c r="AI7" s="6">
        <v>5</v>
      </c>
      <c r="AJ7" s="6">
        <v>5</v>
      </c>
      <c r="AK7" s="6">
        <v>52</v>
      </c>
    </row>
    <row r="8" spans="1:37" x14ac:dyDescent="0.3">
      <c r="O8" t="s">
        <v>13</v>
      </c>
      <c r="P8" t="s">
        <v>1988</v>
      </c>
      <c r="Q8" s="15">
        <v>3.7053388090349078</v>
      </c>
      <c r="T8" s="10" t="s">
        <v>1985</v>
      </c>
      <c r="U8" s="6">
        <v>116</v>
      </c>
      <c r="AB8" t="s">
        <v>2017</v>
      </c>
      <c r="AC8" t="s">
        <v>2024</v>
      </c>
      <c r="AD8" s="6">
        <v>8</v>
      </c>
      <c r="AE8" s="6">
        <v>5</v>
      </c>
      <c r="AF8" s="6">
        <v>2</v>
      </c>
      <c r="AG8" s="6">
        <v>19</v>
      </c>
      <c r="AH8" s="6">
        <v>8</v>
      </c>
      <c r="AI8" s="6">
        <v>2</v>
      </c>
      <c r="AJ8" s="6">
        <v>5</v>
      </c>
      <c r="AK8" s="6">
        <v>49</v>
      </c>
    </row>
    <row r="9" spans="1:37" x14ac:dyDescent="0.3">
      <c r="O9" t="s">
        <v>18</v>
      </c>
      <c r="P9" t="s">
        <v>1992</v>
      </c>
      <c r="Q9" s="15">
        <v>1.8557494866529773</v>
      </c>
      <c r="T9" s="10" t="s">
        <v>1984</v>
      </c>
      <c r="U9" s="6">
        <v>75</v>
      </c>
      <c r="AB9" t="s">
        <v>2017</v>
      </c>
      <c r="AC9" t="s">
        <v>2025</v>
      </c>
      <c r="AD9" s="6">
        <v>10</v>
      </c>
      <c r="AE9" s="6">
        <v>5</v>
      </c>
      <c r="AF9" s="6"/>
      <c r="AG9" s="6">
        <v>20</v>
      </c>
      <c r="AH9" s="6">
        <v>7</v>
      </c>
      <c r="AI9" s="6">
        <v>2</v>
      </c>
      <c r="AJ9" s="6">
        <v>11</v>
      </c>
      <c r="AK9" s="6">
        <v>55</v>
      </c>
    </row>
    <row r="10" spans="1:37" x14ac:dyDescent="0.3">
      <c r="D10" s="7" t="s">
        <v>6</v>
      </c>
      <c r="E10" s="7" t="s">
        <v>1998</v>
      </c>
      <c r="F10" s="7" t="s">
        <v>2003</v>
      </c>
      <c r="I10" s="7" t="s">
        <v>2000</v>
      </c>
      <c r="J10" s="7" t="s">
        <v>2007</v>
      </c>
      <c r="K10" s="7" t="s">
        <v>2003</v>
      </c>
      <c r="O10" t="s">
        <v>2001</v>
      </c>
      <c r="Q10" s="15">
        <v>3.1453507026888277</v>
      </c>
      <c r="T10" s="10" t="s">
        <v>2001</v>
      </c>
      <c r="U10" s="6">
        <v>1948</v>
      </c>
      <c r="X10" s="16" t="s">
        <v>2016</v>
      </c>
      <c r="Y10" s="17">
        <f>Y7</f>
        <v>1948</v>
      </c>
      <c r="AB10" t="s">
        <v>2017</v>
      </c>
      <c r="AC10" t="s">
        <v>2026</v>
      </c>
      <c r="AD10" s="6">
        <v>11</v>
      </c>
      <c r="AE10" s="6">
        <v>5</v>
      </c>
      <c r="AF10" s="6">
        <v>3</v>
      </c>
      <c r="AG10" s="6">
        <v>22</v>
      </c>
      <c r="AH10" s="6">
        <v>6</v>
      </c>
      <c r="AI10" s="6">
        <v>2</v>
      </c>
      <c r="AJ10" s="6">
        <v>7</v>
      </c>
      <c r="AK10" s="6">
        <v>56</v>
      </c>
    </row>
    <row r="11" spans="1:37" x14ac:dyDescent="0.3">
      <c r="D11" s="10" t="s">
        <v>28</v>
      </c>
      <c r="E11" s="11">
        <f>IFERROR(VLOOKUP(D11,$D$3:$E$4,2,0),0)</f>
        <v>852</v>
      </c>
      <c r="F11" s="12">
        <f>IFERROR(E11/($E$11+$E$12),0)</f>
        <v>0.43737166324435317</v>
      </c>
      <c r="I11" s="10" t="s">
        <v>2004</v>
      </c>
      <c r="J11" s="11">
        <f>IFERROR(VLOOKUP(I11,$I$3:$J$5,2,0),0)</f>
        <v>499</v>
      </c>
      <c r="K11" s="12">
        <f>IFERROR(J11/($J$11+$J$12+$J$13),0)</f>
        <v>0.25616016427104721</v>
      </c>
      <c r="AB11" t="s">
        <v>2017</v>
      </c>
      <c r="AC11" t="s">
        <v>2027</v>
      </c>
      <c r="AD11" s="6">
        <v>13</v>
      </c>
      <c r="AE11" s="6">
        <v>5</v>
      </c>
      <c r="AF11" s="6">
        <v>3</v>
      </c>
      <c r="AG11" s="6">
        <v>13</v>
      </c>
      <c r="AH11" s="6">
        <v>6</v>
      </c>
      <c r="AI11" s="6">
        <v>6</v>
      </c>
      <c r="AJ11" s="6">
        <v>6</v>
      </c>
      <c r="AK11" s="6">
        <v>52</v>
      </c>
    </row>
    <row r="12" spans="1:37" x14ac:dyDescent="0.3">
      <c r="D12" s="10" t="s">
        <v>29</v>
      </c>
      <c r="E12" s="11">
        <f>IFERROR(VLOOKUP(D12,$D$3:$E$4,2,0),0)</f>
        <v>1096</v>
      </c>
      <c r="F12" s="12">
        <f>IFERROR(E12/($E$11+$E$12),0)</f>
        <v>0.56262833675564683</v>
      </c>
      <c r="I12" s="10" t="s">
        <v>2005</v>
      </c>
      <c r="J12" s="11">
        <f t="shared" ref="J12:J13" si="0">IFERROR(VLOOKUP(I12,$I$3:$J$5,2,0),0)</f>
        <v>523</v>
      </c>
      <c r="K12" s="12">
        <f t="shared" ref="K12:K13" si="1">IFERROR(J12/($J$11+$J$12+$J$13),0)</f>
        <v>0.26848049281314168</v>
      </c>
      <c r="AB12" t="s">
        <v>2017</v>
      </c>
      <c r="AC12" t="s">
        <v>2028</v>
      </c>
      <c r="AD12" s="6">
        <v>12</v>
      </c>
      <c r="AE12" s="6">
        <v>4</v>
      </c>
      <c r="AF12" s="6">
        <v>1</v>
      </c>
      <c r="AG12" s="6">
        <v>17</v>
      </c>
      <c r="AH12" s="6">
        <v>8</v>
      </c>
      <c r="AI12" s="6">
        <v>4</v>
      </c>
      <c r="AJ12" s="6">
        <v>10</v>
      </c>
      <c r="AK12" s="6">
        <v>56</v>
      </c>
    </row>
    <row r="13" spans="1:37" x14ac:dyDescent="0.3">
      <c r="I13" s="10" t="s">
        <v>2006</v>
      </c>
      <c r="J13" s="11">
        <f t="shared" si="0"/>
        <v>926</v>
      </c>
      <c r="K13" s="12">
        <f t="shared" si="1"/>
        <v>0.47535934291581111</v>
      </c>
      <c r="AB13" t="s">
        <v>2017</v>
      </c>
      <c r="AC13" t="s">
        <v>2029</v>
      </c>
      <c r="AD13" s="6">
        <v>9</v>
      </c>
      <c r="AE13" s="6">
        <v>7</v>
      </c>
      <c r="AF13" s="6">
        <v>3</v>
      </c>
      <c r="AG13" s="6">
        <v>25</v>
      </c>
      <c r="AH13" s="6">
        <v>12</v>
      </c>
      <c r="AI13" s="6">
        <v>3</v>
      </c>
      <c r="AJ13" s="6">
        <v>8</v>
      </c>
      <c r="AK13" s="6">
        <v>67</v>
      </c>
    </row>
    <row r="14" spans="1:37" x14ac:dyDescent="0.3">
      <c r="I14" s="7" t="s">
        <v>2008</v>
      </c>
      <c r="J14" s="7"/>
      <c r="K14" s="14">
        <f>(K13-K11)*100</f>
        <v>21.919917864476389</v>
      </c>
      <c r="AB14" t="s">
        <v>2017</v>
      </c>
      <c r="AC14" t="s">
        <v>2030</v>
      </c>
      <c r="AD14" s="6">
        <v>6</v>
      </c>
      <c r="AE14" s="6">
        <v>4</v>
      </c>
      <c r="AF14" s="6">
        <v>1</v>
      </c>
      <c r="AG14" s="6">
        <v>22</v>
      </c>
      <c r="AH14" s="6">
        <v>6</v>
      </c>
      <c r="AI14" s="6">
        <v>4</v>
      </c>
      <c r="AJ14" s="6">
        <v>9</v>
      </c>
      <c r="AK14" s="6">
        <v>52</v>
      </c>
    </row>
    <row r="15" spans="1:37" x14ac:dyDescent="0.3">
      <c r="AB15" t="s">
        <v>2017</v>
      </c>
      <c r="AC15" t="s">
        <v>2031</v>
      </c>
      <c r="AD15" s="6">
        <v>6</v>
      </c>
      <c r="AE15" s="6">
        <v>3</v>
      </c>
      <c r="AF15" s="6"/>
      <c r="AG15" s="6">
        <v>29</v>
      </c>
      <c r="AH15" s="6">
        <v>6</v>
      </c>
      <c r="AI15" s="6">
        <v>4</v>
      </c>
      <c r="AJ15" s="6">
        <v>8</v>
      </c>
      <c r="AK15" s="6">
        <v>56</v>
      </c>
    </row>
    <row r="16" spans="1:37" x14ac:dyDescent="0.3">
      <c r="I16" s="7" t="s">
        <v>2011</v>
      </c>
      <c r="J16" s="7"/>
      <c r="K16" s="13">
        <f>K14*88/100</f>
        <v>19.289527720739223</v>
      </c>
      <c r="AB16" t="s">
        <v>2018</v>
      </c>
      <c r="AC16" t="s">
        <v>2020</v>
      </c>
      <c r="AD16" s="6">
        <v>16</v>
      </c>
      <c r="AE16" s="6">
        <v>3</v>
      </c>
      <c r="AF16" s="6">
        <v>2</v>
      </c>
      <c r="AG16" s="6">
        <v>24</v>
      </c>
      <c r="AH16" s="6">
        <v>8</v>
      </c>
      <c r="AI16" s="6">
        <v>3</v>
      </c>
      <c r="AJ16" s="6">
        <v>5</v>
      </c>
      <c r="AK16" s="6">
        <v>61</v>
      </c>
    </row>
    <row r="17" spans="9:37" x14ac:dyDescent="0.3">
      <c r="AB17" t="s">
        <v>2018</v>
      </c>
      <c r="AC17" t="s">
        <v>2021</v>
      </c>
      <c r="AD17" s="6">
        <v>2</v>
      </c>
      <c r="AE17" s="6">
        <v>6</v>
      </c>
      <c r="AF17" s="6"/>
      <c r="AG17" s="6">
        <v>16</v>
      </c>
      <c r="AH17" s="6">
        <v>6</v>
      </c>
      <c r="AI17" s="6">
        <v>2</v>
      </c>
      <c r="AJ17" s="6">
        <v>6</v>
      </c>
      <c r="AK17" s="6">
        <v>38</v>
      </c>
    </row>
    <row r="18" spans="9:37" x14ac:dyDescent="0.3">
      <c r="AB18" t="s">
        <v>2018</v>
      </c>
      <c r="AC18" t="s">
        <v>2022</v>
      </c>
      <c r="AD18" s="6">
        <v>9</v>
      </c>
      <c r="AE18" s="6">
        <v>6</v>
      </c>
      <c r="AF18" s="6">
        <v>4</v>
      </c>
      <c r="AG18" s="6">
        <v>30</v>
      </c>
      <c r="AH18" s="6">
        <v>5</v>
      </c>
      <c r="AI18" s="6">
        <v>1</v>
      </c>
      <c r="AJ18" s="6">
        <v>5</v>
      </c>
      <c r="AK18" s="6">
        <v>60</v>
      </c>
    </row>
    <row r="19" spans="9:37" x14ac:dyDescent="0.3">
      <c r="I19" t="s">
        <v>2010</v>
      </c>
      <c r="K19" s="8">
        <f>K16+268</f>
        <v>287.28952772073922</v>
      </c>
      <c r="AB19" t="s">
        <v>2018</v>
      </c>
      <c r="AC19" t="s">
        <v>2023</v>
      </c>
      <c r="AD19" s="6">
        <v>8</v>
      </c>
      <c r="AE19" s="6">
        <v>5</v>
      </c>
      <c r="AF19" s="6">
        <v>4</v>
      </c>
      <c r="AG19" s="6">
        <v>28</v>
      </c>
      <c r="AH19" s="6">
        <v>6</v>
      </c>
      <c r="AI19" s="6">
        <v>4</v>
      </c>
      <c r="AJ19" s="6">
        <v>10</v>
      </c>
      <c r="AK19" s="6">
        <v>65</v>
      </c>
    </row>
    <row r="20" spans="9:37" x14ac:dyDescent="0.3">
      <c r="K20">
        <v>4</v>
      </c>
      <c r="AB20" t="s">
        <v>2018</v>
      </c>
      <c r="AC20" t="s">
        <v>2024</v>
      </c>
      <c r="AD20" s="6">
        <v>11</v>
      </c>
      <c r="AE20" s="6">
        <v>4</v>
      </c>
      <c r="AF20" s="6">
        <v>2</v>
      </c>
      <c r="AG20" s="6">
        <v>23</v>
      </c>
      <c r="AH20" s="6">
        <v>8</v>
      </c>
      <c r="AI20" s="6">
        <v>1</v>
      </c>
      <c r="AJ20" s="6">
        <v>7</v>
      </c>
      <c r="AK20" s="6">
        <v>56</v>
      </c>
    </row>
    <row r="21" spans="9:37" x14ac:dyDescent="0.3">
      <c r="K21" s="8">
        <f>360-K19-K20</f>
        <v>68.710472279260784</v>
      </c>
      <c r="AB21" t="s">
        <v>2018</v>
      </c>
      <c r="AC21" t="s">
        <v>2025</v>
      </c>
      <c r="AD21" s="6">
        <v>15</v>
      </c>
      <c r="AE21" s="6">
        <v>5</v>
      </c>
      <c r="AF21" s="6">
        <v>5</v>
      </c>
      <c r="AG21" s="6">
        <v>18</v>
      </c>
      <c r="AH21" s="6">
        <v>7</v>
      </c>
      <c r="AI21" s="6">
        <v>4</v>
      </c>
      <c r="AJ21" s="6">
        <v>8</v>
      </c>
      <c r="AK21" s="6">
        <v>62</v>
      </c>
    </row>
    <row r="22" spans="9:37" x14ac:dyDescent="0.3">
      <c r="AB22" t="s">
        <v>2018</v>
      </c>
      <c r="AC22" t="s">
        <v>2026</v>
      </c>
      <c r="AD22" s="6">
        <v>2</v>
      </c>
      <c r="AE22" s="6">
        <v>4</v>
      </c>
      <c r="AF22" s="6">
        <v>2</v>
      </c>
      <c r="AG22" s="6">
        <v>22</v>
      </c>
      <c r="AH22" s="6">
        <v>13</v>
      </c>
      <c r="AI22" s="6">
        <v>2</v>
      </c>
      <c r="AJ22" s="6">
        <v>9</v>
      </c>
      <c r="AK22" s="6">
        <v>54</v>
      </c>
    </row>
    <row r="23" spans="9:37" x14ac:dyDescent="0.3">
      <c r="I23" t="s">
        <v>2009</v>
      </c>
      <c r="K23">
        <v>180</v>
      </c>
      <c r="AB23" t="s">
        <v>2018</v>
      </c>
      <c r="AC23" t="s">
        <v>2027</v>
      </c>
      <c r="AD23" s="6">
        <v>13</v>
      </c>
      <c r="AE23" s="6">
        <v>3</v>
      </c>
      <c r="AF23" s="6">
        <v>2</v>
      </c>
      <c r="AG23" s="6">
        <v>22</v>
      </c>
      <c r="AH23" s="6">
        <v>6</v>
      </c>
      <c r="AI23" s="6">
        <v>7</v>
      </c>
      <c r="AJ23" s="6">
        <v>9</v>
      </c>
      <c r="AK23" s="6">
        <v>62</v>
      </c>
    </row>
    <row r="24" spans="9:37" x14ac:dyDescent="0.3">
      <c r="K24">
        <v>18</v>
      </c>
      <c r="AB24" t="s">
        <v>2018</v>
      </c>
      <c r="AC24" t="s">
        <v>2028</v>
      </c>
      <c r="AD24" s="6">
        <v>6</v>
      </c>
      <c r="AE24" s="6">
        <v>6</v>
      </c>
      <c r="AF24" s="6">
        <v>3</v>
      </c>
      <c r="AG24" s="6">
        <v>27</v>
      </c>
      <c r="AH24" s="6">
        <v>5</v>
      </c>
      <c r="AI24" s="6">
        <v>2</v>
      </c>
      <c r="AJ24" s="6">
        <v>2</v>
      </c>
      <c r="AK24" s="6">
        <v>51</v>
      </c>
    </row>
    <row r="25" spans="9:37" x14ac:dyDescent="0.3">
      <c r="K25">
        <v>18</v>
      </c>
      <c r="AB25" t="s">
        <v>2018</v>
      </c>
      <c r="AC25" t="s">
        <v>2029</v>
      </c>
      <c r="AD25" s="6">
        <v>5</v>
      </c>
      <c r="AE25" s="6">
        <v>7</v>
      </c>
      <c r="AF25" s="6">
        <v>7</v>
      </c>
      <c r="AG25" s="6">
        <v>28</v>
      </c>
      <c r="AH25" s="6">
        <v>6</v>
      </c>
      <c r="AI25" s="6">
        <v>3</v>
      </c>
      <c r="AJ25" s="6">
        <v>9</v>
      </c>
      <c r="AK25" s="6">
        <v>65</v>
      </c>
    </row>
    <row r="26" spans="9:37" x14ac:dyDescent="0.3">
      <c r="K26">
        <v>18</v>
      </c>
      <c r="AB26" t="s">
        <v>2018</v>
      </c>
      <c r="AC26" t="s">
        <v>2030</v>
      </c>
      <c r="AD26" s="6">
        <v>7</v>
      </c>
      <c r="AE26" s="6">
        <v>2</v>
      </c>
      <c r="AF26" s="6"/>
      <c r="AG26" s="6">
        <v>18</v>
      </c>
      <c r="AH26" s="6">
        <v>7</v>
      </c>
      <c r="AI26" s="6">
        <v>3</v>
      </c>
      <c r="AJ26" s="6">
        <v>9</v>
      </c>
      <c r="AK26" s="6">
        <v>46</v>
      </c>
    </row>
    <row r="27" spans="9:37" x14ac:dyDescent="0.3">
      <c r="K27">
        <v>18</v>
      </c>
      <c r="AB27" t="s">
        <v>2018</v>
      </c>
      <c r="AC27" t="s">
        <v>2031</v>
      </c>
      <c r="AD27" s="6">
        <v>8</v>
      </c>
      <c r="AE27" s="6">
        <v>7</v>
      </c>
      <c r="AF27" s="6"/>
      <c r="AG27" s="6">
        <v>33</v>
      </c>
      <c r="AH27" s="6">
        <v>7</v>
      </c>
      <c r="AI27" s="6">
        <v>4</v>
      </c>
      <c r="AJ27" s="6">
        <v>7</v>
      </c>
      <c r="AK27" s="6">
        <v>66</v>
      </c>
    </row>
    <row r="28" spans="9:37" x14ac:dyDescent="0.3">
      <c r="K28">
        <v>18</v>
      </c>
      <c r="AB28" t="s">
        <v>2019</v>
      </c>
      <c r="AC28" t="s">
        <v>2020</v>
      </c>
      <c r="AD28" s="6">
        <v>9</v>
      </c>
      <c r="AE28" s="6"/>
      <c r="AF28" s="6">
        <v>2</v>
      </c>
      <c r="AG28" s="6">
        <v>26</v>
      </c>
      <c r="AH28" s="6">
        <v>6</v>
      </c>
      <c r="AI28" s="6">
        <v>4</v>
      </c>
      <c r="AJ28" s="6">
        <v>9</v>
      </c>
      <c r="AK28" s="6">
        <v>56</v>
      </c>
    </row>
    <row r="29" spans="9:37" x14ac:dyDescent="0.3">
      <c r="K29">
        <v>18</v>
      </c>
      <c r="AB29" t="s">
        <v>2019</v>
      </c>
      <c r="AC29" t="s">
        <v>2021</v>
      </c>
      <c r="AD29" s="6">
        <v>10</v>
      </c>
      <c r="AE29" s="6">
        <v>5</v>
      </c>
      <c r="AF29" s="6">
        <v>4</v>
      </c>
      <c r="AG29" s="6">
        <v>23</v>
      </c>
      <c r="AH29" s="6">
        <v>8</v>
      </c>
      <c r="AI29" s="6">
        <v>2</v>
      </c>
      <c r="AJ29" s="6">
        <v>6</v>
      </c>
      <c r="AK29" s="6">
        <v>58</v>
      </c>
    </row>
    <row r="30" spans="9:37" x14ac:dyDescent="0.3">
      <c r="K30">
        <v>18</v>
      </c>
      <c r="AB30" t="s">
        <v>2019</v>
      </c>
      <c r="AC30" t="s">
        <v>2022</v>
      </c>
      <c r="AD30" s="6">
        <v>9</v>
      </c>
      <c r="AE30" s="6">
        <v>4</v>
      </c>
      <c r="AF30" s="6">
        <v>1</v>
      </c>
      <c r="AG30" s="6">
        <v>20</v>
      </c>
      <c r="AH30" s="6">
        <v>8</v>
      </c>
      <c r="AI30" s="6">
        <v>3</v>
      </c>
      <c r="AJ30" s="6">
        <v>9</v>
      </c>
      <c r="AK30" s="6">
        <v>54</v>
      </c>
    </row>
    <row r="31" spans="9:37" x14ac:dyDescent="0.3">
      <c r="K31">
        <v>18</v>
      </c>
      <c r="AB31" t="s">
        <v>2019</v>
      </c>
      <c r="AC31" t="s">
        <v>2023</v>
      </c>
      <c r="AD31" s="6">
        <v>5</v>
      </c>
      <c r="AE31" s="6">
        <v>3</v>
      </c>
      <c r="AF31" s="6"/>
      <c r="AG31" s="6">
        <v>13</v>
      </c>
      <c r="AH31" s="6">
        <v>5</v>
      </c>
      <c r="AI31" s="6">
        <v>3</v>
      </c>
      <c r="AJ31" s="6">
        <v>4</v>
      </c>
      <c r="AK31" s="6">
        <v>33</v>
      </c>
    </row>
    <row r="32" spans="9:37" x14ac:dyDescent="0.3">
      <c r="K32">
        <v>18</v>
      </c>
      <c r="AB32" t="s">
        <v>2019</v>
      </c>
      <c r="AC32" t="s">
        <v>2024</v>
      </c>
      <c r="AD32" s="6">
        <v>12</v>
      </c>
      <c r="AE32" s="6">
        <v>4</v>
      </c>
      <c r="AF32" s="6">
        <v>1</v>
      </c>
      <c r="AG32" s="6">
        <v>15</v>
      </c>
      <c r="AH32" s="6">
        <v>7</v>
      </c>
      <c r="AI32" s="6">
        <v>6</v>
      </c>
      <c r="AJ32" s="6">
        <v>7</v>
      </c>
      <c r="AK32" s="6">
        <v>52</v>
      </c>
    </row>
    <row r="33" spans="11:37" x14ac:dyDescent="0.3">
      <c r="K33">
        <v>18</v>
      </c>
      <c r="AB33" t="s">
        <v>2019</v>
      </c>
      <c r="AC33" t="s">
        <v>2025</v>
      </c>
      <c r="AD33" s="6">
        <v>5</v>
      </c>
      <c r="AE33" s="6">
        <v>2</v>
      </c>
      <c r="AF33" s="6">
        <v>1</v>
      </c>
      <c r="AG33" s="6">
        <v>19</v>
      </c>
      <c r="AH33" s="6">
        <v>6</v>
      </c>
      <c r="AI33" s="6">
        <v>1</v>
      </c>
      <c r="AJ33" s="6">
        <v>13</v>
      </c>
      <c r="AK33" s="6">
        <v>47</v>
      </c>
    </row>
    <row r="34" spans="11:37" x14ac:dyDescent="0.3">
      <c r="AB34" t="s">
        <v>2019</v>
      </c>
      <c r="AC34" t="s">
        <v>2026</v>
      </c>
      <c r="AD34" s="6">
        <v>8</v>
      </c>
      <c r="AE34" s="6">
        <v>2</v>
      </c>
      <c r="AF34" s="6"/>
      <c r="AG34" s="6">
        <v>25</v>
      </c>
      <c r="AH34" s="6">
        <v>3</v>
      </c>
      <c r="AI34" s="6">
        <v>8</v>
      </c>
      <c r="AJ34" s="6">
        <v>11</v>
      </c>
      <c r="AK34" s="6">
        <v>57</v>
      </c>
    </row>
    <row r="35" spans="11:37" x14ac:dyDescent="0.3">
      <c r="AB35" t="s">
        <v>2019</v>
      </c>
      <c r="AC35" t="s">
        <v>2027</v>
      </c>
      <c r="AD35" s="6">
        <v>8</v>
      </c>
      <c r="AE35" s="6">
        <v>5</v>
      </c>
      <c r="AF35" s="6">
        <v>1</v>
      </c>
      <c r="AG35" s="6">
        <v>22</v>
      </c>
      <c r="AH35" s="6">
        <v>6</v>
      </c>
      <c r="AI35" s="6">
        <v>2</v>
      </c>
      <c r="AJ35" s="6">
        <v>6</v>
      </c>
      <c r="AK35" s="6">
        <v>50</v>
      </c>
    </row>
    <row r="36" spans="11:37" x14ac:dyDescent="0.3">
      <c r="AB36" t="s">
        <v>2019</v>
      </c>
      <c r="AC36" t="s">
        <v>2028</v>
      </c>
      <c r="AD36" s="6">
        <v>12</v>
      </c>
      <c r="AE36" s="6">
        <v>9</v>
      </c>
      <c r="AF36" s="6">
        <v>3</v>
      </c>
      <c r="AG36" s="6">
        <v>20</v>
      </c>
      <c r="AH36" s="6">
        <v>9</v>
      </c>
      <c r="AI36" s="6">
        <v>3</v>
      </c>
      <c r="AJ36" s="6">
        <v>3</v>
      </c>
      <c r="AK36" s="6">
        <v>59</v>
      </c>
    </row>
    <row r="37" spans="11:37" x14ac:dyDescent="0.3">
      <c r="AB37" t="s">
        <v>2019</v>
      </c>
      <c r="AC37" t="s">
        <v>2029</v>
      </c>
      <c r="AD37" s="6">
        <v>5</v>
      </c>
      <c r="AE37" s="6">
        <v>4</v>
      </c>
      <c r="AF37" s="6">
        <v>1</v>
      </c>
      <c r="AG37" s="6">
        <v>23</v>
      </c>
      <c r="AH37" s="6">
        <v>7</v>
      </c>
      <c r="AI37" s="6">
        <v>3</v>
      </c>
      <c r="AJ37" s="6">
        <v>14</v>
      </c>
      <c r="AK37" s="6">
        <v>57</v>
      </c>
    </row>
    <row r="38" spans="11:37" x14ac:dyDescent="0.3">
      <c r="AB38" t="s">
        <v>2019</v>
      </c>
      <c r="AC38" t="s">
        <v>2030</v>
      </c>
      <c r="AD38" s="6">
        <v>9</v>
      </c>
      <c r="AE38" s="6">
        <v>3</v>
      </c>
      <c r="AF38" s="6">
        <v>4</v>
      </c>
      <c r="AG38" s="6">
        <v>22</v>
      </c>
      <c r="AH38" s="6">
        <v>3</v>
      </c>
      <c r="AI38" s="6">
        <v>3</v>
      </c>
      <c r="AJ38" s="6">
        <v>7</v>
      </c>
      <c r="AK38" s="6">
        <v>51</v>
      </c>
    </row>
    <row r="39" spans="11:37" x14ac:dyDescent="0.3">
      <c r="AB39" t="s">
        <v>2019</v>
      </c>
      <c r="AC39" t="s">
        <v>2031</v>
      </c>
      <c r="AD39" s="6">
        <v>3</v>
      </c>
      <c r="AE39" s="6">
        <v>6</v>
      </c>
      <c r="AF39" s="6">
        <v>3</v>
      </c>
      <c r="AG39" s="6">
        <v>14</v>
      </c>
      <c r="AH39" s="6">
        <v>6</v>
      </c>
      <c r="AI39" s="6">
        <v>2</v>
      </c>
      <c r="AJ39" s="6">
        <v>8</v>
      </c>
      <c r="AK39" s="6">
        <v>42</v>
      </c>
    </row>
    <row r="40" spans="11:37" x14ac:dyDescent="0.3">
      <c r="AB40" t="s">
        <v>2001</v>
      </c>
      <c r="AD40" s="6">
        <v>306</v>
      </c>
      <c r="AE40" s="6">
        <v>157</v>
      </c>
      <c r="AF40" s="6">
        <v>75</v>
      </c>
      <c r="AG40" s="6">
        <v>778</v>
      </c>
      <c r="AH40" s="6">
        <v>240</v>
      </c>
      <c r="AI40" s="6">
        <v>116</v>
      </c>
      <c r="AJ40" s="6">
        <v>276</v>
      </c>
      <c r="AK40" s="6">
        <v>1948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3416-059E-43EB-9970-5FD374DD2444}">
  <dimension ref="V23"/>
  <sheetViews>
    <sheetView showGridLines="0" showRowColHeaders="0" tabSelected="1" topLeftCell="A2" zoomScale="77" zoomScaleNormal="70" workbookViewId="0">
      <selection activeCell="M46" sqref="M46"/>
    </sheetView>
  </sheetViews>
  <sheetFormatPr defaultRowHeight="14.4" x14ac:dyDescent="0.3"/>
  <cols>
    <col min="1" max="1" width="3" customWidth="1"/>
  </cols>
  <sheetData>
    <row r="23" spans="22:22" x14ac:dyDescent="0.3">
      <c r="V23" t="s">
        <v>2035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G e n e r a l _ c 5 a f 4 7 5 6 - e 6 a 1 - 4 5 b 9 - 9 3 5 5 - d 2 4 d 6 0 8 c 3 8 1 b ] ] > < / 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 F e e d b a c k _ b 0 2 4 a 5 d 6 - 4 d 4 9 - 4 e f 4 - b 6 e 5 - e 0 9 1 6 6 8 c 9 1 2 d < / K e y > < V a l u e   x m l n s : a = " h t t p : / / s c h e m a s . d a t a c o n t r a c t . o r g / 2 0 0 4 / 0 7 / M i c r o s o f t . A n a l y s i s S e r v i c e s . C o m m o n " > < a : H a s F o c u s > t r u e < / a : H a s F o c u s > < a : S i z e A t D p i 9 6 > 1 2 4 < / a : S i z e A t D p i 9 6 > < a : V i s i b l e > t r u e < / a : V i s i b l e > < / V a l u e > < / K e y V a l u e O f s t r i n g S a n d b o x E d i t o r . M e a s u r e G r i d S t a t e S c d E 3 5 R y > < K e y V a l u e O f s t r i n g S a n d b o x E d i t o r . M e a s u r e G r i d S t a t e S c d E 3 5 R y > < K e y > G e n e r a l _ c 5 a f 4 7 5 6 - e 6 a 1 - 4 5 b 9 - 9 3 5 5 - d 2 4 d 6 0 8 c 3 8 1 b 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 C o l u m n s \ R a t i n g s < / 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 2 0 2 3 - 1 2 - 2 8 T 1 9 : 3 1 : 3 1 . 2 7 9 7 9 3 5 + 0 1 : 0 0 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 C o l u m n s \ R a t i n g s < / K e y > < / D i a g r a m O b j e c t K e y > < D i a g r a m O b j e c t K e y > < K e y > C o l u m n s \ F e e d b a c k _ C a t e g o r y < / K e y > < / D i a g r a m O b j e c t K e y > < D i a g r a m O b j e c t K e y > < K e y > C o l u m n s \ R a t i n g _ S c o r e 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 C o l u m n s \ R a t i n g s < / 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 C o l u m n s \ R a t i n g _ S c o r e 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 T a b l e s \ G e n e r a l \ C o l u m n s \ R a t i n g s < / K e y > < / D i a g r a m O b j e c t K e y > < D i a g r a m O b j e c t K e y > < K e y > T a b l e s \ G e n e r a l \ C o l u m n s \ F e e d b a c k _ C a t e g o r y < / K e y > < / D i a g r a m O b j e c t K e y > < D i a g r a m O b j e c t K e y > < K e y > T a b l e s \ G e n e r a l \ C o l u m n s \ R a t i n g _ S c o r e 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 3 2 6 . 8 < / 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 2 3 0 < / 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 T a b l e s \ G e n e r a l \ C o l u m n s \ R a t i n g s < / 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 T a b l e s \ G e n e r a l \ C o l u m n s \ R a t i n g _ S c o r e 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 ( 3 1 3 . 9 0 3 8 1 0 5 6 7 6 6 6 , 1 1 5 ) .   E n d   p o i n t   2 :   ( 2 1 6 , 1 6 3 . 4 )   < / A u t o m a t i o n P r o p e r t y H e l p e r T e x t > < I s F o c u s e d > t r u e < / I s F o c u s e d > < L a y e d O u t > t r u e < / L a y e d O u t > < P o i n t s   x m l n s : b = " h t t p : / / s c h e m a s . d a t a c o n t r a c t . o r g / 2 0 0 4 / 0 7 / S y s t e m . W i n d o w s " > < b : P o i n t > < b : _ x > 3 1 3 . 9 0 3 8 1 0 5 6 7 6 6 5 8 < / b : _ x > < b : _ y > 1 1 5 < / b : _ y > < / b : P o i n t > < b : P o i n t > < b : _ x > 2 6 6 . 9 5 1 9 0 5 5 < / b : _ x > < b : _ y > 1 1 5 < / b : _ y > < / b : P o i n t > < b : P o i n t > < b : _ x > 2 6 4 . 9 5 1 9 0 5 5 < / b : _ x > < b : _ y > 1 1 7 < / b : _ y > < / b : P o i n t > < b : P o i n t > < b : _ x > 2 6 4 . 9 5 1 9 0 5 5 < / b : _ x > < b : _ y > 1 6 1 . 4 < / b : _ y > < / b : P o i n t > < b : P o i n t > < b : _ x > 2 6 2 . 9 5 1 9 0 5 5 < / b : _ x > < b : _ y > 1 6 3 . 4 < / b : _ y > < / b : P o i n t > < b : P o i n t > < b : _ x > 2 1 6 . 0 0 0 0 0 0 0 0 0 0 0 0 0 9 < / b : _ x > < b : _ y > 1 6 3 . 4 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 1 0 7 < / b : _ y > < / L a b e l L o c a t i o n > < L o c a t i o n   x m l n s : b = " h t t p : / / s c h e m a s . d a t a c o n t r a c t . o r g / 2 0 0 4 / 0 7 / S y s t e m . W i n d o w s " > < b : _ x > 3 2 9 . 9 0 3 8 1 0 5 6 7 6 6 5 8 < / b : _ x > < b : _ y > 1 1 5 < / 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 2 0 0 . 0 0 0 0 0 0 0 0 0 0 0 0 0 9 < / b : _ x > < b : _ y > 1 5 5 . 4 < / b : _ y > < / L a b e l L o c a t i o n > < L o c a t i o n   x m l n s : b = " h t t p : / / s c h e m a s . d a t a c o n t r a c t . o r g / 2 0 0 4 / 0 7 / S y s t e m . W i n d o w s " > < b : _ x > 2 0 0 . 0 0 0 0 0 0 0 0 0 0 0 0 0 6 < / b : _ x > < b : _ y > 1 6 3 . 4 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 1 1 5 < / b : _ y > < / b : P o i n t > < b : P o i n t > < b : _ x > 2 6 6 . 9 5 1 9 0 5 5 < / b : _ x > < b : _ y > 1 1 5 < / b : _ y > < / b : P o i n t > < b : P o i n t > < b : _ x > 2 6 4 . 9 5 1 9 0 5 5 < / b : _ x > < b : _ y > 1 1 7 < / b : _ y > < / b : P o i n t > < b : P o i n t > < b : _ x > 2 6 4 . 9 5 1 9 0 5 5 < / b : _ x > < b : _ y > 1 6 1 . 4 < / b : _ y > < / b : P o i n t > < b : P o i n t > < b : _ x > 2 6 2 . 9 5 1 9 0 5 5 < / b : _ x > < b : _ y > 1 6 3 . 4 < / b : _ y > < / b : P o i n t > < b : P o i n t > < b : _ x > 2 1 6 . 0 0 0 0 0 0 0 0 0 0 0 0 0 9 < / b : _ x > < b : _ y > 1 6 3 . 4 < / b : _ y > < / b : P o i n t > < / P o i n t s > < / a : V a l u 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  s t a n d a l o n e = " n o " ? > < D a t a M a s h u p   x m l n s = " h t t p : / / s c h e m a s . m i c r o s o f t . c o m / D a t a M a s h u p " > A A A A A J 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I c N f 6 s A A A D 4 A A A A E g A A A E N v b m Z p Z y 9 Q Y W N r Y W d l L n h t b I S P v Q 6 C M B z E d x P f g X S n X 2 y k l M F V E h O i c W 2 g w U b 4 1 9 B i e T c H H 8 l X E K K o m + P d / Z K 7 e 9 z u I h + 7 N r r q 3 h k L G W K Y o s h 5 B b V q L e g M g U W 5 X K / E T l V n 1 e h o o s G l o 6 s z d P L + k h I S Q s A h w b Z v C K e U k W O x L a u T 7 h T 6 w O Y / H B u Y a y u N p D i 8 1 k i O G U 8 w o 5 x j K s j i i s L A l + D T 4 j n 9 M c V m a P 3 Q a 6 k h 3 p e C L F K Q 9 w n 5 B A A A / / 8 D A F B L A w Q U A A I A C A A A A C E A o I I X g 6 w D A A C 2 E Q A A E w A A A E Z v c m 1 1 b G F z L 1 N l Y 3 R p b 2 4 x L m 3 s W F 1 P G z k U f U f i P 1 x N p R W V s l G z 2 4 9 d V V V V A u y 2 3 Q W W U P q A U G V m b o g V j 5 2 1 P S k R y n / v 9 c w k 8 2 E P h B a p L + Q l w f e M 7 z 3 H x 7 5 j D M a W K w m j 4 n v w e m v L T J j G B E 6 Y 5 f L q y w m T V w h v Q K D d 3 g L 6 j F S m Y z e y f x 2 j 6 A 8 z r V H a z 0 p P L 5 W a 7 j y 9 O T 9 k K b 6 J 6 s 9 H F 8 v z o Z K W g B e 9 Y p o n 0 X D i Q g m c L m Y Y 0 X y n 7 F J g / 1 Q z a c Z K p 0 M l s l S 6 o N k p c v Z u b s p Z o x 5 Y C o D F a 7 v s w W o Y R r H S S M H 3 0 r 5 8 3 n f P L p d P t 7 e 4 D O a s u B 4 g J p c s n n 4 Z M o t X S i + + h 7 A 3 y c O x X k 3 t 8 V 6 n q g f u R f l H m D 4 c w f d 7 z V V z 3 E a W a Q u W p 7 h i x + S i Y K 3 S G R X t f B s K 7 6 e M i / a g q 7 w 9 d p A J A f X A W t e / U C a o v e E 9 k h v U G H a 5 t p N V N K F B V 0 Z R 2 g T j q c o s O G g Q c Z z p m T L 5 N H a C M O e G W y / R 3 + o r J D y B h c r o 2 8 R q j h o y 8 z Z k f H Q o D Q 7 C i A 9 e z 1 B z l L S Q X I K L T J R F 4 e v r c g g + R b E A c k S e y i r Q G K s 0 J f q U z v 3 N Y O x m S 0 B p i J U Q y K 4 y f B t c r f E Y m L X c Z o k v a K 7 L r 1 T Q s V Y x G u M T U S o F g 3 r O Y w w H Y 8 o t B Z e h p w + U S u D / j A l u F 1 7 w j B E D u 3 C K j w n n x X e 1 Y u R n 4 v g L n J 7 5 X l i k r e 2 1 9 v o J p i R 7 A k e 0 k h o K a 5 v K 9 C M U d K y W w z u t r d E r X d 9 w Y W U 8 z 2 u e t b q c d J t 5 7 u W X H 3 N I Q y Z J 9 B J f o C J Q C R T W 0 x 0 Q X V z L 8 e i u X R M V Z 0 1 0 7 0 0 T H Z W Q / T U k e o j t E x 0 e j 6 K 6 l 9 4 l S S 6 R T L g 7 2 Z g o + V d q E a I Y 2 v E l L S a E W j 9 A F k + A j + G c x i 9 o j m d O O E m + Q q t Z b J W m d U B B k t Y w g w 0 w v 2 2 A + X 0 D z P M N M C 8 2 w L z c A P O q x B w z Y / g c A 4 g / 7 k T 8 u U J o l Z I 3 g v I 9 6 8 B I 2 u K N p t y 5 2 F W D p p P A G e + x P z / 2 5 8 f + / D P 7 s 6 d c S K y 2 P i F J 2 i o E i P t c c 3 o 1 S p / k j M / J M J 2 k S k A e v b O z Q k 6 S Z I z e W a v 5 Z V a 8 W Z w x k W H 0 H Q 2 8 q z p 3 h j Q y r I + o 0 g E u X / F 6 Q v c 4 0 2 i M / 6 J 2 i / J f 5 r Z N L f c h G k r 0 Q f F w P 7 x p 5 P A u Z 2 1 A 4 P r W A z f 5 R y 6 T / j 8 4 t k d U u q 7 K o v c B W q b Q 5 b E q s c D k v 9 e d u 0 W n I 3 P t a r e s l 7 r G 9 K t 4 l 1 S D D q 1 u q b y 6 S x u X t 3 6 H r 0 K 5 X I 3 r / Y Z K N Z 6 5 h 0 i D y E / Y u v P X / g t Q Q P r N c K e X B 9 1 m D t d d v 4 8 H V i O 4 n n d U V 7 E r q 2 3 e 4 L 2 K X 3 8 D A A D / / w M A U E s B A i 0 A F A A G A A g A A A A h A C r d q k D S A A A A N w E A A B M A A A A A A A A A A A A A A A A A A A A A A F t D b 2 5 0 Z W 5 0 X 1 R 5 c G V z X S 5 4 b W x Q S w E C L Q A U A A I A C A A A A C E A 2 I c N f 6 s A A A D 4 A A A A E g A A A A A A A A A A A A A A A A A L A w A A Q 2 9 u Z m l n L 1 B h Y 2 t h Z 2 U u e G 1 s U E s B A i 0 A F A A C A A g A A A A h A K C C F 4 O s A w A A t h E A A B M A A A A A A A A A A A A A A A A A 5 g M A A E Z v c m 1 1 b G F z L 1 N l Y 3 R p b 2 4 x L m 1 Q S w U G A A A A A A M A A w D C A A A A w 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m A A A A A A A A O S 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S Y X R p b m d f U m F u Z 2 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x M i 0 y O F Q x O D o x M D o 0 N i 4 3 N D Y 2 M j A z 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4 O D c 4 N D I y Z C 0 w Y j I 3 L T R h Y W Y t O T E y M i 0 4 M m R m N T k w O D B m M j k 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Z l Z W R i Y W N r X 0 N h d G V n b 3 J 5 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T I t M j h U M T g 6 M T E 6 M T Y u M j A x M j Q z M F o 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N z Y 2 M 2 Z m O T E t Y j Y 5 Z S 0 0 M z g 0 L W E 2 Z m I t M G R i Y m R j Z j c 1 O G V m 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G Z W V k Y m F j a z w v S X R l b V B h d G g + P C 9 J d G V t T G 9 j Y X R p b 2 4 + P F N 0 Y W J s Z U V u d H J p Z X M + P E V u d H J 5 I F R 5 c G U 9 I k F k Z G V k V G 9 E Y X R h T W 9 k Z W w i I F Z h b H V l P S J s M S I v P j x F b n R y e S B U e X B l P S J C d W Z m Z X J O Z X h 0 U m V m c m V z a C I g V m F s d W U 9 I m w x I i 8 + P E V u d H J 5 I F R 5 c G U 9 I k Z p b G x D b 3 V u d C I g V m F s d W U 9 I m w x O T Q 4 I i 8 + P E V u d H J 5 I F R 5 c G U 9 I k Z p b G x F b m F i b G V k I i B W Y W x 1 Z T 0 i b D A i L z 4 8 R W 5 0 c n k g V H l w Z T 0 i R m l s b E V y c m 9 y Q 2 9 k Z S I g V m F s d W U 9 I n N V b m t u b 3 d u I i 8 + P E V u d H J 5 I F R 5 c G U 9 I k Z p b G x F c n J v c k N v d W 5 0 I i B W Y W x 1 Z T 0 i b D A i L z 4 8 R W 5 0 c n k g V H l w Z T 0 i R m l s b E x h c 3 R V c G R h d G V k I i B W Y W x 1 Z T 0 i Z D I w M j M t M T I t M j h U M T g 6 M j U 6 M j c u M z E w O D A w N V o i L z 4 8 R W 5 0 c n k g V H l w Z T 0 i R m l s b E N v b H V t b l R 5 c G V z I i B W Y W x 1 Z T 0 i c 0 F 3 W U d C d 2 N H Q m d N R E F B P T 0 i 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J n F 1 b 3 Q 7 L C Z x d W 9 0 O 0 5 Q U y B 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M 2 Y m M w N T M t N z Q 1 N S 0 0 M G N h L W I 5 O D g t N z g 2 N D k 1 Z T A 0 Z j Y 5 I i 8 + P E V u d H J 5 I F R 5 c G U 9 I l J l b G F 0 a W 9 u c 2 h p c E l u Z m 9 D b 2 5 0 Y W l u Z X I i I F Z h b H V l P S J z e y Z x d W 9 0 O 2 N v b H V t b k N v d W 5 0 J n F 1 b 3 Q 7 O j E w L C Z x d W 9 0 O 2 t l e U N v b H V t b k 5 h b W V z J n F 1 b 3 Q 7 O l t d L C Z x d W 9 0 O 3 F 1 Z X J 5 U m V s Y X R p b 2 5 z a G l w c y Z x d W 9 0 O z p b X S w m c X V v d D t j b 2 x 1 b W 5 J Z G V u d G l 0 a W V z J n F 1 b 3 Q 7 O l s m c X V v d D t T Z W N 0 a W 9 u M S 9 G Z W V k Y m F j a y 9 D a G F u Z 2 V k I F R 5 c G U u e 0 l E L D B 9 J n F 1 b 3 Q 7 L C Z x d W 9 0 O 1 N l Y 3 R p b 2 4 x L 0 Z l Z W R i Y W N r L 0 N o Y W 5 n Z W Q g V H l w Z S 5 7 R n V s b C B O Y W 1 l L D V 9 J n F 1 b 3 Q 7 L C Z x d W 9 0 O 1 N l Y 3 R p b 2 4 x L 0 Z l Z W R i Y W N r L 0 N o Y W 5 n Z W Q g V H l w Z S 5 7 R 2 V u Z G V y L D Z 9 J n F 1 b 3 Q 7 L C Z x d W 9 0 O 1 N l Y 3 R p b 2 4 x L 0 Z l Z W R i Y W N r L 0 N o Y W 5 n Z W Q g V H l w Z S 5 7 R G F 0 Z S B v Z i B C a X J 0 a C w 3 f S Z x d W 9 0 O y w m c X V v d D t T Z W N 0 a W 9 u M S 9 G Z W V k Y m F j a y 9 D a G F u Z 2 V k I F R 5 c G U u e 0 N o Z W N r b 3 V 0 I E R h d G U s O H 0 m c X V v d D s s J n F 1 b 3 Q 7 U 2 V j d G l v b j E v R m V l Z G J h Y 2 s v Q 2 h h b m d l Z C B U e X B l L n t Q d X J w b 3 N l I G 9 m I H R o Z S B 2 a X N p d C w 5 f S Z x d W 9 0 O y w m c X V v d D t T Z W N 0 a W 9 u M S 9 G Z W V k Y m F j a y 9 D a G F u Z 2 V k I F R 5 c G U u e 0 h v d y B k a W Q g e W 9 1 I G R p c 2 N v d m V y I H V z P y w x M H 0 m c X V v d D s s J n F 1 b 3 Q 7 U 2 V j d G l v b j E v R m V l Z G J h Y 2 s v Q 2 h h b m d l Z C B U e X B l L n t S Y X R l I H l v d X I g b 3 Z l c m F s b C B l e H B l c m l l b m N l I G l u I G 9 1 c i B o b 3 R l b C w x M X 0 m c X V v d D s s J n F 1 b 3 Q 7 U 2 V j d G l v b j E v R m V l Z G J h Y 2 s v Q 2 h h b m d l Z C B U e X B l L n t I b 3 c g b G l r Z W x 5 I G F y Z S B 5 b 3 U g d G 8 g c m V j b 2 1 t Z W 5 k I H V z I H R v I G E g Z n J p Z W 5 k I G 9 y I G N v b G x l Y W d 1 Z T 8 s M T J 9 J n F 1 b 3 Q 7 L C Z x d W 9 0 O 1 N l Y 3 R p b 2 4 x L 0 Z l Z W R i Y W N r L 0 F k Z G V k I E N v b m R p d G l v b m F s I E N v b H V t b i 5 7 T l B T I E N h d G V n b 3 J 5 L D l 9 J n F 1 b 3 Q 7 X S w m c X V v d D t D b 2 x 1 b W 5 D b 3 V u d C Z x d W 9 0 O z o x M C w m c X V v d D t L Z X l D b 2 x 1 b W 5 O Y W 1 l c y Z x d W 9 0 O z p b X S w m c X V v d D t D b 2 x 1 b W 5 J Z G V u d G l 0 a W V z J n F 1 b 3 Q 7 O l s m c X V v d D t T Z W N 0 a W 9 u M S 9 G Z W V k Y m F j a y 9 D a G F u Z 2 V k I F R 5 c G U u e 0 l E L D B 9 J n F 1 b 3 Q 7 L C Z x d W 9 0 O 1 N l Y 3 R p b 2 4 x L 0 Z l Z W R i Y W N r L 0 N o Y W 5 n Z W Q g V H l w Z S 5 7 R n V s b C B O Y W 1 l L D V 9 J n F 1 b 3 Q 7 L C Z x d W 9 0 O 1 N l Y 3 R p b 2 4 x L 0 Z l Z W R i Y W N r L 0 N o Y W 5 n Z W Q g V H l w Z S 5 7 R 2 V u Z G V y L D Z 9 J n F 1 b 3 Q 7 L C Z x d W 9 0 O 1 N l Y 3 R p b 2 4 x L 0 Z l Z W R i Y W N r L 0 N o Y W 5 n Z W Q g V H l w Z S 5 7 R G F 0 Z S B v Z i B C a X J 0 a C w 3 f S Z x d W 9 0 O y w m c X V v d D t T Z W N 0 a W 9 u M S 9 G Z W V k Y m F j a y 9 D a G F u Z 2 V k I F R 5 c G U u e 0 N o Z W N r b 3 V 0 I E R h d G U s O H 0 m c X V v d D s s J n F 1 b 3 Q 7 U 2 V j d G l v b j E v R m V l Z G J h Y 2 s v Q 2 h h b m d l Z C B U e X B l L n t Q d X J w b 3 N l I G 9 m I H R o Z S B 2 a X N p d C w 5 f S Z x d W 9 0 O y w m c X V v d D t T Z W N 0 a W 9 u M S 9 G Z W V k Y m F j a y 9 D a G F u Z 2 V k I F R 5 c G U u e 0 h v d y B k a W Q g e W 9 1 I G R p c 2 N v d m V y I H V z P y w x M H 0 m c X V v d D s s J n F 1 b 3 Q 7 U 2 V j d G l v b j E v R m V l Z G J h Y 2 s v Q 2 h h b m d l Z C B U e X B l L n t S Y X R l I H l v d X I g b 3 Z l c m F s b C B l e H B l c m l l b m N l I G l u I G 9 1 c i B o b 3 R l b C w x M X 0 m c X V v d D s s J n F 1 b 3 Q 7 U 2 V j d G l v b j E v R m V l Z G J h Y 2 s v Q 2 h h b m d l Z C B U e X B l L n t I b 3 c g b G l r Z W x 5 I G F y Z S B 5 b 3 U g d G 8 g c m V j b 2 1 t Z W 5 k I H V z I H R v I G E g Z n J p Z W 5 k I G 9 y I G N v b G x l Y W d 1 Z T 8 s M T J 9 J n F 1 b 3 Q 7 L C Z x d W 9 0 O 1 N l Y 3 R p b 2 4 x L 0 Z l Z W R i Y W N r L 0 F k Z G V k I E N v b m R p d G l v b m F s I E N v b H V t b i 5 7 T l B T I E N h d G V n b 3 J 5 L D l 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T l B T X 0 N h d G V n b 3 J 5 I i 8 + P C 9 T d G F i b G V F b n R y a W V z P j w v S X R l b T 4 8 S X R l b T 4 8 S X R l b U x v Y 2 F 0 a W 9 u P j x J d G V t V H l w Z T 5 G b 3 J t d W x h P C 9 J d G V t V H l w Z T 4 8 S X R l b V B h d G g + U 2 V j d G l v b j E v R 2 V u Z X J h b D w v S X R l b V B h d G g + P C 9 J d G V t T G 9 j Y X R p b 2 4 + P F N 0 Y W J s Z U V u d H J p Z X M + P E V u d H J 5 I F R 5 c G U 9 I k F k Z G V k V G 9 E Y X R h T W 9 k Z W w i I F Z h b H V l P S J s M S I v P j x F b n R y e S B U e X B l P S J C d W Z m Z X J O Z X h 0 U m V m c m V z a C I g V m F s d W U 9 I m w x I i 8 + P E V u d H J 5 I F R 5 c G U 9 I k Z p b G x D b 3 V u d C I g V m F s d W U 9 I m w x N T U 4 N C I v P j x F b n R y e S B U e X B l P S J G a W x s R W 5 h Y m x l Z C I g V m F s d W U 9 I m w w I i 8 + P E V u d H J 5 I F R 5 c G U 9 I k Z p b G x F c n J v c k N v Z G U i I F Z h b H V l P S J z V W 5 r b m 9 3 b i I v P j x F b n R y e S B U e X B l P S J G a W x s R X J y b 3 J D b 3 V u d C I g V m F s d W U 9 I m w w I i 8 + P E V u d H J 5 I F R 5 c G U 9 I k Z p b G x M Y X N 0 V X B k Y X R l Z C I g V m F s d W U 9 I m Q y M D I z L T E y L T I 4 V D E 4 O j I 1 O j I 3 L j M y N D c w O D R a I i 8 + P E V u d H J 5 I F R 5 c G U 9 I k Z p b G x D b 2 x 1 b W 5 U e X B l c y I g V m F s d W U 9 I n N B d 1 l H Q m d N P S I v P j x F b n R y e S B U e X B l P S J G a W x s Q 2 9 s d W 1 u T m F t Z X M i I F Z h b H V l P S J z W y Z x d W 9 0 O 0 l E J n F 1 b 3 Q 7 L C Z x d W 9 0 O 0 Z l Z W R i Y W N r J n F 1 b 3 Q 7 L C Z x d W 9 0 O 1 J h d G l u Z 3 M m c X V v d D s s J n F 1 b 3 Q 7 R m V l Z G J h Y 2 t f Q 2 F 0 Z W d v c n k m c X V v d D s s J n F 1 b 3 Q 7 U m F 0 a W 5 n X 1 N j b 3 J 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Y 2 J h N z d l Z i 1 k M D E 3 L T R h N T M t O D h i Y y 0 4 Z j I 2 Z D J i M D V m Z j M i L z 4 8 R W 5 0 c n k g V H l w Z T 0 i U m V s Y X R p b 2 5 z a G l w S W 5 m b 0 N v b n R h a W 5 l c i I g V m F s d W U 9 I n N 7 J n F 1 b 3 Q 7 Y 2 9 s d W 1 u Q 2 9 1 b n Q m c X V v d D s 6 N S w m c X V v d D t r Z X l D b 2 x 1 b W 5 O Y W 1 l c y Z x d W 9 0 O z p b X S w m c X V v d D t x d W V y e V J l b G F 0 a W 9 u c 2 h p c H M m c X V v d D s 6 W 1 0 s J n F 1 b 3 Q 7 Y 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D b 2 x 1 b W 5 D b 3 V u d C Z x d W 9 0 O z o 1 L C Z x d W 9 0 O 0 t l e U N v b H V t b k 5 h b W V z J n F 1 b 3 Q 7 O l t d L C Z x d W 9 0 O 0 N v b H V t b k l k Z W 5 0 a X R p Z X M m c X V v d D s 6 W y Z x d W 9 0 O 1 N l Y 3 R p b 2 4 x L 0 d l b m V y Y W w v V W 5 w a X Z v d G V k I E 9 0 a G V y I E N v b H V t b n M u e 0 l E L D B 9 J n F 1 b 3 Q 7 L C Z x d W 9 0 O 1 N l Y 3 R p b 2 4 x L 0 d l b m V y Y W w v V W 5 w a X Z v d G V k I E 9 0 a G V y I E N v b H V t b n M u e 0 F 0 d H J p Y n V 0 Z S w x f S Z x d W 9 0 O y w m c X V v d D t T Z W N 0 a W 9 u M S 9 H Z W 5 l c m F s L 1 V u c G l 2 b 3 R l Z C B P d G h l c i B D b 2 x 1 b W 5 z L n t W Y W x 1 Z S w y f S Z x d W 9 0 O y w m c X V v d D t T Z W N 0 a W 9 u M S 9 G Z W V k Y m F j a 1 9 D Y X R l Z 2 9 y e S 9 D a G F u Z 2 V k I F R 5 c G U u e 0 N h d G V n b 3 J 5 L D F 9 J n F 1 b 3 Q 7 L C Z x d W 9 0 O 1 N l Y 3 R p b 2 4 x L 1 J h d G l u Z 1 9 S Y W 5 n Z S 9 D a G F u Z 2 V k I F R 5 c G U u e 1 J h d G l u Z y B T Y 2 9 y Z S 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U m F 0 a W 5 n X 1 J h b m d l L 1 N v d X J j Z T w v S X R l b V B h d G g + P C 9 J d G V t T G 9 j Y X R p b 2 4 + P F N 0 Y W J s Z U V u d H J p Z X M v P j w v S X R l b T 4 8 S X R l b T 4 8 S X R l b U x v Y 2 F 0 a W 9 u P j x J d G V t V H l w Z T 5 G b 3 J t d W x h P C 9 J d G V t V H l w Z T 4 8 S X R l b V B h d G g + U 2 V j d G l v b j E v U m F 0 a W 5 n X 1 J h b m d l L 0 N o Y W 5 n Z W Q l M j B U e X B l P C 9 J d G V t U G F 0 a D 4 8 L 0 l 0 Z W 1 M b 2 N h d G l v b j 4 8 U 3 R h Y m x l R W 5 0 c m l l c y 8 + P C 9 J d G V t P j x J d G V t P j x J d G V t T G 9 j Y X R p b 2 4 + P E l 0 Z W 1 U e X B l P k Z v c m 1 1 b G E 8 L 0 l 0 Z W 1 U e X B l P j x J d G V t U G F 0 a D 5 T Z W N 0 a W 9 u M S 9 G Z W V k Y m F j a 1 9 D Y X R l Z 2 9 y e S 9 T b 3 V y Y 2 U 8 L 0 l 0 Z W 1 Q Y X R o P j w v S X R l b U x v Y 2 F 0 a W 9 u P j x T d G F i b G V F b n R y a W V z L z 4 8 L 0 l 0 Z W 0 + P E l 0 Z W 0 + P E l 0 Z W 1 M b 2 N h d G l v b j 4 8 S X R l b V R 5 c G U + R m 9 y b X V s Y T w v S X R l b V R 5 c G U + P E l 0 Z W 1 Q Y X R o P l N l Y 3 R p b 2 4 x L 0 Z l Z W R i Y W N r X 0 N h d G V n b 3 J 5 L 0 N o Y W 5 n Z W Q l M j B U e X B l P C 9 J d G V t U G F 0 a D 4 8 L 0 l 0 Z W 1 M b 2 N h d G l v b j 4 8 U 3 R h Y m x l R W 5 0 c m l l c y 8 + P C 9 J d G V t P j x J d G V t P j x J d G V t T G 9 j Y X R p b 2 4 + P E l 0 Z W 1 U e X B l P k Z v c m 1 1 b G E 8 L 0 l 0 Z W 1 U e X B l P j x J d G V t U G F 0 a D 5 T Z W N 0 a W 9 u M S 9 G Z W V k Y m F j a y 9 T b 3 V y Y 2 U 8 L 0 l 0 Z W 1 Q Y X R o P j w v S X R l b U x v Y 2 F 0 a W 9 u P j x T d G F i b G V F b n R y a W V z L z 4 8 L 0 l 0 Z W 0 + P E l 0 Z W 0 + P E l 0 Z W 1 M b 2 N h d G l v b j 4 8 S X R l b V R 5 c G U + R m 9 y b X V s Y T w v S X R l b V R 5 c G U + P E l 0 Z W 1 Q Y X R o P l N l Y 3 R p b 2 4 x L 0 Z l Z W R i Y W N r L 0 N o Y W 5 n Z W Q l M j B U e X B l P C 9 J d G V t U G F 0 a D 4 8 L 0 l 0 Z W 1 M b 2 N h d G l v b j 4 8 U 3 R h Y m x l R W 5 0 c m l l c y 8 + P C 9 J d G V t P j x J d G V t P j x J d G V t T G 9 j Y X R p b 2 4 + P E l 0 Z W 1 U e X B l P k Z v c m 1 1 b G E 8 L 0 l 0 Z W 1 U e X B l P j x J d G V t U G F 0 a D 5 T Z W N 0 a W 9 u M S 9 H Z W 5 l c m F s L 1 N v d X J j Z T w v S X R l b V B h d G g + P C 9 J d G V t T G 9 j Y X R p b 2 4 + P F N 0 Y W J s Z U V u d H J p Z X M v P j w v S X R l b T 4 8 S X R l b T 4 8 S X R l b U x v Y 2 F 0 a W 9 u P j x J d G V t V H l w Z T 5 G b 3 J t d W x h P C 9 J d G V t V H l w Z T 4 8 S X R l b V B h d G g + U 2 V j d G l v b j E v R 2 V u Z X J h b C 9 D a G F u Z 2 V k J T I w V H l w Z T w v S X R l b V B h d G g + P C 9 J d G V t T G 9 j Y X R p b 2 4 + P F N 0 Y W J s Z U V u d H J p Z X M v P j w v S X R l b T 4 8 S X R l b T 4 8 S X R l b U x v Y 2 F 0 a W 9 u P j x J d G V t V H l w Z T 5 G b 3 J t d W x h P C 9 J d G V t V H l w Z T 4 8 S X R l b V B h d G g + U 2 V j d G l v b j E v R m V l Z G J h Y 2 s v U m V t b 3 Z l Z C U y M E 9 0 a G V y J T I w Q 2 9 s d W 1 u c z w v S X R l b V B h d G g + P C 9 J d G V t T G 9 j Y X R p b 2 4 + P F N 0 Y W J s Z U V u d H J p Z X M v P j w v S X R l b T 4 8 S X R l b T 4 8 S X R l b U x v Y 2 F 0 a W 9 u P j x J d G V t V H l w Z T 5 G b 3 J t d W x h P C 9 J d G V t V H l w Z T 4 8 S X R l b V B h d G g + U 2 V j d G l v b j E v R m V l Z G J h Y 2 s v U m V u Y W 1 l Z C U y M E N v b H V t b n M 8 L 0 l 0 Z W 1 Q Y X R o P j w v S X R l b U x v Y 2 F 0 a W 9 u P j x T d G F i b G V F b n R y a W V z L z 4 8 L 0 l 0 Z W 0 + P E l 0 Z W 0 + P E l 0 Z W 1 M b 2 N h d G l v b j 4 8 S X R l b V R 5 c G U + R m 9 y b X V s Y T w v S X R l b V R 5 c G U + P E l 0 Z W 1 Q Y X R o P l N l Y 3 R p b 2 4 x L 0 d l b m V y Y W w v U m V t b 3 Z l Z C U y M E 9 0 a G V y J T I w Q 2 9 s d W 1 u c z w v S X R l b V B h d G g + P C 9 J d G V t T G 9 j Y X R p b 2 4 + P F N 0 Y W J s Z U V u d H J p Z X M v P j w v S X R l b T 4 8 S X R l b T 4 8 S X R l b U x v Y 2 F 0 a W 9 u P j x J d G V t V H l w Z T 5 G b 3 J t d W x h P C 9 J d G V t V H l w Z T 4 8 S X R l b V B h d G g + U 2 V j d G l v b j E v R 2 V u Z X J h b C 9 V b n B p d m 9 0 Z W Q l M j B P d G h l c i U y M E N v b H V t b n M 8 L 0 l 0 Z W 1 Q Y X R o P j w v S X R l b U x v Y 2 F 0 a W 9 u P j x T d G F i b G V F b n R y a W V z L z 4 8 L 0 l 0 Z W 0 + P E l 0 Z W 0 + P E l 0 Z W 1 M b 2 N h d G l v b j 4 8 S X R l b V R 5 c G U + R m 9 y b X V s Y T w v S X R l b V R 5 c G U + P E l 0 Z W 1 Q Y X R o P l N l Y 3 R p b 2 4 x L 0 d l b m V y Y W w v U m V u Y W 1 l Z C U y M E N v b H V t b n M 8 L 0 l 0 Z W 1 Q Y X R o P j w v S X R l b U x v Y 2 F 0 a W 9 u P j x T d G F i b G V F b n R y a W V z L z 4 8 L 0 l 0 Z W 0 + P E l 0 Z W 0 + P E l 0 Z W 1 M b 2 N h d G l v b j 4 8 S X R l b V R 5 c G U + R m 9 y b X V s Y T w v S X R l b V R 5 c G U + P E l 0 Z W 1 Q Y X R o P l N l Y 3 R p b 2 4 x L 0 Z l Z W R i Y W N r L 0 F k Z G V k J T I w Q 2 9 u Z G l 0 a W 9 u Y W w l M j B D b 2 x 1 b W 4 8 L 0 l 0 Z W 1 Q Y X R o P j w v S X R l b U x v Y 2 F 0 a W 9 u P j x T d G F i b G V F b n R y a W V z L z 4 8 L 0 l 0 Z W 0 + P E l 0 Z W 0 + P E l 0 Z W 1 M b 2 N h d G l v b j 4 8 S X R l b V R 5 c G U + R m 9 y b X V s Y T w v S X R l b V R 5 c G U + P E l 0 Z W 1 Q Y X R o P l N l Y 3 R p b 2 4 x L 0 d l b m V y Y W w v T W V y Z 2 V k J T I w U X V l c m l l c z w v S X R l b V B h d G g + P C 9 J d G V t T G 9 j Y X R p b 2 4 + P F N 0 Y W J s Z U V u d H J p Z X M v P j w v S X R l b T 4 8 S X R l b T 4 8 S X R l b U x v Y 2 F 0 a W 9 u P j x J d G V t V H l w Z T 5 G b 3 J t d W x h P C 9 J d G V t V H l w Z T 4 8 S X R l b V B h d G g + U 2 V j d G l v b j E v R 2 V u Z X J h b C 9 F e H B h b m R l Z C U y M E Z l Z W R i Y W N r X 0 N h d G V n b 3 J 5 P C 9 J d G V t U G F 0 a D 4 8 L 0 l 0 Z W 1 M b 2 N h d G l v b j 4 8 U 3 R h Y m x l R W 5 0 c m l l c y 8 + P C 9 J d G V t P j x J d G V t P j x J d G V t T G 9 j Y X R p b 2 4 + P E l 0 Z W 1 U e X B l P k Z v c m 1 1 b G E 8 L 0 l 0 Z W 1 U e X B l P j x J d G V t U G F 0 a D 5 T Z W N 0 a W 9 u M S 9 H Z W 5 l c m F s L 0 1 l c m d l Z C U y M F F 1 Z X J p Z X M x P C 9 J d G V t U G F 0 a D 4 8 L 0 l 0 Z W 1 M b 2 N h d G l v b j 4 8 U 3 R h Y m x l R W 5 0 c m l l c y 8 + P C 9 J d G V t P j x J d G V t P j x J d G V t T G 9 j Y X R p b 2 4 + P E l 0 Z W 1 U e X B l P k Z v c m 1 1 b G E 8 L 0 l 0 Z W 1 U e X B l P j x J d G V t U G F 0 a D 5 T Z W N 0 a W 9 u M S 9 H Z W 5 l c m F s L 0 V 4 c G F u Z G V k J T I w U m F 0 a W 5 n X 1 J h b m d l P C 9 J d G V t U G F 0 a D 4 8 L 0 l 0 Z W 1 M b 2 N h d G l v b j 4 8 U 3 R h Y m x l R W 5 0 c m l l c y 8 + P C 9 J d G V t P j x J d G V t P j x J d G V t T G 9 j Y X R p b 2 4 + P E l 0 Z W 1 U e X B l P k Z v c m 1 1 b G E 8 L 0 l 0 Z W 1 U e X B l P j x J d G V t U G F 0 a D 5 T Z W N 0 a W 9 u M S 9 H Z W 5 l c m F s L 1 J l b m F t Z W Q l M j B D b 2 x 1 b W 5 z 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C / Q f + R n k G U C Y J P c a H 6 x T W Q A A A A A C A A A A A A A Q Z g A A A A E A A C A A A A C K 8 n T q v N Q a 8 w j S F A 8 5 1 Y n q X 5 n e q j k N r o 8 P K T G e c w 0 m g w A A A A A O g A A A A A I A A C A A A A B h Q v x Y j M X T T B 1 W b M n u N J 9 S i I o q V p E 4 Y R k P Y / W 5 O m K U + 1 A A A A A c g o Q e I N q 1 k 4 x K 4 w j m E B 7 c g B O B o 3 Y O B 3 O r 1 e J L J v X L m B G o 2 S w 0 O f c F G 3 i V w J Y c E + i 1 d f c U 8 m 1 B Z M 8 6 2 + w 7 y q K K r t K F f n t 2 T W T 3 0 K H O e k L s Z k A A A A B 6 9 / l I F h B M z y X L w Y e + 9 1 6 4 p t 3 5 W U F q 0 w l b u w q J L I 9 o t W 0 H 1 s p e Z F l h h 2 2 R C c O 6 J I R P + 0 U Q t v L 5 n 5 a o C T B Q v z + k < / 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F e e d b a c k _ b 0 2 4 a 5 d 6 - 4 d 4 9 - 4 e f 4 - b 6 e 5 - e 0 9 1 6 6 8 c 9 1 2 d , G e n e r a l _ c 5 a f 4 7 5 6 - e 6 a 1 - 4 5 b 9 - 9 3 5 5 - d 2 4 d 6 0 8 c 3 8 1 b ] ] > < / 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T a b l e X M L _ G e n e r a l _ c 5 a f 4 7 5 6 - e 6 a 1 - 4 5 b 9 - 9 3 5 5 - d 2 4 d 6 0 8 c 3 8 1 b " > < 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 6 1 < / i n t > < / v a l u e > < / i t e m > < i t e m > < k e y > < s t r i n g > F e e d b a c k < / s t r i n g > < / k e y > < v a l u e > < i n t > 1 1 6 < / i n t > < / v a l u e > < / i t e m > < i t e m > < k e y > < s t r i n g > R a t i n g s < / s t r i n g > < / k e y > < v a l u e > < i n t > 1 0 0 < / i n t > < / v a l u e > < / i t e m > < i t e m > < k e y > < s t r i n g > F e e d b a c k _ C a t e g o r y < / s t r i n g > < / k e y > < v a l u e > < i n t > 1 9 4 < / i n t > < / v a l u e > < / i t e m > < i t e m > < k e y > < s t r i n g > R a t i n g _ S c o r e < / s t r i n g > < / k e y > < v a l u e > < i n t > 1 4 4 < / i n t > < / v a l u e > < / i t e m > < / C o l u m n W i d t h s > < C o l u m n D i s p l a y I n d e x > < i t e m > < k e y > < s t r i n g > I D < / s t r i n g > < / k e y > < v a l u e > < i n t > 0 < / i n t > < / v a l u e > < / i t e m > < i t e m > < k e y > < s t r i n g > F e e d b a c k < / s t r i n g > < / k e y > < v a l u e > < i n t > 1 < / i n t > < / v a l u e > < / i t e m > < i t e m > < k e y > < s t r i n g > R a t i n g s < / s t r i n g > < / k e y > < v a l u e > < i n t > 2 < / i n t > < / v a l u e > < / i t e m > < i t e m > < k e y > < s t r i n g > F e e d b a c k _ C a t e g o r y < / s t r i n g > < / k e y > < v a l u e > < i n t > 3 < / i n t > < / v a l u e > < / i t e m > < i t e m > < k e y > < s t r i n g > R a t i n g _ S c o r e 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F e e d b a c k _ b 0 2 4 a 5 d 6 - 4 d 4 9 - 4 e f 4 - b 6 e 5 - e 0 9 1 6 6 8 c 9 1 2 d " > < 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s t r i n g > < / k e y > < v a l u e > < i n t > 7 4 < / 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40A9A7F-E072-418D-889C-D078F810E966}">
  <ds:schemaRefs/>
</ds:datastoreItem>
</file>

<file path=customXml/itemProps10.xml><?xml version="1.0" encoding="utf-8"?>
<ds:datastoreItem xmlns:ds="http://schemas.openxmlformats.org/officeDocument/2006/customXml" ds:itemID="{CE9E0DDC-543C-4168-966F-D5F7CB21D5A3}">
  <ds:schemaRefs/>
</ds:datastoreItem>
</file>

<file path=customXml/itemProps11.xml><?xml version="1.0" encoding="utf-8"?>
<ds:datastoreItem xmlns:ds="http://schemas.openxmlformats.org/officeDocument/2006/customXml" ds:itemID="{5E11AC18-00A8-43C7-94F8-12D830433360}">
  <ds:schemaRefs/>
</ds:datastoreItem>
</file>

<file path=customXml/itemProps12.xml><?xml version="1.0" encoding="utf-8"?>
<ds:datastoreItem xmlns:ds="http://schemas.openxmlformats.org/officeDocument/2006/customXml" ds:itemID="{4FB8DA07-9244-4E09-9F7E-D892AD9A4E8F}">
  <ds:schemaRefs/>
</ds:datastoreItem>
</file>

<file path=customXml/itemProps13.xml><?xml version="1.0" encoding="utf-8"?>
<ds:datastoreItem xmlns:ds="http://schemas.openxmlformats.org/officeDocument/2006/customXml" ds:itemID="{64EF9AA4-EF15-444F-BDAD-37066D3F16CF}">
  <ds:schemaRefs/>
</ds:datastoreItem>
</file>

<file path=customXml/itemProps14.xml><?xml version="1.0" encoding="utf-8"?>
<ds:datastoreItem xmlns:ds="http://schemas.openxmlformats.org/officeDocument/2006/customXml" ds:itemID="{46F2EC8A-A561-48D8-A314-7B114B24B8BF}">
  <ds:schemaRefs/>
</ds:datastoreItem>
</file>

<file path=customXml/itemProps15.xml><?xml version="1.0" encoding="utf-8"?>
<ds:datastoreItem xmlns:ds="http://schemas.openxmlformats.org/officeDocument/2006/customXml" ds:itemID="{F9A605FA-919F-4197-8494-0F5F70A24D5E}">
  <ds:schemaRefs/>
</ds:datastoreItem>
</file>

<file path=customXml/itemProps16.xml><?xml version="1.0" encoding="utf-8"?>
<ds:datastoreItem xmlns:ds="http://schemas.openxmlformats.org/officeDocument/2006/customXml" ds:itemID="{ED49BC55-01B5-4413-811B-5084954A071C}">
  <ds:schemaRefs/>
</ds:datastoreItem>
</file>

<file path=customXml/itemProps17.xml><?xml version="1.0" encoding="utf-8"?>
<ds:datastoreItem xmlns:ds="http://schemas.openxmlformats.org/officeDocument/2006/customXml" ds:itemID="{810C1F50-4F50-4899-95FC-ACF0D039AF82}">
  <ds:schemaRefs/>
</ds:datastoreItem>
</file>

<file path=customXml/itemProps18.xml><?xml version="1.0" encoding="utf-8"?>
<ds:datastoreItem xmlns:ds="http://schemas.openxmlformats.org/officeDocument/2006/customXml" ds:itemID="{A84C7109-15D7-4689-843C-D0BE1FB381D2}">
  <ds:schemaRefs>
    <ds:schemaRef ds:uri="http://schemas.microsoft.com/DataMashup"/>
  </ds:schemaRefs>
</ds:datastoreItem>
</file>

<file path=customXml/itemProps2.xml><?xml version="1.0" encoding="utf-8"?>
<ds:datastoreItem xmlns:ds="http://schemas.openxmlformats.org/officeDocument/2006/customXml" ds:itemID="{38A88106-7BC0-4E97-BAEE-F98BE5CDE798}">
  <ds:schemaRefs/>
</ds:datastoreItem>
</file>

<file path=customXml/itemProps3.xml><?xml version="1.0" encoding="utf-8"?>
<ds:datastoreItem xmlns:ds="http://schemas.openxmlformats.org/officeDocument/2006/customXml" ds:itemID="{09390677-B621-452C-8094-BEBDF141CDE9}">
  <ds:schemaRefs/>
</ds:datastoreItem>
</file>

<file path=customXml/itemProps4.xml><?xml version="1.0" encoding="utf-8"?>
<ds:datastoreItem xmlns:ds="http://schemas.openxmlformats.org/officeDocument/2006/customXml" ds:itemID="{8AF845FE-CC53-4927-B5AA-BFE867BA1692}">
  <ds:schemaRefs/>
</ds:datastoreItem>
</file>

<file path=customXml/itemProps5.xml><?xml version="1.0" encoding="utf-8"?>
<ds:datastoreItem xmlns:ds="http://schemas.openxmlformats.org/officeDocument/2006/customXml" ds:itemID="{FF93951E-2E42-4DD3-B8AF-E57204CE97DB}">
  <ds:schemaRefs/>
</ds:datastoreItem>
</file>

<file path=customXml/itemProps6.xml><?xml version="1.0" encoding="utf-8"?>
<ds:datastoreItem xmlns:ds="http://schemas.openxmlformats.org/officeDocument/2006/customXml" ds:itemID="{19022297-3A47-43E3-85A1-8495F541913B}">
  <ds:schemaRefs/>
</ds:datastoreItem>
</file>

<file path=customXml/itemProps7.xml><?xml version="1.0" encoding="utf-8"?>
<ds:datastoreItem xmlns:ds="http://schemas.openxmlformats.org/officeDocument/2006/customXml" ds:itemID="{E97D7DF6-7221-4912-8573-99396B527219}">
  <ds:schemaRefs/>
</ds:datastoreItem>
</file>

<file path=customXml/itemProps8.xml><?xml version="1.0" encoding="utf-8"?>
<ds:datastoreItem xmlns:ds="http://schemas.openxmlformats.org/officeDocument/2006/customXml" ds:itemID="{93FE558A-D45F-481C-8C48-19496E64D1C4}">
  <ds:schemaRefs/>
</ds:datastoreItem>
</file>

<file path=customXml/itemProps9.xml><?xml version="1.0" encoding="utf-8"?>
<ds:datastoreItem xmlns:ds="http://schemas.openxmlformats.org/officeDocument/2006/customXml" ds:itemID="{C476941C-F207-4C83-BC7F-E29E754B0C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Ref</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Matthew Oyeniran</cp:lastModifiedBy>
  <dcterms:created xsi:type="dcterms:W3CDTF">2022-05-14T15:13:59Z</dcterms:created>
  <dcterms:modified xsi:type="dcterms:W3CDTF">2023-12-29T22:44:37Z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