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sheet" sheetId="1" r:id="rId4"/>
    <sheet state="visible" name="working sheet" sheetId="2" r:id="rId5"/>
    <sheet state="visible" name="Questions" sheetId="3" r:id="rId6"/>
    <sheet state="visible" name="Pivot" sheetId="4" r:id="rId7"/>
    <sheet state="visible" name="Charts" sheetId="5" r:id="rId8"/>
    <sheet state="visible" name="Dashboard" sheetId="6" r:id="rId9"/>
  </sheets>
  <definedNames>
    <definedName name="Slicer_Months">#REF!</definedName>
    <definedName name="Slicer_Months1">#REF!</definedName>
    <definedName name="Slicer_Year">#REF!</definedName>
    <definedName hidden="1" localSheetId="1" name="_xlnm._FilterDatabase">'working sheet'!$A$1:$T$667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<sst xmlns="http://schemas.openxmlformats.org/spreadsheetml/2006/main" count="5441" uniqueCount="527">
  <si>
    <t>ID</t>
  </si>
  <si>
    <t>Start Time</t>
  </si>
  <si>
    <t>End Time</t>
  </si>
  <si>
    <t>Trip Duration</t>
  </si>
  <si>
    <t>Start Station</t>
  </si>
  <si>
    <t>End Station</t>
  </si>
  <si>
    <t>User Type</t>
  </si>
  <si>
    <t>Gender</t>
  </si>
  <si>
    <t>Birth Year</t>
  </si>
  <si>
    <t>Suffolk St &amp; Stanton St</t>
  </si>
  <si>
    <t>W Broadway &amp; Spring St</t>
  </si>
  <si>
    <t>Subscriber</t>
  </si>
  <si>
    <t>Male</t>
  </si>
  <si>
    <t>Lexington Ave &amp; E 63 St</t>
  </si>
  <si>
    <t>1 Ave &amp; E 78 St</t>
  </si>
  <si>
    <t>1 Pl &amp; Clinton St</t>
  </si>
  <si>
    <t>Henry St &amp; Degraw St</t>
  </si>
  <si>
    <t>Barrow St &amp; Hudson St</t>
  </si>
  <si>
    <t>W 20 St &amp; 8 Ave</t>
  </si>
  <si>
    <t>Female</t>
  </si>
  <si>
    <t>1 Ave &amp; E 44 St</t>
  </si>
  <si>
    <t>E 53 St &amp; 3 Ave</t>
  </si>
  <si>
    <t>State St &amp; Smith St</t>
  </si>
  <si>
    <t>Bond St &amp; Fulton St</t>
  </si>
  <si>
    <t>Front St &amp; Gold St</t>
  </si>
  <si>
    <t>Lafayette Ave &amp; Fort Greene Pl</t>
  </si>
  <si>
    <t>E 89 St &amp; York Ave</t>
  </si>
  <si>
    <t>Broadway &amp; Battery Pl</t>
  </si>
  <si>
    <t>Central Park S &amp; 6 Ave</t>
  </si>
  <si>
    <t>Customer</t>
  </si>
  <si>
    <t>E 3 St &amp; 1 Ave</t>
  </si>
  <si>
    <t>E 25 St &amp; 2 Ave</t>
  </si>
  <si>
    <t>Bank St &amp; Washington St</t>
  </si>
  <si>
    <t>Little West St &amp; 1 Pl</t>
  </si>
  <si>
    <t>Front St &amp; Maiden Ln</t>
  </si>
  <si>
    <t>Liberty St &amp; Broadway</t>
  </si>
  <si>
    <t>E 10 St &amp; 5 Ave</t>
  </si>
  <si>
    <t>Columbus Ave &amp; W 72 St</t>
  </si>
  <si>
    <t>1 Ave &amp; E 68 St</t>
  </si>
  <si>
    <t>E 47 St &amp; Park Ave</t>
  </si>
  <si>
    <t>N 11 St &amp; Wythe Ave</t>
  </si>
  <si>
    <t>Bushwick Ave &amp; Powers St</t>
  </si>
  <si>
    <t>E 17 St &amp; Broadway</t>
  </si>
  <si>
    <t>W 17 St &amp; 8 Ave</t>
  </si>
  <si>
    <t>Johnson St &amp; Gold St</t>
  </si>
  <si>
    <t>E 2 St &amp; Avenue C</t>
  </si>
  <si>
    <t>E 11 St &amp; 2 Ave</t>
  </si>
  <si>
    <t>Central Park West &amp; W 76 St</t>
  </si>
  <si>
    <t>E 72 St &amp; York Ave</t>
  </si>
  <si>
    <t>W 22 St &amp; 8 Ave</t>
  </si>
  <si>
    <t>W 45 St &amp; 6 Ave</t>
  </si>
  <si>
    <t>E 71 St &amp; 1 Ave</t>
  </si>
  <si>
    <t>University Pl &amp; E 14 St</t>
  </si>
  <si>
    <t>Washington Pl &amp; Broadway</t>
  </si>
  <si>
    <t>Dean St &amp; Hoyt St</t>
  </si>
  <si>
    <t>Plaza St West &amp; Flatbush Ave</t>
  </si>
  <si>
    <t>Allen St &amp; Stanton St</t>
  </si>
  <si>
    <t>Mott St &amp; Prince St</t>
  </si>
  <si>
    <t>NYCBS Depot - SSP</t>
  </si>
  <si>
    <t>Columbia St &amp; Degraw St</t>
  </si>
  <si>
    <t>W 26 St &amp; 8 Ave</t>
  </si>
  <si>
    <t>W 38 St &amp; 8 Ave</t>
  </si>
  <si>
    <t>Great Jones St</t>
  </si>
  <si>
    <t>W 43 St &amp; 10 Ave</t>
  </si>
  <si>
    <t>9 Ave &amp; W 45 St</t>
  </si>
  <si>
    <t>Grand St &amp; Elizabeth St</t>
  </si>
  <si>
    <t>Grand St &amp; Greene St</t>
  </si>
  <si>
    <t>W 20 St &amp; 11 Ave</t>
  </si>
  <si>
    <t>St Marks Pl &amp; 2 Ave</t>
  </si>
  <si>
    <t>Old Fulton St</t>
  </si>
  <si>
    <t>Broadway &amp; E 14 St</t>
  </si>
  <si>
    <t>Allen St &amp; Hester St</t>
  </si>
  <si>
    <t>Rivington St &amp; Chrystie St</t>
  </si>
  <si>
    <t>E 55 St &amp; 3 Ave</t>
  </si>
  <si>
    <t>Milton St &amp; Franklin St</t>
  </si>
  <si>
    <t>8 Ave &amp; W 52 St</t>
  </si>
  <si>
    <t>W 54 St &amp; 9 Ave</t>
  </si>
  <si>
    <t>Broadway &amp; W 29 St</t>
  </si>
  <si>
    <t>Cathedral Pkwy &amp; Broadway</t>
  </si>
  <si>
    <t>Bayard St &amp; Baxter St</t>
  </si>
  <si>
    <t>Driggs Ave &amp; N Henry St</t>
  </si>
  <si>
    <t>N 8 St &amp; Driggs Ave</t>
  </si>
  <si>
    <t>Perry St &amp; Bleecker St</t>
  </si>
  <si>
    <t>8 Ave &amp; W 31 St</t>
  </si>
  <si>
    <t>Broadway &amp; E 22 St</t>
  </si>
  <si>
    <t>Pershing Square South</t>
  </si>
  <si>
    <t>Carmine St &amp; 6 Ave</t>
  </si>
  <si>
    <t>W 13 St &amp; 7 Ave</t>
  </si>
  <si>
    <t>Fulton St &amp; Clermont Ave</t>
  </si>
  <si>
    <t>Hanson Pl &amp; Ashland Pl</t>
  </si>
  <si>
    <t>Greenwich St &amp; W Houston St</t>
  </si>
  <si>
    <t>Broadway &amp; W 56 St</t>
  </si>
  <si>
    <t>8 Ave &amp; W 16 St</t>
  </si>
  <si>
    <t>W 13 St &amp; Hudson St</t>
  </si>
  <si>
    <t>W 84 St &amp; Columbus Ave</t>
  </si>
  <si>
    <t>W 104 St &amp; Amsterdam Ave</t>
  </si>
  <si>
    <t>E 53 St &amp; Madison Ave</t>
  </si>
  <si>
    <t>E 58 St &amp; 1 Ave</t>
  </si>
  <si>
    <t>W 43 St &amp; 6 Ave</t>
  </si>
  <si>
    <t>Broadway &amp; W 36 St</t>
  </si>
  <si>
    <t>E 41 St &amp; Madison Ave</t>
  </si>
  <si>
    <t>Cleveland Pl &amp; Spring St</t>
  </si>
  <si>
    <t>S 5 Pl &amp; S 4 St</t>
  </si>
  <si>
    <t>E 45 St &amp; 3 Ave</t>
  </si>
  <si>
    <t>W 34 St &amp; 11 Ave</t>
  </si>
  <si>
    <t>Columbus Ave &amp; W 103 St</t>
  </si>
  <si>
    <t>W 106 St &amp; Central Park West</t>
  </si>
  <si>
    <t>E 39 St &amp; 3 Ave</t>
  </si>
  <si>
    <t>Central Park North &amp; Adam Clayton Powell Blvd</t>
  </si>
  <si>
    <t>Vesey Pl &amp; River Terrace</t>
  </si>
  <si>
    <t>Mercer St &amp; Spring St</t>
  </si>
  <si>
    <t>E 39 St &amp; 2 Ave</t>
  </si>
  <si>
    <t>E 20 St &amp; FDR Drive</t>
  </si>
  <si>
    <t>Washington St &amp; Gansevoort St</t>
  </si>
  <si>
    <t>West St &amp; Chambers St</t>
  </si>
  <si>
    <t>E 85 St &amp; 3 Ave</t>
  </si>
  <si>
    <t>Spruce St &amp; Nassau St</t>
  </si>
  <si>
    <t>Avenue D &amp; E 12 St</t>
  </si>
  <si>
    <t>E 15 St &amp; 3 Ave</t>
  </si>
  <si>
    <t>9 Ave &amp; W 28 St</t>
  </si>
  <si>
    <t>W 78 St &amp; Broadway</t>
  </si>
  <si>
    <t>W 63 St &amp; Broadway</t>
  </si>
  <si>
    <t>Pier 40 - Hudson River Park</t>
  </si>
  <si>
    <t>W 84 St &amp; Broadway</t>
  </si>
  <si>
    <t>Avenue D &amp; E 3 St</t>
  </si>
  <si>
    <t>E 88 St &amp; 1 Ave</t>
  </si>
  <si>
    <t>Allen St &amp; Rivington St</t>
  </si>
  <si>
    <t>Stanton St &amp; Chrystie St</t>
  </si>
  <si>
    <t>E 59 St &amp; Madison Ave</t>
  </si>
  <si>
    <t>W 14 St &amp; The High Line</t>
  </si>
  <si>
    <t>MacDougal St &amp; Prince St</t>
  </si>
  <si>
    <t>E 14 St &amp; Avenue B</t>
  </si>
  <si>
    <t>Front St &amp; Washington St</t>
  </si>
  <si>
    <t>Clark St &amp; Henry St</t>
  </si>
  <si>
    <t>Broadway &amp; W 51 St</t>
  </si>
  <si>
    <t>Duane St &amp; Greenwich St</t>
  </si>
  <si>
    <t>W 16 St &amp; The High Line</t>
  </si>
  <si>
    <t>Leonard St &amp; Maujer St</t>
  </si>
  <si>
    <t>Myrtle Ave &amp; Lewis Ave</t>
  </si>
  <si>
    <t>Centre St &amp; Chambers St</t>
  </si>
  <si>
    <t>1 Ave &amp; E 16 St</t>
  </si>
  <si>
    <t>E 16 St &amp; 5 Ave</t>
  </si>
  <si>
    <t>Reade St &amp; Broadway</t>
  </si>
  <si>
    <t>E 10 St &amp; Avenue A</t>
  </si>
  <si>
    <t>Greenwich Ave &amp; 8 Ave</t>
  </si>
  <si>
    <t>Barclay St &amp; Church St</t>
  </si>
  <si>
    <t>South End Ave &amp; Liberty St</t>
  </si>
  <si>
    <t>E 33 St &amp; 2 Ave</t>
  </si>
  <si>
    <t>Cherry St</t>
  </si>
  <si>
    <t>Broadway &amp; Roebling St</t>
  </si>
  <si>
    <t>Adelphi St &amp; Myrtle Ave</t>
  </si>
  <si>
    <t>DeKalb Ave &amp; S Portland Ave</t>
  </si>
  <si>
    <t>Bergen St &amp; Smith St</t>
  </si>
  <si>
    <t>Bedford Ave &amp; Nassau Ave</t>
  </si>
  <si>
    <t>11 Ave &amp; W 41 St</t>
  </si>
  <si>
    <t>8 Ave &amp; W 33 St</t>
  </si>
  <si>
    <t>University Pl &amp; E 8 St</t>
  </si>
  <si>
    <t>Broadway &amp; W 58 St</t>
  </si>
  <si>
    <t>Broadway &amp; W 53 St</t>
  </si>
  <si>
    <t>Forsyth St &amp; Broome St</t>
  </si>
  <si>
    <t>Lafayette St &amp; E 8 St</t>
  </si>
  <si>
    <t>W 45 St &amp; 8 Ave</t>
  </si>
  <si>
    <t>W 44 St &amp; 5 Ave</t>
  </si>
  <si>
    <t>Bond St &amp; Bergen St</t>
  </si>
  <si>
    <t>Dean St &amp; 4 Ave</t>
  </si>
  <si>
    <t>E 51 St &amp; 1 Ave</t>
  </si>
  <si>
    <t>W 92 St &amp; Broadway</t>
  </si>
  <si>
    <t>W 76 St &amp; Columbus Ave</t>
  </si>
  <si>
    <t>5 Ave &amp; E 88 St</t>
  </si>
  <si>
    <t>E 24 St &amp; Park Ave S</t>
  </si>
  <si>
    <t>W 52 St &amp; 6 Ave</t>
  </si>
  <si>
    <t>Central Park West &amp; W 102 St</t>
  </si>
  <si>
    <t>E 48 St &amp; 5 Ave</t>
  </si>
  <si>
    <t>W 42 St &amp; Dyer Ave</t>
  </si>
  <si>
    <t>Clinton St &amp; Joralemon St</t>
  </si>
  <si>
    <t>E 47 St &amp; 2 Ave</t>
  </si>
  <si>
    <t>Cooper Square &amp; E 7 St</t>
  </si>
  <si>
    <t>Broadway &amp; W 24 St</t>
  </si>
  <si>
    <t>W 52 St &amp; 5 Ave</t>
  </si>
  <si>
    <t>9 Ave &amp; W 22 St</t>
  </si>
  <si>
    <t>Clinton St &amp; Grand St</t>
  </si>
  <si>
    <t>E 31 St &amp; 3 Ave</t>
  </si>
  <si>
    <t>2 Ave &amp; E 96 St</t>
  </si>
  <si>
    <t>Bus Slip &amp; State St</t>
  </si>
  <si>
    <t>E 6 St &amp; Avenue B</t>
  </si>
  <si>
    <t>W 22 St &amp; 10 Ave</t>
  </si>
  <si>
    <t>11 Ave &amp; W 27 St</t>
  </si>
  <si>
    <t>E 23 St &amp; 1 Ave</t>
  </si>
  <si>
    <t>Kent Ave &amp; N 7 St</t>
  </si>
  <si>
    <t>N 6 St &amp; Bedford Ave</t>
  </si>
  <si>
    <t>W 4 St &amp; 7 Ave S</t>
  </si>
  <si>
    <t>Sands St &amp; Navy St</t>
  </si>
  <si>
    <t>York St &amp; Jay St</t>
  </si>
  <si>
    <t>Rivington St &amp; Ridge St</t>
  </si>
  <si>
    <t>Montrose Ave &amp; Bushwick Ave</t>
  </si>
  <si>
    <t>E 91 St &amp; Park Ave</t>
  </si>
  <si>
    <t>E 88 St &amp; Park Ave</t>
  </si>
  <si>
    <t>6 Ave &amp; Canal St</t>
  </si>
  <si>
    <t>2 Ave &amp; E 31 St</t>
  </si>
  <si>
    <t>W 56 St &amp; 10 Ave</t>
  </si>
  <si>
    <t>Broadway &amp; W 49 St</t>
  </si>
  <si>
    <t>Henry St &amp; Grand St</t>
  </si>
  <si>
    <t>Maiden Ln &amp; Pearl St</t>
  </si>
  <si>
    <t>South St &amp; Gouverneur Ln</t>
  </si>
  <si>
    <t>Richards St &amp; Delavan St</t>
  </si>
  <si>
    <t>Christopher St &amp; Greenwich St</t>
  </si>
  <si>
    <t>Amsterdam Ave &amp; W 79 St</t>
  </si>
  <si>
    <t>W 53 St &amp; 10 Ave</t>
  </si>
  <si>
    <t>E 32 St &amp; Park Ave</t>
  </si>
  <si>
    <t>Central Park West &amp; W 72 St</t>
  </si>
  <si>
    <t>W 49 St &amp; 8 Ave</t>
  </si>
  <si>
    <t>Columbia St &amp; Rivington St</t>
  </si>
  <si>
    <t>Division St &amp; Bowery</t>
  </si>
  <si>
    <t>Centre St &amp; Worth St</t>
  </si>
  <si>
    <t>Clinton St &amp; Tillary St</t>
  </si>
  <si>
    <t>Carroll St &amp; Smith St</t>
  </si>
  <si>
    <t>Fulton St &amp; Broadway</t>
  </si>
  <si>
    <t>W 46 St &amp; 11 Ave</t>
  </si>
  <si>
    <t>E 66 St &amp; Madison Ave</t>
  </si>
  <si>
    <t>5 Ave &amp; E 103 St</t>
  </si>
  <si>
    <t>Cadman Plaza E &amp; Red Cross Pl</t>
  </si>
  <si>
    <t>W 13 St &amp; 5 Ave</t>
  </si>
  <si>
    <t>Sullivan St &amp; Washington Sq</t>
  </si>
  <si>
    <t>Berkeley Pl &amp; 7 Ave</t>
  </si>
  <si>
    <t>MacDougal St &amp; Washington Sq</t>
  </si>
  <si>
    <t>FDR Drive &amp; E 35 St</t>
  </si>
  <si>
    <t>31 St &amp; Thomson Ave</t>
  </si>
  <si>
    <t>W 42 St &amp; 8 Ave</t>
  </si>
  <si>
    <t>Canal St &amp; Rutgers St</t>
  </si>
  <si>
    <t>Howard St &amp; Centre St</t>
  </si>
  <si>
    <t>E 65 St &amp; 2 Ave</t>
  </si>
  <si>
    <t>Murray St &amp; West St</t>
  </si>
  <si>
    <t>President St &amp; Henry St</t>
  </si>
  <si>
    <t>Schermerhorn St &amp; Court St</t>
  </si>
  <si>
    <t>Norfolk St &amp; Broome St</t>
  </si>
  <si>
    <t>Clinton Ave &amp; Flushing Ave</t>
  </si>
  <si>
    <t>Grand Army Plaza &amp; Central Park S</t>
  </si>
  <si>
    <t>Columbus Ave &amp; W 95 St</t>
  </si>
  <si>
    <t>Washington Pl &amp; 6 Ave</t>
  </si>
  <si>
    <t>E 102 St &amp; 1 Ave</t>
  </si>
  <si>
    <t>E 7 St &amp; Avenue A</t>
  </si>
  <si>
    <t>E 4 St &amp; 2 Ave</t>
  </si>
  <si>
    <t>W 55 St &amp; 6 Ave</t>
  </si>
  <si>
    <t>Franklin St &amp; Dupont St</t>
  </si>
  <si>
    <t>12 Ave &amp; W 40 St</t>
  </si>
  <si>
    <t>W 24 St &amp; 7 Ave</t>
  </si>
  <si>
    <t>Metropolitan Ave &amp; Bedford Ave</t>
  </si>
  <si>
    <t>Central Park West &amp; W 85 St</t>
  </si>
  <si>
    <t>West Thames St</t>
  </si>
  <si>
    <t>W 41 St &amp; 8 Ave</t>
  </si>
  <si>
    <t>6 Ave &amp; W 33 St</t>
  </si>
  <si>
    <t>1 Ave &amp; E 62 St</t>
  </si>
  <si>
    <t>E 47 St &amp; 1 Ave</t>
  </si>
  <si>
    <t>W 88 St &amp; West End Ave</t>
  </si>
  <si>
    <t>Bank St &amp; Hudson St</t>
  </si>
  <si>
    <t>Pershing Square North</t>
  </si>
  <si>
    <t>W 31 St &amp; 7 Ave</t>
  </si>
  <si>
    <t>E 60 St &amp; York Ave</t>
  </si>
  <si>
    <t>Cliff St &amp; Fulton St</t>
  </si>
  <si>
    <t>3 Ave &amp; E 62 St</t>
  </si>
  <si>
    <t>E 20 St &amp; 2 Ave</t>
  </si>
  <si>
    <t>E 30 St &amp; Park Ave S</t>
  </si>
  <si>
    <t>W 70 St &amp; Amsterdam Ave</t>
  </si>
  <si>
    <t>1 Ave &amp; E 94 St</t>
  </si>
  <si>
    <t>Madison Ave &amp; E 99 St</t>
  </si>
  <si>
    <t>Berkeley Pl &amp; 6 Ave</t>
  </si>
  <si>
    <t>W 52 St &amp; 9 Ave</t>
  </si>
  <si>
    <t>Broadway &amp; W 55 St</t>
  </si>
  <si>
    <t>W 37 St &amp; 10 Ave</t>
  </si>
  <si>
    <t>Driggs Ave &amp; Lorimer St</t>
  </si>
  <si>
    <t>E 55 St &amp; 2 Ave</t>
  </si>
  <si>
    <t>5 Ave &amp; E 93 St</t>
  </si>
  <si>
    <t>E 58 St &amp; Madison Ave</t>
  </si>
  <si>
    <t>W 87 St  &amp; Amsterdam Ave</t>
  </si>
  <si>
    <t>11 Ave &amp; W 59 St</t>
  </si>
  <si>
    <t>W 18 St &amp; 6 Ave</t>
  </si>
  <si>
    <t>W 39 St &amp; 9 Ave</t>
  </si>
  <si>
    <t>Kane St &amp; Clinton St</t>
  </si>
  <si>
    <t>W 15 St &amp; 7 Ave</t>
  </si>
  <si>
    <t>Fulton St &amp; Rockwell Pl</t>
  </si>
  <si>
    <t>Clermont Ave &amp; Lafayette Ave</t>
  </si>
  <si>
    <t>E 12 St &amp; 3 Ave</t>
  </si>
  <si>
    <t>S 4 St &amp; Rodney St</t>
  </si>
  <si>
    <t>W 67 St &amp; Broadway</t>
  </si>
  <si>
    <t>Pike St &amp; E Broadway</t>
  </si>
  <si>
    <t>Greenwich St &amp; Hubert St</t>
  </si>
  <si>
    <t>Union Ave &amp; Wallabout St</t>
  </si>
  <si>
    <t>Division Ave &amp; Hooper St</t>
  </si>
  <si>
    <t>Broadway &amp; W 60 St</t>
  </si>
  <si>
    <t>W 33 St &amp; 7 Ave</t>
  </si>
  <si>
    <t>1 Ave &amp; E 18 St</t>
  </si>
  <si>
    <t>Hudson St &amp; Reade St</t>
  </si>
  <si>
    <t>2 Ave &amp; E 99 St</t>
  </si>
  <si>
    <t>5 Ave &amp; E 63 St</t>
  </si>
  <si>
    <t>E 76 St &amp; 3 Ave</t>
  </si>
  <si>
    <t>Riverside Dr &amp; W 104 St</t>
  </si>
  <si>
    <t>W 106 St &amp; Amsterdam Ave</t>
  </si>
  <si>
    <t>W 82 St &amp; Central Park West</t>
  </si>
  <si>
    <t>Throop Ave &amp; Myrtle Ave</t>
  </si>
  <si>
    <t>Broad St &amp; Bridge St</t>
  </si>
  <si>
    <t>W 52 St &amp; 11 Ave</t>
  </si>
  <si>
    <t>Peck Slip &amp; Front St</t>
  </si>
  <si>
    <t>E 25 St &amp; 1 Ave</t>
  </si>
  <si>
    <t>Brooklyn Bridge Park - Pier 2</t>
  </si>
  <si>
    <t>Cadman Plaza E &amp; Tillary St</t>
  </si>
  <si>
    <t>Commerce St &amp; Van Brunt St</t>
  </si>
  <si>
    <t>Atlantic Ave &amp; Furman St</t>
  </si>
  <si>
    <t>Jackson Ave &amp; 46 Rd</t>
  </si>
  <si>
    <t>46 Ave &amp; 5 St</t>
  </si>
  <si>
    <t>Mercer St &amp; Bleecker St</t>
  </si>
  <si>
    <t>E 81 St &amp; York Ave</t>
  </si>
  <si>
    <t>E 74 St &amp; 1 Ave</t>
  </si>
  <si>
    <t>Franklin St &amp; W Broadway</t>
  </si>
  <si>
    <t>W 13 St &amp; 6 Ave</t>
  </si>
  <si>
    <t>John St &amp; William St</t>
  </si>
  <si>
    <t>Banker St &amp; Meserole Ave</t>
  </si>
  <si>
    <t>W 47 St &amp; 10 Ave</t>
  </si>
  <si>
    <t>E 27 St &amp; 1 Ave</t>
  </si>
  <si>
    <t>Watts St &amp; Greenwich St</t>
  </si>
  <si>
    <t>E 5 St &amp; Avenue C</t>
  </si>
  <si>
    <t>Bond St &amp; Schermerhorn St</t>
  </si>
  <si>
    <t>5 Ave &amp; E 78 St</t>
  </si>
  <si>
    <t>5 Ave &amp; E 73 St</t>
  </si>
  <si>
    <t>Columbia Heights &amp; Cranberry St</t>
  </si>
  <si>
    <t>Hicks St &amp; Montague St</t>
  </si>
  <si>
    <t>East End Ave &amp; E 86 St</t>
  </si>
  <si>
    <t>5 Ave &amp; E 29 St</t>
  </si>
  <si>
    <t>E 2 St &amp; Avenue B</t>
  </si>
  <si>
    <t>Riverside Dr &amp; W 72 St</t>
  </si>
  <si>
    <t>E 19 St &amp; 3 Ave</t>
  </si>
  <si>
    <t>E 13 St &amp; Avenue A</t>
  </si>
  <si>
    <t>E 40 St &amp; 5 Ave</t>
  </si>
  <si>
    <t>E 81 St &amp; 3 Ave</t>
  </si>
  <si>
    <t>Murray St &amp; Greenwich St</t>
  </si>
  <si>
    <t>E 33 St &amp; 5 Ave</t>
  </si>
  <si>
    <t>W 20 St &amp; 7 Ave</t>
  </si>
  <si>
    <t>Henry St &amp; Poplar St</t>
  </si>
  <si>
    <t>Central Park W &amp; W 96 St</t>
  </si>
  <si>
    <t>DeKalb Ave &amp; Hudson Ave</t>
  </si>
  <si>
    <t>Emerson Pl &amp; Myrtle Ave</t>
  </si>
  <si>
    <t>E 2 St &amp; 2 Ave</t>
  </si>
  <si>
    <t>Willoughby St &amp; Fleet St</t>
  </si>
  <si>
    <t>Clinton Ave &amp; Myrtle Ave</t>
  </si>
  <si>
    <t>Graham Ave &amp; Conselyea St</t>
  </si>
  <si>
    <t>Amsterdam Ave &amp; W 82 St</t>
  </si>
  <si>
    <t>Richardson St &amp; N Henry St</t>
  </si>
  <si>
    <t>Lexington Ave &amp; E 24 St</t>
  </si>
  <si>
    <t>Bialystoker Pl &amp; Delancey St</t>
  </si>
  <si>
    <t>E 55 St &amp; Lexington Ave</t>
  </si>
  <si>
    <t>Concord St &amp; Bridge St</t>
  </si>
  <si>
    <t>Leonard St &amp; Church St</t>
  </si>
  <si>
    <t>Cadman Plaza West &amp; Montague St</t>
  </si>
  <si>
    <t>Willoughby Ave &amp; Hall St</t>
  </si>
  <si>
    <t>St James Pl &amp; Oliver St</t>
  </si>
  <si>
    <t>W 25 St &amp; 6 Ave</t>
  </si>
  <si>
    <t>W 37 St &amp; Broadway</t>
  </si>
  <si>
    <t>W 100 St &amp; Manhattan Ave</t>
  </si>
  <si>
    <t>Graham Ave &amp; Withers St</t>
  </si>
  <si>
    <t>Leonard St &amp; Boerum St</t>
  </si>
  <si>
    <t>W 26 St &amp; 10 Ave</t>
  </si>
  <si>
    <t>Catherine St &amp; Monroe St</t>
  </si>
  <si>
    <t>Central Park West &amp; W 68 St</t>
  </si>
  <si>
    <t>E 75 St &amp; 3 Ave</t>
  </si>
  <si>
    <t>Broadway &amp; W 41 St</t>
  </si>
  <si>
    <t>W 27 St &amp; 7 Ave</t>
  </si>
  <si>
    <t>Warren St &amp; Church St</t>
  </si>
  <si>
    <t>Riverside Dr &amp; W 82 St</t>
  </si>
  <si>
    <t>E 11 St &amp; 1 Ave</t>
  </si>
  <si>
    <t>William St &amp; Pine St</t>
  </si>
  <si>
    <t>Court St &amp; State St</t>
  </si>
  <si>
    <t>Broadway &amp; Berry St</t>
  </si>
  <si>
    <t>E 35 St &amp; 3 Ave</t>
  </si>
  <si>
    <t>LaGuardia Pl &amp; W 3 St</t>
  </si>
  <si>
    <t>E 80 St &amp; 2 Ave</t>
  </si>
  <si>
    <t>W 21 St &amp; 6 Ave</t>
  </si>
  <si>
    <t>Albany Ave &amp; Fulton St</t>
  </si>
  <si>
    <t>Lewis Ave &amp; Decatur St</t>
  </si>
  <si>
    <t>Washington Park</t>
  </si>
  <si>
    <t>W 74 St &amp; Columbus Ave</t>
  </si>
  <si>
    <t>S Portland Ave &amp; Hanson Pl</t>
  </si>
  <si>
    <t>Carroll St &amp; 6 Ave</t>
  </si>
  <si>
    <t>E 20 St &amp; Park Ave</t>
  </si>
  <si>
    <t>Boerum St &amp; Broadway</t>
  </si>
  <si>
    <t>Hope St &amp; Union Ave</t>
  </si>
  <si>
    <t>Norman Ave &amp; Leonard St - 2</t>
  </si>
  <si>
    <t>Greenwich Ave &amp; Charles St</t>
  </si>
  <si>
    <t>E 11 St &amp; Broadway</t>
  </si>
  <si>
    <t>E 84 St &amp; Park Ave</t>
  </si>
  <si>
    <t>Jay St &amp; Tech Pl</t>
  </si>
  <si>
    <t>Vernon Blvd &amp; 50 Ave</t>
  </si>
  <si>
    <t>W 107 St &amp; Columbus Ave</t>
  </si>
  <si>
    <t>Amsterdam Ave &amp; W 73 St</t>
  </si>
  <si>
    <t>E 51 St &amp; Lexington Ave</t>
  </si>
  <si>
    <t>Broadway &amp; W 32 St</t>
  </si>
  <si>
    <t>Forsyth St &amp; Canal St</t>
  </si>
  <si>
    <t>45 Rd &amp; 11 St</t>
  </si>
  <si>
    <t>Center Blvd &amp; Borden Ave</t>
  </si>
  <si>
    <t>E 6 St &amp; Avenue D</t>
  </si>
  <si>
    <t>Water - Whitehall Plaza</t>
  </si>
  <si>
    <t>5 Ave &amp; 3 St</t>
  </si>
  <si>
    <t>W 11 St &amp; 6 Ave</t>
  </si>
  <si>
    <t>9 Ave &amp; W 18 St</t>
  </si>
  <si>
    <t>Meserole Ave &amp; Manhattan Ave</t>
  </si>
  <si>
    <t>Berry St &amp; N 8 St</t>
  </si>
  <si>
    <t>Monroe St &amp; Classon Ave</t>
  </si>
  <si>
    <t>Eckford St &amp; Engert Ave</t>
  </si>
  <si>
    <t>E 58 St &amp; 3 Ave</t>
  </si>
  <si>
    <t>Graham Ave &amp; Grand St</t>
  </si>
  <si>
    <t>Metropolitan Ave &amp; Meeker Ave</t>
  </si>
  <si>
    <t>W 95 St &amp; Broadway</t>
  </si>
  <si>
    <t>21 St &amp; Queens Plaza North</t>
  </si>
  <si>
    <t>West End Ave &amp; W 107 St</t>
  </si>
  <si>
    <t>W 37 St &amp; 5 Ave</t>
  </si>
  <si>
    <t>Graham Ave &amp; Herbert St</t>
  </si>
  <si>
    <t>Tompkins Ave &amp; Hopkins St</t>
  </si>
  <si>
    <t>Nassau Ave &amp; Newell St</t>
  </si>
  <si>
    <t>E 78 St &amp; 2 Ave</t>
  </si>
  <si>
    <t>Macon St &amp; Nostrand Ave</t>
  </si>
  <si>
    <t>Pike St &amp; Monroe St</t>
  </si>
  <si>
    <t>Harrison St &amp; Hudson St</t>
  </si>
  <si>
    <t>Wythe Ave &amp; Metropolitan Ave</t>
  </si>
  <si>
    <t>Willoughby Ave &amp; Tompkins Ave</t>
  </si>
  <si>
    <t>Myrtle Ave &amp; Marcy Ave</t>
  </si>
  <si>
    <t>Avenue D &amp; E 8 St</t>
  </si>
  <si>
    <t>Montague St &amp; Clinton St</t>
  </si>
  <si>
    <t>Fulton St &amp; Washington Ave</t>
  </si>
  <si>
    <t>Lexington Ave &amp; E 29 St</t>
  </si>
  <si>
    <t>Lexington Ave &amp; Classon Ave</t>
  </si>
  <si>
    <t>South St &amp; Whitehall St</t>
  </si>
  <si>
    <t>Lispenard St &amp; Broadway</t>
  </si>
  <si>
    <t>Carroll St &amp; Columbia St</t>
  </si>
  <si>
    <t>Grand Army Plaza &amp; Plaza St West</t>
  </si>
  <si>
    <t>3 St &amp; 7 Ave</t>
  </si>
  <si>
    <t>Hancock St &amp; Bedford Ave</t>
  </si>
  <si>
    <t>W 90 St &amp; Amsterdam Ave</t>
  </si>
  <si>
    <t>E 67 St &amp; Park Ave</t>
  </si>
  <si>
    <t>Madison St &amp; Clinton St</t>
  </si>
  <si>
    <t>47 Ave &amp; 31 St</t>
  </si>
  <si>
    <t>Broadway &amp; W 39 St</t>
  </si>
  <si>
    <t>E 9 St &amp; Avenue C</t>
  </si>
  <si>
    <t>E 97 St &amp; Madison Ave</t>
  </si>
  <si>
    <t>Smith St &amp; 9 St</t>
  </si>
  <si>
    <t>Madison St &amp; Montgomery St</t>
  </si>
  <si>
    <t>Riverside Dr &amp; W 89 St</t>
  </si>
  <si>
    <t>Reed St &amp; Van Brunt St</t>
  </si>
  <si>
    <t>E 48 St &amp; 3 Ave</t>
  </si>
  <si>
    <t>Putnam Ave &amp; Throop Ave</t>
  </si>
  <si>
    <t>Marcus Garvey Blvd &amp; Macon St</t>
  </si>
  <si>
    <t>West End Ave &amp; W 94 St</t>
  </si>
  <si>
    <t>Central Park West &amp; W 100 St</t>
  </si>
  <si>
    <t>Putnam Ave &amp; Nostrand Ave</t>
  </si>
  <si>
    <t>Start date and time</t>
  </si>
  <si>
    <t xml:space="preserve">Start date </t>
  </si>
  <si>
    <t xml:space="preserve">Start time </t>
  </si>
  <si>
    <t>Tme interval</t>
  </si>
  <si>
    <t>Weekday</t>
  </si>
  <si>
    <t>Months</t>
  </si>
  <si>
    <t>Year</t>
  </si>
  <si>
    <t>Trip Duration( seconds)</t>
  </si>
  <si>
    <t>Trip duration (minutes)</t>
  </si>
  <si>
    <t>Start station to End station</t>
  </si>
  <si>
    <t xml:space="preserve">Age </t>
  </si>
  <si>
    <t>Age group</t>
  </si>
  <si>
    <t>QUESTIONS</t>
  </si>
  <si>
    <t>1.  What are the types of customers the company has and what is the count for each</t>
  </si>
  <si>
    <t xml:space="preserve">2. Do men make use of the service than women? </t>
  </si>
  <si>
    <t>4.  What is the average trip duration?</t>
  </si>
  <si>
    <t>5. What is the age distribution of customers</t>
  </si>
  <si>
    <t>6. What is the most common start station?  </t>
  </si>
  <si>
    <t xml:space="preserve">7.  What is the most common end station? </t>
  </si>
  <si>
    <t xml:space="preserve">8.  What is the most common trip (start station to end station)? </t>
  </si>
  <si>
    <t>9. Who are the users with high trip duration.</t>
  </si>
  <si>
    <t>10. Number of trips made by subscribers and customers</t>
  </si>
  <si>
    <t>11. Which type of user takes longer rides on average?</t>
  </si>
  <si>
    <t>12. What is the subscription rate among men and women?</t>
  </si>
  <si>
    <t>13. What gender records the highest average trip duration?</t>
  </si>
  <si>
    <t>14. What month records the highest traffic? June</t>
  </si>
  <si>
    <t>15. What day records the highest traffic?</t>
  </si>
  <si>
    <t>16. What time records the highest traffic?</t>
  </si>
  <si>
    <t>QUESTIONS/PIVOT</t>
  </si>
  <si>
    <t>1.  What are the types of customers the company has and what is the count for each?</t>
  </si>
  <si>
    <t>COUNTA of User Type</t>
  </si>
  <si>
    <t>Grand Total</t>
  </si>
  <si>
    <t>2. Do men make use of the service than women? YES</t>
  </si>
  <si>
    <t>COUNTA of Gender</t>
  </si>
  <si>
    <t>3.  What age group makes use of the bikeshare service the most?  Age 30-39</t>
  </si>
  <si>
    <t>COUNTA of Age group</t>
  </si>
  <si>
    <t>80 above</t>
  </si>
  <si>
    <t>70-79</t>
  </si>
  <si>
    <t>20-29</t>
  </si>
  <si>
    <t>60-69</t>
  </si>
  <si>
    <t>50-59</t>
  </si>
  <si>
    <t>40-49</t>
  </si>
  <si>
    <t>30-39</t>
  </si>
  <si>
    <t>AVERAGE of Trip duration (minutes)</t>
  </si>
  <si>
    <t>5. What is the age distribution of customers?</t>
  </si>
  <si>
    <t>Count of Start Station</t>
  </si>
  <si>
    <t>Count of End Station</t>
  </si>
  <si>
    <t>Count of Start station to End station</t>
  </si>
  <si>
    <t>Rivington St &amp; Chrystie St TO W Broadway &amp; Spring St</t>
  </si>
  <si>
    <t>University Pl &amp; E 14 St TO Washington Pl &amp; Broadway</t>
  </si>
  <si>
    <t>Central Park S &amp; 6 Ave TO Central Park S &amp; 6 Ave</t>
  </si>
  <si>
    <t>W 20 St &amp; 8 Ave TO W 26 St &amp; 8 Ave</t>
  </si>
  <si>
    <t>Bayard St &amp; Baxter St TO Bayard St &amp; Baxter St</t>
  </si>
  <si>
    <t>W 26 St &amp; 8 Ave TO W 38 St &amp; 8 Ave</t>
  </si>
  <si>
    <t>Pershing Square North TO W 33 St &amp; 7 Ave</t>
  </si>
  <si>
    <t>York St &amp; Jay St TO Rivington St &amp; Chrystie St</t>
  </si>
  <si>
    <t>9. Who are the users with high trip duration? Subcribers</t>
  </si>
  <si>
    <t>SUM of Trip duration (minutes)</t>
  </si>
  <si>
    <t>COUNTA of Trip duration (minutes)</t>
  </si>
  <si>
    <t>11. Which type of user takes longer rides on average? Customers</t>
  </si>
  <si>
    <t>Columns</t>
  </si>
  <si>
    <t>Rows</t>
  </si>
  <si>
    <t>Values</t>
  </si>
  <si>
    <t>14. What weekday records the highest traffic? June</t>
  </si>
  <si>
    <t>COUNTA of Weekday</t>
  </si>
  <si>
    <t>Hours</t>
  </si>
  <si>
    <t xml:space="preserve">Count of Start time </t>
  </si>
  <si>
    <t>5 PM</t>
  </si>
  <si>
    <t>6 PM</t>
  </si>
  <si>
    <t>4 PM</t>
  </si>
  <si>
    <t>8 AM</t>
  </si>
  <si>
    <t>9 AM</t>
  </si>
  <si>
    <t>3 PM</t>
  </si>
  <si>
    <t>7 AM</t>
  </si>
  <si>
    <t>1 PM</t>
  </si>
  <si>
    <t>COUNTA of Start station to End station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</si>
</sst>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\ h:mm"/>
    <numFmt numFmtId="165" formatCode="ddd"/>
    <numFmt numFmtId="166" formatCode="0.0"/>
  </numFmts>
  <fonts count="9">
    <font>
      <sz val="11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0.0"/>
      <color theme="1"/>
      <name val="Times New Roman"/>
    </font>
    <font>
      <sz val="10.0"/>
      <color theme="1"/>
      <name val="Times New Roman"/>
    </font>
    <font>
      <color theme="1"/>
      <name val="Arial"/>
      <scheme val="minor"/>
    </font>
    <font>
      <b/>
      <sz val="10.0"/>
      <color rgb="FF3C4043"/>
      <name val="Times New Roman"/>
    </font>
    <font>
      <b/>
      <sz val="10.0"/>
      <color rgb="FFFF0000"/>
      <name val="Times New Roman"/>
    </font>
    <font>
      <sz val="10.0"/>
      <color rgb="FFFF0000"/>
      <name val="Times New Roman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ABABAB"/>
      </left>
      <right style="thin">
        <color rgb="FFABABAB"/>
      </right>
      <top style="thin">
        <color rgb="FFABABAB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2" xfId="0" applyFont="1" applyNumberFormat="1"/>
    <xf borderId="0" fillId="0" fontId="2" numFmtId="0" xfId="0" applyAlignment="1" applyFont="1">
      <alignment horizontal="center"/>
    </xf>
    <xf borderId="0" fillId="0" fontId="2" numFmtId="49" xfId="0" applyAlignment="1" applyFont="1" applyNumberFormat="1">
      <alignment horizontal="center"/>
    </xf>
    <xf borderId="0" fillId="0" fontId="2" numFmtId="1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4" xfId="0" applyAlignment="1" applyFont="1" applyNumberFormat="1">
      <alignment horizontal="center"/>
    </xf>
    <xf borderId="0" fillId="0" fontId="1" numFmtId="20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22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4" numFmtId="0" xfId="0" applyFont="1"/>
    <xf borderId="0" fillId="0" fontId="3" numFmtId="0" xfId="0" applyFont="1"/>
    <xf borderId="0" fillId="0" fontId="4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5" numFmtId="0" xfId="0" applyFont="1"/>
    <xf borderId="0" fillId="0" fontId="4" numFmtId="9" xfId="0" applyAlignment="1" applyFont="1" applyNumberFormat="1">
      <alignment horizont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horizontal="center" vertical="center"/>
    </xf>
    <xf borderId="1" fillId="0" fontId="4" numFmtId="0" xfId="0" applyAlignment="1" applyBorder="1" applyFont="1">
      <alignment horizontal="left"/>
    </xf>
    <xf borderId="0" fillId="0" fontId="4" numFmtId="2" xfId="0" applyAlignment="1" applyFont="1" applyNumberFormat="1">
      <alignment horizontal="center"/>
    </xf>
    <xf borderId="0" fillId="0" fontId="5" numFmtId="2" xfId="0" applyFont="1" applyNumberFormat="1"/>
    <xf borderId="0" fillId="0" fontId="1" numFmtId="0" xfId="0" applyAlignment="1" applyFont="1">
      <alignment horizontal="left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4" numFmtId="166" xfId="0" applyAlignment="1" applyFont="1" applyNumberFormat="1">
      <alignment horizont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3" numFmtId="2" xfId="0" applyAlignment="1" applyFont="1" applyNumberFormat="1">
      <alignment horizontal="left"/>
    </xf>
    <xf borderId="0" fillId="0" fontId="4" numFmtId="2" xfId="0" applyFont="1" applyNumberFormat="1"/>
    <xf borderId="0" fillId="0" fontId="3" numFmtId="2" xfId="0" applyFont="1" applyNumberFormat="1"/>
    <xf borderId="0" fillId="0" fontId="5" numFmtId="165" xfId="0" applyFont="1" applyNumberFormat="1"/>
    <xf borderId="0" fillId="0" fontId="1" numFmtId="20" xfId="0" applyFont="1" applyNumberFormat="1"/>
    <xf borderId="0" fillId="0" fontId="1" numFmtId="20" xfId="0" applyAlignment="1" applyFont="1" applyNumberFormat="1">
      <alignment horizontal="left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1" numFmtId="166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Distribution of users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Pivot!$C$4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 i="0" sz="90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i="0" sz="900">
                        <a:solidFill>
                          <a:srgbClr val="000000"/>
                        </a:solidFill>
                        <a:latin typeface="+mn-lt"/>
                      </a:rPr>
                      <a:t> 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Pivot!$B$5:$B$7</c:f>
            </c:strRef>
          </c:cat>
          <c:val>
            <c:numRef>
              <c:f>Pivot!$C$5:$C$7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Traffic rates by time of the day</a:t>
            </a:r>
          </a:p>
        </c:rich>
      </c:tx>
      <c:overlay val="0"/>
    </c:title>
    <c:plotArea>
      <c:layout>
        <c:manualLayout>
          <c:xMode val="edge"/>
          <c:yMode val="edge"/>
          <c:x val="0.016811709865304503"/>
          <c:y val="0.14535952538744223"/>
          <c:w val="0.9583558174009098"/>
          <c:h val="0.7250910085782475"/>
        </c:manualLayout>
      </c:layout>
      <c:lineChart>
        <c:varyColors val="0"/>
        <c:ser>
          <c:idx val="0"/>
          <c:order val="0"/>
          <c:tx>
            <c:v>Total</c:v>
          </c:tx>
          <c:spPr>
            <a:ln cmpd="sng" w="19050">
              <a:solidFill>
                <a:srgbClr val="4285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Pivot!$B$149:$B$156</c:f>
            </c:strRef>
          </c:cat>
          <c:val>
            <c:numRef>
              <c:f>Pivot!$C$149:$C$156</c:f>
              <c:numCache/>
            </c:numRef>
          </c:val>
          <c:smooth val="0"/>
        </c:ser>
        <c:axId val="1804361535"/>
        <c:axId val="821407286"/>
      </c:lineChart>
      <c:catAx>
        <c:axId val="1804361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1407286"/>
      </c:catAx>
      <c:valAx>
        <c:axId val="82140728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04361535"/>
      </c:valAx>
      <c:spPr>
        <a:solidFill>
          <a:srgbClr val="000000"/>
        </a:solidFill>
      </c:spPr>
    </c:plotArea>
    <c:plotVisOnly val="1"/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Traffic rates by weekdays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Total</c:v>
          </c:tx>
          <c:spPr>
            <a:ln cmpd="sng" w="19050">
              <a:solidFill>
                <a:srgbClr val="4285F4">
                  <a:alpha val="100000"/>
                </a:srgbClr>
              </a:solidFill>
            </a:ln>
          </c:spPr>
          <c:marker>
            <c:symbol val="circle"/>
            <c:size val="4"/>
            <c:spPr>
              <a:solidFill>
                <a:srgbClr val="4285F4">
                  <a:alpha val="100000"/>
                </a:srgbClr>
              </a:solidFill>
              <a:ln cmpd="sng">
                <a:solidFill>
                  <a:srgbClr val="4285F4">
                    <a:alpha val="100000"/>
                  </a:srgbClr>
                </a:solidFill>
              </a:ln>
            </c:spPr>
          </c:marker>
          <c:cat>
            <c:strRef>
              <c:f>Pivot!$B$139:$B$145</c:f>
            </c:strRef>
          </c:cat>
          <c:val>
            <c:numRef>
              <c:f>Pivot!$C$139:$C$145</c:f>
              <c:numCache/>
            </c:numRef>
          </c:val>
          <c:smooth val="1"/>
        </c:ser>
        <c:axId val="897880328"/>
        <c:axId val="790186646"/>
      </c:lineChart>
      <c:catAx>
        <c:axId val="89788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weekdays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0186646"/>
      </c:catAx>
      <c:valAx>
        <c:axId val="79018664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97880328"/>
      </c:valAx>
      <c:spPr>
        <a:solidFill>
          <a:srgbClr val="000000"/>
        </a:solidFill>
      </c:spPr>
    </c:plotArea>
    <c:plotVisOnly val="1"/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Pivot!$B$16:$B$22</c:f>
            </c:strRef>
          </c:cat>
          <c:val>
            <c:numRef>
              <c:f>Pivot!$C$16:$C$22</c:f>
              <c:numCache/>
            </c:numRef>
          </c:val>
        </c:ser>
        <c:axId val="957524256"/>
        <c:axId val="2037836724"/>
      </c:barChart>
      <c:catAx>
        <c:axId val="9575242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7836724"/>
      </c:catAx>
      <c:valAx>
        <c:axId val="2037836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57524256"/>
        <c:crosses val="max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Pivot!$C$4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Pivot!$B$5:$B$7</c:f>
            </c:strRef>
          </c:cat>
          <c:val>
            <c:numRef>
              <c:f>Pivot!$C$5:$C$7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Pivot!$C$10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Pivot!$B$11:$B$12</c:f>
            </c:strRef>
          </c:cat>
          <c:val>
            <c:numRef>
              <c:f>Pivot!$C$11:$C$12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16811709865304503"/>
          <c:y val="0.14535952538744223"/>
          <c:w val="0.9583558174009098"/>
          <c:h val="0.7250910085782475"/>
        </c:manualLayout>
      </c:layout>
      <c:lineChart>
        <c:varyColors val="0"/>
        <c:ser>
          <c:idx val="0"/>
          <c:order val="0"/>
          <c:tx>
            <c:v>Total</c:v>
          </c:tx>
          <c:spPr>
            <a:ln cmpd="sng" w="19050">
              <a:solidFill>
                <a:srgbClr val="4285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Pivot!$B$149:$B$156</c:f>
            </c:strRef>
          </c:cat>
          <c:val>
            <c:numRef>
              <c:f>Pivot!$C$149:$C$156</c:f>
              <c:numCache/>
            </c:numRef>
          </c:val>
          <c:smooth val="0"/>
        </c:ser>
        <c:axId val="1312723811"/>
        <c:axId val="533995638"/>
      </c:lineChart>
      <c:catAx>
        <c:axId val="1312723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33995638"/>
      </c:catAx>
      <c:valAx>
        <c:axId val="53399563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2723811"/>
      </c:valAx>
      <c:spPr>
        <a:solidFill>
          <a:srgbClr val="000000"/>
        </a:solidFill>
      </c:spPr>
    </c:plotArea>
    <c:plotVisOnly val="1"/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Total</c:v>
          </c:tx>
          <c:spPr>
            <a:ln cmpd="sng" w="19050">
              <a:solidFill>
                <a:srgbClr val="4285F4">
                  <a:alpha val="100000"/>
                </a:srgbClr>
              </a:solidFill>
            </a:ln>
          </c:spPr>
          <c:marker>
            <c:symbol val="circle"/>
            <c:size val="4"/>
            <c:spPr>
              <a:solidFill>
                <a:srgbClr val="4285F4">
                  <a:alpha val="100000"/>
                </a:srgbClr>
              </a:solidFill>
              <a:ln cmpd="sng">
                <a:solidFill>
                  <a:srgbClr val="4285F4">
                    <a:alpha val="100000"/>
                  </a:srgbClr>
                </a:solidFill>
              </a:ln>
            </c:spPr>
          </c:marker>
          <c:cat>
            <c:strRef>
              <c:f>Pivot!$B$139:$B$145</c:f>
            </c:strRef>
          </c:cat>
          <c:val>
            <c:numRef>
              <c:f>Pivot!$C$139:$C$145</c:f>
              <c:numCache/>
            </c:numRef>
          </c:val>
          <c:smooth val="1"/>
        </c:ser>
        <c:axId val="820498015"/>
        <c:axId val="1506635225"/>
      </c:lineChart>
      <c:catAx>
        <c:axId val="82049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6635225"/>
      </c:catAx>
      <c:valAx>
        <c:axId val="150663522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0498015"/>
      </c:valAx>
      <c:spPr>
        <a:solidFill>
          <a:srgbClr val="000000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Distribution by gender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Pivot!$C$10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Pivot!$B$11:$B$12</c:f>
            </c:strRef>
          </c:cat>
          <c:val>
            <c:numRef>
              <c:f>Pivot!$C$11:$C$12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Distribution of users by age group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Pivot!$B$16:$B$22</c:f>
            </c:strRef>
          </c:cat>
          <c:val>
            <c:numRef>
              <c:f>Pivot!$C$16:$C$22</c:f>
              <c:numCache/>
            </c:numRef>
          </c:val>
        </c:ser>
        <c:axId val="1874018987"/>
        <c:axId val="94271027"/>
      </c:barChart>
      <c:catAx>
        <c:axId val="18740189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271027"/>
      </c:catAx>
      <c:valAx>
        <c:axId val="94271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74018987"/>
        <c:crosses val="max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200">
                <a:solidFill>
                  <a:srgbClr val="757575"/>
                </a:solidFill>
                <a:latin typeface="+mn-lt"/>
              </a:defRPr>
            </a:pPr>
            <a:r>
              <a:rPr b="0" i="0" sz="1200">
                <a:solidFill>
                  <a:srgbClr val="757575"/>
                </a:solidFill>
                <a:latin typeface="+mn-lt"/>
              </a:rPr>
              <a:t>Average trip duration by customer type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Pivot!$C$26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Pivot!$B$27:$B$29</c:f>
            </c:strRef>
          </c:cat>
          <c:val>
            <c:numRef>
              <c:f>Pivot!$C$27:$C$29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Comparison of customers and subscribers by age group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Customer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Pivot!$B$35:$B$41</c:f>
            </c:strRef>
          </c:cat>
          <c:val>
            <c:numRef>
              <c:f>Pivot!$C$35:$C$41</c:f>
              <c:numCache/>
            </c:numRef>
          </c:val>
        </c:ser>
        <c:ser>
          <c:idx val="1"/>
          <c:order val="1"/>
          <c:tx>
            <c:v>Subscriber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Pivot!$B$35:$B$41</c:f>
            </c:strRef>
          </c:cat>
          <c:val>
            <c:numRef>
              <c:f>Pivot!$D$35:$D$41</c:f>
              <c:numCache/>
            </c:numRef>
          </c:val>
        </c:ser>
        <c:axId val="1866409342"/>
        <c:axId val="1188861023"/>
      </c:barChart>
      <c:catAx>
        <c:axId val="18664093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Age grop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88861023"/>
      </c:catAx>
      <c:valAx>
        <c:axId val="1188861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66409342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Traffic rates by weekdays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Total</c:v>
          </c:tx>
          <c:spPr>
            <a:ln cmpd="sng" w="19050">
              <a:solidFill>
                <a:srgbClr val="4285F4">
                  <a:alpha val="100000"/>
                </a:srgbClr>
              </a:solidFill>
            </a:ln>
          </c:spPr>
          <c:marker>
            <c:symbol val="circle"/>
            <c:size val="4"/>
            <c:spPr>
              <a:solidFill>
                <a:srgbClr val="4285F4">
                  <a:alpha val="100000"/>
                </a:srgbClr>
              </a:solidFill>
              <a:ln cmpd="sng">
                <a:solidFill>
                  <a:srgbClr val="4285F4">
                    <a:alpha val="100000"/>
                  </a:srgbClr>
                </a:solidFill>
              </a:ln>
            </c:spPr>
          </c:marker>
          <c:cat>
            <c:strRef>
              <c:f>Pivot!$B$139:$B$145</c:f>
            </c:strRef>
          </c:cat>
          <c:val>
            <c:numRef>
              <c:f>Pivot!$C$139:$C$145</c:f>
              <c:numCache/>
            </c:numRef>
          </c:val>
          <c:smooth val="1"/>
        </c:ser>
        <c:axId val="1947017861"/>
        <c:axId val="2006570711"/>
      </c:lineChart>
      <c:catAx>
        <c:axId val="1947017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weekdays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6570711"/>
      </c:catAx>
      <c:valAx>
        <c:axId val="20065707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47017861"/>
      </c:valAx>
      <c:spPr>
        <a:solidFill>
          <a:srgbClr val="000000"/>
        </a:solidFill>
      </c:spPr>
    </c:plotArea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Most common start station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Pivot!$B$47:$B$56</c:f>
            </c:strRef>
          </c:cat>
          <c:val>
            <c:numRef>
              <c:f>Pivot!$C$47:$C$56</c:f>
              <c:numCache/>
            </c:numRef>
          </c:val>
        </c:ser>
        <c:axId val="1363765390"/>
        <c:axId val="183410682"/>
      </c:barChart>
      <c:catAx>
        <c:axId val="13637653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Start station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410682"/>
      </c:catAx>
      <c:valAx>
        <c:axId val="183410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63765390"/>
        <c:crosses val="max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Most common trip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Pivot!$B$77:$B$84</c:f>
            </c:strRef>
          </c:cat>
          <c:val>
            <c:numRef>
              <c:f>Pivot!$C$77:$C$84</c:f>
              <c:numCache/>
            </c:numRef>
          </c:val>
        </c:ser>
        <c:axId val="249897619"/>
        <c:axId val="1186866063"/>
      </c:barChart>
      <c:catAx>
        <c:axId val="2498976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Start to end station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86866063"/>
      </c:catAx>
      <c:valAx>
        <c:axId val="1186866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49897619"/>
        <c:crosses val="max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Most common end station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Pivot!$B$62:$B$71</c:f>
            </c:strRef>
          </c:cat>
          <c:val>
            <c:numRef>
              <c:f>Pivot!$C$62:$C$71</c:f>
              <c:numCache/>
            </c:numRef>
          </c:val>
        </c:ser>
        <c:axId val="626628348"/>
        <c:axId val="2089759901"/>
      </c:barChart>
      <c:catAx>
        <c:axId val="6266283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End station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9759901"/>
      </c:catAx>
      <c:valAx>
        <c:axId val="2089759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26628348"/>
        <c:crosses val="max"/>
      </c:valAx>
    </c:plotArea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924175" cy="30194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0</xdr:row>
      <xdr:rowOff>0</xdr:rowOff>
    </xdr:from>
    <xdr:ext cx="2924175" cy="30194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171450</xdr:rowOff>
    </xdr:from>
    <xdr:ext cx="2924175" cy="30384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9525</xdr:colOff>
      <xdr:row>0</xdr:row>
      <xdr:rowOff>0</xdr:rowOff>
    </xdr:from>
    <xdr:ext cx="2905125" cy="30194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9525</xdr:colOff>
      <xdr:row>16</xdr:row>
      <xdr:rowOff>0</xdr:rowOff>
    </xdr:from>
    <xdr:ext cx="2905125" cy="30194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609600</xdr:colOff>
      <xdr:row>49</xdr:row>
      <xdr:rowOff>171450</xdr:rowOff>
    </xdr:from>
    <xdr:ext cx="5229225" cy="30384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33</xdr:row>
      <xdr:rowOff>9525</xdr:rowOff>
    </xdr:from>
    <xdr:ext cx="2924175" cy="301942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0</xdr:colOff>
      <xdr:row>32</xdr:row>
      <xdr:rowOff>171450</xdr:rowOff>
    </xdr:from>
    <xdr:ext cx="6400800" cy="303847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609600</xdr:colOff>
      <xdr:row>15</xdr:row>
      <xdr:rowOff>171450</xdr:rowOff>
    </xdr:from>
    <xdr:ext cx="2905125" cy="3038475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114300</xdr:colOff>
      <xdr:row>66</xdr:row>
      <xdr:rowOff>161925</xdr:rowOff>
    </xdr:from>
    <xdr:ext cx="9877425" cy="3038475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0</xdr:colOff>
      <xdr:row>49</xdr:row>
      <xdr:rowOff>190500</xdr:rowOff>
    </xdr:from>
    <xdr:ext cx="4495800" cy="3019425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266700</xdr:colOff>
      <xdr:row>10</xdr:row>
      <xdr:rowOff>133350</xdr:rowOff>
    </xdr:from>
    <xdr:ext cx="1962150" cy="1571625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133350</xdr:colOff>
      <xdr:row>10</xdr:row>
      <xdr:rowOff>142875</xdr:rowOff>
    </xdr:from>
    <xdr:ext cx="1571625" cy="1628775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123825</xdr:colOff>
      <xdr:row>21</xdr:row>
      <xdr:rowOff>57150</xdr:rowOff>
    </xdr:from>
    <xdr:ext cx="1609725" cy="1504950"/>
    <xdr:graphicFrame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47625</xdr:colOff>
      <xdr:row>21</xdr:row>
      <xdr:rowOff>57150</xdr:rowOff>
    </xdr:from>
    <xdr:ext cx="5200650" cy="1495425"/>
    <xdr:graphicFrame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47625</xdr:colOff>
      <xdr:row>10</xdr:row>
      <xdr:rowOff>142875</xdr:rowOff>
    </xdr:from>
    <xdr:ext cx="2819400" cy="1504950"/>
    <xdr:graphicFrame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12211050" cy="5934075"/>
    <xdr:sp>
      <xdr:nvSpPr>
        <xdr:cNvPr id="3" name="Shape 3"/>
        <xdr:cNvSpPr/>
      </xdr:nvSpPr>
      <xdr:spPr>
        <a:xfrm>
          <a:off x="0" y="817725"/>
          <a:ext cx="10692000" cy="5924550"/>
        </a:xfrm>
        <a:prstGeom prst="roundRect">
          <a:avLst>
            <a:gd fmla="val 2430" name="adj"/>
          </a:avLst>
        </a:prstGeom>
        <a:gradFill>
          <a:gsLst>
            <a:gs pos="0">
              <a:srgbClr val="475CD0"/>
            </a:gs>
            <a:gs pos="50000">
              <a:srgbClr val="003ED0"/>
            </a:gs>
            <a:gs pos="100000">
              <a:srgbClr val="0033C0"/>
            </a:gs>
          </a:gsLst>
          <a:lin ang="5400000" scaled="0"/>
        </a:gra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161925</xdr:colOff>
      <xdr:row>4</xdr:row>
      <xdr:rowOff>161925</xdr:rowOff>
    </xdr:from>
    <xdr:ext cx="1590675" cy="1152525"/>
    <xdr:sp>
      <xdr:nvSpPr>
        <xdr:cNvPr id="4" name="Shape 4"/>
        <xdr:cNvSpPr/>
      </xdr:nvSpPr>
      <xdr:spPr>
        <a:xfrm>
          <a:off x="4555425" y="3208500"/>
          <a:ext cx="1581150" cy="1143000"/>
        </a:xfrm>
        <a:prstGeom prst="roundRect">
          <a:avLst>
            <a:gd fmla="val 9676" name="adj"/>
          </a:avLst>
        </a:prstGeom>
        <a:gradFill>
          <a:gsLst>
            <a:gs pos="0">
              <a:srgbClr val="475CD0"/>
            </a:gs>
            <a:gs pos="50000">
              <a:srgbClr val="003ED0"/>
            </a:gs>
            <a:gs pos="100000">
              <a:srgbClr val="0033C0"/>
            </a:gs>
          </a:gsLst>
          <a:lin ang="5400000" scaled="0"/>
        </a:gradFill>
        <a:ln cap="flat" cmpd="sng" w="9525">
          <a:solidFill>
            <a:schemeClr val="accent5"/>
          </a:solidFill>
          <a:prstDash val="solid"/>
          <a:round/>
          <a:headEnd len="sm" w="sm" type="none"/>
          <a:tailEnd len="sm" w="sm" type="none"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161925</xdr:colOff>
      <xdr:row>11</xdr:row>
      <xdr:rowOff>152400</xdr:rowOff>
    </xdr:from>
    <xdr:ext cx="1581150" cy="3409950"/>
    <xdr:sp>
      <xdr:nvSpPr>
        <xdr:cNvPr id="5" name="Shape 5"/>
        <xdr:cNvSpPr/>
      </xdr:nvSpPr>
      <xdr:spPr>
        <a:xfrm>
          <a:off x="4560188" y="2079788"/>
          <a:ext cx="1571625" cy="3400425"/>
        </a:xfrm>
        <a:prstGeom prst="roundRect">
          <a:avLst>
            <a:gd fmla="val 9676" name="adj"/>
          </a:avLst>
        </a:prstGeom>
        <a:gradFill>
          <a:gsLst>
            <a:gs pos="0">
              <a:srgbClr val="475CD0"/>
            </a:gs>
            <a:gs pos="50000">
              <a:srgbClr val="003ED0"/>
            </a:gs>
            <a:gs pos="100000">
              <a:srgbClr val="0033C0"/>
            </a:gs>
          </a:gsLst>
          <a:lin ang="5400000" scaled="0"/>
        </a:gradFill>
        <a:ln cap="flat" cmpd="sng" w="9525">
          <a:solidFill>
            <a:schemeClr val="accent5"/>
          </a:solidFill>
          <a:prstDash val="solid"/>
          <a:round/>
          <a:headEnd len="sm" w="sm" type="none"/>
          <a:tailEnd len="sm" w="sm" type="none"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9525</xdr:colOff>
      <xdr:row>9</xdr:row>
      <xdr:rowOff>0</xdr:rowOff>
    </xdr:from>
    <xdr:ext cx="2857500" cy="1971675"/>
    <xdr:sp>
      <xdr:nvSpPr>
        <xdr:cNvPr id="6" name="Shape 6"/>
        <xdr:cNvSpPr/>
      </xdr:nvSpPr>
      <xdr:spPr>
        <a:xfrm>
          <a:off x="3922013" y="2798925"/>
          <a:ext cx="2847975" cy="1962150"/>
        </a:xfrm>
        <a:prstGeom prst="roundRect">
          <a:avLst>
            <a:gd fmla="val 9676" name="adj"/>
          </a:avLst>
        </a:prstGeom>
        <a:gradFill>
          <a:gsLst>
            <a:gs pos="0">
              <a:srgbClr val="475CD0"/>
            </a:gs>
            <a:gs pos="50000">
              <a:srgbClr val="003ED0"/>
            </a:gs>
            <a:gs pos="100000">
              <a:srgbClr val="0033C0"/>
            </a:gs>
          </a:gsLst>
          <a:lin ang="5400000" scaled="0"/>
        </a:gra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133350</xdr:colOff>
      <xdr:row>9</xdr:row>
      <xdr:rowOff>0</xdr:rowOff>
    </xdr:from>
    <xdr:ext cx="2143125" cy="1981200"/>
    <xdr:sp>
      <xdr:nvSpPr>
        <xdr:cNvPr id="7" name="Shape 7"/>
        <xdr:cNvSpPr/>
      </xdr:nvSpPr>
      <xdr:spPr>
        <a:xfrm>
          <a:off x="4279200" y="2794163"/>
          <a:ext cx="2133600" cy="1971675"/>
        </a:xfrm>
        <a:prstGeom prst="roundRect">
          <a:avLst>
            <a:gd fmla="val 9676" name="adj"/>
          </a:avLst>
        </a:prstGeom>
        <a:gradFill>
          <a:gsLst>
            <a:gs pos="0">
              <a:srgbClr val="475CD0"/>
            </a:gs>
            <a:gs pos="50000">
              <a:srgbClr val="003ED0"/>
            </a:gs>
            <a:gs pos="100000">
              <a:srgbClr val="0033C0"/>
            </a:gs>
          </a:gsLst>
          <a:lin ang="5400000" scaled="0"/>
        </a:gra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142875</xdr:colOff>
      <xdr:row>8</xdr:row>
      <xdr:rowOff>114300</xdr:rowOff>
    </xdr:from>
    <xdr:ext cx="1590675" cy="2085975"/>
    <xdr:sp>
      <xdr:nvSpPr>
        <xdr:cNvPr id="8" name="Shape 8"/>
        <xdr:cNvSpPr/>
      </xdr:nvSpPr>
      <xdr:spPr>
        <a:xfrm>
          <a:off x="4555425" y="2741775"/>
          <a:ext cx="1581150" cy="2076450"/>
        </a:xfrm>
        <a:prstGeom prst="roundRect">
          <a:avLst>
            <a:gd fmla="val 9676" name="adj"/>
          </a:avLst>
        </a:prstGeom>
        <a:gradFill>
          <a:gsLst>
            <a:gs pos="0">
              <a:srgbClr val="475CD0"/>
            </a:gs>
            <a:gs pos="50000">
              <a:srgbClr val="003ED0"/>
            </a:gs>
            <a:gs pos="100000">
              <a:srgbClr val="0033C0"/>
            </a:gs>
          </a:gsLst>
          <a:lin ang="5400000" scaled="0"/>
        </a:gra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133350</xdr:colOff>
      <xdr:row>20</xdr:row>
      <xdr:rowOff>0</xdr:rowOff>
    </xdr:from>
    <xdr:ext cx="1581150" cy="1762125"/>
    <xdr:sp>
      <xdr:nvSpPr>
        <xdr:cNvPr id="9" name="Shape 9"/>
        <xdr:cNvSpPr/>
      </xdr:nvSpPr>
      <xdr:spPr>
        <a:xfrm>
          <a:off x="4560188" y="2903700"/>
          <a:ext cx="1571625" cy="1752600"/>
        </a:xfrm>
        <a:prstGeom prst="roundRect">
          <a:avLst>
            <a:gd fmla="val 9676" name="adj"/>
          </a:avLst>
        </a:prstGeom>
        <a:gradFill>
          <a:gsLst>
            <a:gs pos="0">
              <a:srgbClr val="475CD0"/>
            </a:gs>
            <a:gs pos="50000">
              <a:srgbClr val="003ED0"/>
            </a:gs>
            <a:gs pos="100000">
              <a:srgbClr val="0033C0"/>
            </a:gs>
          </a:gsLst>
          <a:lin ang="5400000" scaled="0"/>
        </a:gra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38100</xdr:colOff>
      <xdr:row>20</xdr:row>
      <xdr:rowOff>0</xdr:rowOff>
    </xdr:from>
    <xdr:ext cx="5219700" cy="1752600"/>
    <xdr:sp>
      <xdr:nvSpPr>
        <xdr:cNvPr id="10" name="Shape 10"/>
        <xdr:cNvSpPr/>
      </xdr:nvSpPr>
      <xdr:spPr>
        <a:xfrm>
          <a:off x="2740913" y="2908463"/>
          <a:ext cx="5210175" cy="1743075"/>
        </a:xfrm>
        <a:prstGeom prst="roundRect">
          <a:avLst>
            <a:gd fmla="val 9676" name="adj"/>
          </a:avLst>
        </a:prstGeom>
        <a:gradFill>
          <a:gsLst>
            <a:gs pos="0">
              <a:srgbClr val="475CD0"/>
            </a:gs>
            <a:gs pos="50000">
              <a:srgbClr val="003ED0"/>
            </a:gs>
            <a:gs pos="100000">
              <a:srgbClr val="0033C0"/>
            </a:gs>
          </a:gsLst>
          <a:lin ang="5400000" scaled="0"/>
        </a:gra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25</xdr:col>
      <xdr:colOff>123825</xdr:colOff>
      <xdr:row>14</xdr:row>
      <xdr:rowOff>95250</xdr:rowOff>
    </xdr:from>
    <xdr:ext cx="1285875" cy="38100"/>
    <xdr:grpSp>
      <xdr:nvGrpSpPr>
        <xdr:cNvPr id="2" name="Shape 2"/>
        <xdr:cNvGrpSpPr/>
      </xdr:nvGrpSpPr>
      <xdr:grpSpPr>
        <a:xfrm>
          <a:off x="4703063" y="3780000"/>
          <a:ext cx="1285875" cy="0"/>
          <a:chOff x="4703063" y="3780000"/>
          <a:chExt cx="1285875" cy="0"/>
        </a:xfrm>
      </xdr:grpSpPr>
      <xdr:cxnSp>
        <xdr:nvCxnSpPr>
          <xdr:cNvPr id="11" name="Shape 11"/>
          <xdr:cNvCxnSpPr/>
        </xdr:nvCxnSpPr>
        <xdr:spPr>
          <a:xfrm>
            <a:off x="4703063" y="3780000"/>
            <a:ext cx="1285875" cy="0"/>
          </a:xfrm>
          <a:prstGeom prst="straightConnector1">
            <a:avLst/>
          </a:prstGeom>
          <a:noFill/>
          <a:ln cap="flat" cmpd="sng" w="9525">
            <a:solidFill>
              <a:srgbClr val="75707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26</xdr:col>
      <xdr:colOff>381000</xdr:colOff>
      <xdr:row>12</xdr:row>
      <xdr:rowOff>161925</xdr:rowOff>
    </xdr:from>
    <xdr:ext cx="914400" cy="38100"/>
    <xdr:grpSp>
      <xdr:nvGrpSpPr>
        <xdr:cNvPr id="2" name="Shape 2"/>
        <xdr:cNvGrpSpPr/>
      </xdr:nvGrpSpPr>
      <xdr:grpSpPr>
        <a:xfrm>
          <a:off x="4888800" y="3780000"/>
          <a:ext cx="914400" cy="0"/>
          <a:chOff x="4888800" y="3780000"/>
          <a:chExt cx="914400" cy="0"/>
        </a:xfrm>
      </xdr:grpSpPr>
      <xdr:cxnSp>
        <xdr:nvCxnSpPr>
          <xdr:cNvPr id="12" name="Shape 12"/>
          <xdr:cNvCxnSpPr/>
        </xdr:nvCxnSpPr>
        <xdr:spPr>
          <a:xfrm>
            <a:off x="4888800" y="3780000"/>
            <a:ext cx="914400" cy="0"/>
          </a:xfrm>
          <a:prstGeom prst="straightConnector1">
            <a:avLst/>
          </a:prstGeom>
          <a:noFill/>
          <a:ln cap="flat" cmpd="sng" w="9525">
            <a:solidFill>
              <a:srgbClr val="75707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9</xdr:col>
      <xdr:colOff>161925</xdr:colOff>
      <xdr:row>19</xdr:row>
      <xdr:rowOff>19050</xdr:rowOff>
    </xdr:from>
    <xdr:ext cx="962025" cy="38100"/>
    <xdr:grpSp>
      <xdr:nvGrpSpPr>
        <xdr:cNvPr id="2" name="Shape 2"/>
        <xdr:cNvGrpSpPr/>
      </xdr:nvGrpSpPr>
      <xdr:grpSpPr>
        <a:xfrm>
          <a:off x="4864988" y="3780000"/>
          <a:ext cx="962025" cy="0"/>
          <a:chOff x="4864988" y="3780000"/>
          <a:chExt cx="962025" cy="0"/>
        </a:xfrm>
      </xdr:grpSpPr>
      <xdr:cxnSp>
        <xdr:nvCxnSpPr>
          <xdr:cNvPr id="13" name="Shape 13"/>
          <xdr:cNvCxnSpPr/>
        </xdr:nvCxnSpPr>
        <xdr:spPr>
          <a:xfrm>
            <a:off x="4864988" y="3780000"/>
            <a:ext cx="962025" cy="0"/>
          </a:xfrm>
          <a:prstGeom prst="straightConnector1">
            <a:avLst/>
          </a:prstGeom>
          <a:noFill/>
          <a:ln cap="flat" cmpd="sng" w="9525">
            <a:solidFill>
              <a:srgbClr val="75707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22</xdr:col>
      <xdr:colOff>533400</xdr:colOff>
      <xdr:row>8</xdr:row>
      <xdr:rowOff>-19050</xdr:rowOff>
    </xdr:from>
    <xdr:ext cx="1790700" cy="38100"/>
    <xdr:grpSp>
      <xdr:nvGrpSpPr>
        <xdr:cNvPr id="2" name="Shape 2"/>
        <xdr:cNvGrpSpPr/>
      </xdr:nvGrpSpPr>
      <xdr:grpSpPr>
        <a:xfrm>
          <a:off x="4450650" y="3780000"/>
          <a:ext cx="1790700" cy="0"/>
          <a:chOff x="4450650" y="3780000"/>
          <a:chExt cx="1790700" cy="0"/>
        </a:xfrm>
      </xdr:grpSpPr>
      <xdr:cxnSp>
        <xdr:nvCxnSpPr>
          <xdr:cNvPr id="14" name="Shape 14"/>
          <xdr:cNvCxnSpPr/>
        </xdr:nvCxnSpPr>
        <xdr:spPr>
          <a:xfrm>
            <a:off x="4450650" y="3780000"/>
            <a:ext cx="1790700" cy="0"/>
          </a:xfrm>
          <a:prstGeom prst="straightConnector1">
            <a:avLst/>
          </a:prstGeom>
          <a:noFill/>
          <a:ln cap="flat" cmpd="sng" w="9525">
            <a:solidFill>
              <a:srgbClr val="75707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0</xdr:col>
      <xdr:colOff>123825</xdr:colOff>
      <xdr:row>0</xdr:row>
      <xdr:rowOff>123825</xdr:rowOff>
    </xdr:from>
    <xdr:ext cx="3495675" cy="581025"/>
    <xdr:sp>
      <xdr:nvSpPr>
        <xdr:cNvPr id="15" name="Shape 15"/>
        <xdr:cNvSpPr/>
      </xdr:nvSpPr>
      <xdr:spPr>
        <a:xfrm>
          <a:off x="3602925" y="3494250"/>
          <a:ext cx="3486150" cy="571500"/>
        </a:xfrm>
        <a:prstGeom prst="roundRect">
          <a:avLst>
            <a:gd fmla="val 8603" name="adj"/>
          </a:avLst>
        </a:prstGeom>
        <a:gradFill>
          <a:gsLst>
            <a:gs pos="0">
              <a:srgbClr val="475CD0"/>
            </a:gs>
            <a:gs pos="50000">
              <a:srgbClr val="003ED0"/>
            </a:gs>
            <a:gs pos="100000">
              <a:srgbClr val="0033C0"/>
            </a:gs>
          </a:gsLst>
          <a:lin ang="5400000" scaled="0"/>
        </a:gra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123825</xdr:colOff>
      <xdr:row>0</xdr:row>
      <xdr:rowOff>66675</xdr:rowOff>
    </xdr:from>
    <xdr:ext cx="2838450" cy="419100"/>
    <xdr:sp>
      <xdr:nvSpPr>
        <xdr:cNvPr id="16" name="Shape 16"/>
        <xdr:cNvSpPr txBox="1"/>
      </xdr:nvSpPr>
      <xdr:spPr>
        <a:xfrm>
          <a:off x="3931538" y="3575213"/>
          <a:ext cx="2828925" cy="4095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TRIP DASHBOARD</a:t>
          </a:r>
          <a:endParaRPr b="1" sz="2400">
            <a:solidFill>
              <a:schemeClr val="lt1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0</xdr:col>
      <xdr:colOff>123825</xdr:colOff>
      <xdr:row>2</xdr:row>
      <xdr:rowOff>38100</xdr:rowOff>
    </xdr:from>
    <xdr:ext cx="1466850" cy="276225"/>
    <xdr:sp>
      <xdr:nvSpPr>
        <xdr:cNvPr id="17" name="Shape 17"/>
        <xdr:cNvSpPr txBox="1"/>
      </xdr:nvSpPr>
      <xdr:spPr>
        <a:xfrm>
          <a:off x="4617338" y="3646650"/>
          <a:ext cx="1457325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BIIKE SHARE COMPANY</a:t>
          </a:r>
          <a:endParaRPr sz="1100">
            <a:solidFill>
              <a:schemeClr val="accent2"/>
            </a:solidFill>
          </a:endParaRPr>
        </a:p>
      </xdr:txBody>
    </xdr:sp>
    <xdr:clientData fLocksWithSheet="0"/>
  </xdr:oneCellAnchor>
  <xdr:oneCellAnchor>
    <xdr:from>
      <xdr:col>21</xdr:col>
      <xdr:colOff>9525</xdr:colOff>
      <xdr:row>3</xdr:row>
      <xdr:rowOff>0</xdr:rowOff>
    </xdr:from>
    <xdr:ext cx="771525" cy="266700"/>
    <xdr:sp>
      <xdr:nvSpPr>
        <xdr:cNvPr id="18" name="Shape 18"/>
        <xdr:cNvSpPr txBox="1"/>
      </xdr:nvSpPr>
      <xdr:spPr>
        <a:xfrm>
          <a:off x="4965000" y="3651413"/>
          <a:ext cx="762000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USER TYPE</a:t>
          </a:r>
          <a:endParaRPr sz="1400"/>
        </a:p>
      </xdr:txBody>
    </xdr:sp>
    <xdr:clientData fLocksWithSheet="0"/>
  </xdr:oneCellAnchor>
  <xdr:oneCellAnchor>
    <xdr:from>
      <xdr:col>18</xdr:col>
      <xdr:colOff>190500</xdr:colOff>
      <xdr:row>1</xdr:row>
      <xdr:rowOff>76200</xdr:rowOff>
    </xdr:from>
    <xdr:ext cx="1304925" cy="495300"/>
    <xdr:grpSp>
      <xdr:nvGrpSpPr>
        <xdr:cNvPr id="2" name="Shape 2"/>
        <xdr:cNvGrpSpPr/>
      </xdr:nvGrpSpPr>
      <xdr:grpSpPr>
        <a:xfrm>
          <a:off x="4693538" y="3532350"/>
          <a:ext cx="1304925" cy="495300"/>
          <a:chOff x="4693538" y="3532350"/>
          <a:chExt cx="1304925" cy="495300"/>
        </a:xfrm>
      </xdr:grpSpPr>
      <xdr:grpSp>
        <xdr:nvGrpSpPr>
          <xdr:cNvPr id="19" name="Shape 19"/>
          <xdr:cNvGrpSpPr/>
        </xdr:nvGrpSpPr>
        <xdr:grpSpPr>
          <a:xfrm>
            <a:off x="4693538" y="3532350"/>
            <a:ext cx="1304925" cy="495300"/>
            <a:chOff x="7467600" y="228600"/>
            <a:chExt cx="1362876" cy="416960"/>
          </a:xfrm>
        </xdr:grpSpPr>
        <xdr:sp>
          <xdr:nvSpPr>
            <xdr:cNvPr id="20" name="Shape 20"/>
            <xdr:cNvSpPr/>
          </xdr:nvSpPr>
          <xdr:spPr>
            <a:xfrm>
              <a:off x="7467600" y="228600"/>
              <a:ext cx="1362875" cy="4169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1" name="Shape 21"/>
            <xdr:cNvSpPr txBox="1"/>
          </xdr:nvSpPr>
          <xdr:spPr>
            <a:xfrm>
              <a:off x="7781925" y="381000"/>
              <a:ext cx="989886" cy="26456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CEO ZIYTECHS</a:t>
              </a:r>
              <a:endParaRPr sz="1400"/>
            </a:p>
          </xdr:txBody>
        </xdr:sp>
        <xdr:pic>
          <xdr:nvPicPr>
            <xdr:cNvPr id="22" name="Shape 22"/>
            <xdr:cNvPicPr preferRelativeResize="0"/>
          </xdr:nvPicPr>
          <xdr:blipFill rotWithShape="1">
            <a:blip r:embed="rId6">
              <a:alphaModFix/>
            </a:blip>
            <a:srcRect b="0" l="0" r="0" t="0"/>
            <a:stretch/>
          </xdr:blipFill>
          <xdr:spPr>
            <a:xfrm>
              <a:off x="7467600" y="266700"/>
              <a:ext cx="324000" cy="324000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23" name="Shape 23"/>
            <xdr:cNvSpPr txBox="1"/>
          </xdr:nvSpPr>
          <xdr:spPr>
            <a:xfrm>
              <a:off x="7762876" y="228600"/>
              <a:ext cx="1067600" cy="26456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Zeenat Oyetolu</a:t>
              </a:r>
              <a:endParaRPr sz="1100">
                <a:solidFill>
                  <a:schemeClr val="lt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0</xdr:col>
      <xdr:colOff>114300</xdr:colOff>
      <xdr:row>4</xdr:row>
      <xdr:rowOff>142875</xdr:rowOff>
    </xdr:from>
    <xdr:ext cx="485775" cy="266700"/>
    <xdr:sp>
      <xdr:nvSpPr>
        <xdr:cNvPr id="24" name="Shape 24"/>
        <xdr:cNvSpPr txBox="1"/>
      </xdr:nvSpPr>
      <xdr:spPr>
        <a:xfrm>
          <a:off x="5107875" y="3651413"/>
          <a:ext cx="476250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YEAR</a:t>
          </a:r>
          <a:endParaRPr sz="1400"/>
        </a:p>
      </xdr:txBody>
    </xdr:sp>
    <xdr:clientData fLocksWithSheet="0"/>
  </xdr:oneCellAnchor>
  <xdr:oneCellAnchor>
    <xdr:from>
      <xdr:col>3</xdr:col>
      <xdr:colOff>123825</xdr:colOff>
      <xdr:row>5</xdr:row>
      <xdr:rowOff>57150</xdr:rowOff>
    </xdr:from>
    <xdr:ext cx="1666875" cy="600075"/>
    <xdr:grpSp>
      <xdr:nvGrpSpPr>
        <xdr:cNvPr id="2" name="Shape 2"/>
        <xdr:cNvGrpSpPr/>
      </xdr:nvGrpSpPr>
      <xdr:grpSpPr>
        <a:xfrm>
          <a:off x="4512563" y="3479963"/>
          <a:ext cx="1666875" cy="600075"/>
          <a:chOff x="4512563" y="3479963"/>
          <a:chExt cx="1666875" cy="600075"/>
        </a:xfrm>
      </xdr:grpSpPr>
      <xdr:grpSp>
        <xdr:nvGrpSpPr>
          <xdr:cNvPr id="25" name="Shape 25"/>
          <xdr:cNvGrpSpPr/>
        </xdr:nvGrpSpPr>
        <xdr:grpSpPr>
          <a:xfrm>
            <a:off x="4512563" y="3479963"/>
            <a:ext cx="1666875" cy="600075"/>
            <a:chOff x="1215268" y="793159"/>
            <a:chExt cx="1757179" cy="572949"/>
          </a:xfrm>
        </xdr:grpSpPr>
        <xdr:sp>
          <xdr:nvSpPr>
            <xdr:cNvPr id="20" name="Shape 20"/>
            <xdr:cNvSpPr/>
          </xdr:nvSpPr>
          <xdr:spPr>
            <a:xfrm>
              <a:off x="1215268" y="793159"/>
              <a:ext cx="1757175" cy="5729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" name="Shape 26"/>
            <xdr:cNvSpPr/>
          </xdr:nvSpPr>
          <xdr:spPr>
            <a:xfrm>
              <a:off x="1215268" y="819109"/>
              <a:ext cx="1757179" cy="546999"/>
            </a:xfrm>
            <a:prstGeom prst="roundRect">
              <a:avLst>
                <a:gd fmla="val 9676" name="adj"/>
              </a:avLst>
            </a:prstGeom>
            <a:gradFill>
              <a:gsLst>
                <a:gs pos="0">
                  <a:srgbClr val="475CD0"/>
                </a:gs>
                <a:gs pos="50000">
                  <a:srgbClr val="003ED0"/>
                </a:gs>
                <a:gs pos="100000">
                  <a:srgbClr val="0033C0"/>
                </a:gs>
              </a:gsLst>
              <a:lin ang="5400000" scaled="0"/>
            </a:gra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grpSp>
          <xdr:nvGrpSpPr>
            <xdr:cNvPr id="27" name="Shape 27"/>
            <xdr:cNvGrpSpPr/>
          </xdr:nvGrpSpPr>
          <xdr:grpSpPr>
            <a:xfrm>
              <a:off x="1445429" y="793159"/>
              <a:ext cx="1300732" cy="545577"/>
              <a:chOff x="1257300" y="828675"/>
              <a:chExt cx="1292983" cy="536001"/>
            </a:xfrm>
          </xdr:grpSpPr>
          <xdr:sp>
            <xdr:nvSpPr>
              <xdr:cNvPr id="28" name="Shape 28"/>
              <xdr:cNvSpPr txBox="1"/>
            </xdr:nvSpPr>
            <xdr:spPr>
              <a:xfrm>
                <a:off x="1257300" y="828675"/>
                <a:ext cx="1292983" cy="26456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sp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accent2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TOTAL TRIP COUNT</a:t>
                </a:r>
                <a:endParaRPr sz="1400"/>
              </a:p>
            </xdr:txBody>
          </xdr:sp>
          <xdr:sp>
            <xdr:nvSpPr>
              <xdr:cNvPr id="29" name="Shape 29"/>
              <xdr:cNvSpPr txBox="1"/>
            </xdr:nvSpPr>
            <xdr:spPr>
              <a:xfrm>
                <a:off x="1616501" y="952500"/>
                <a:ext cx="577676" cy="4121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sp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sz="2000">
                  <a:solidFill>
                    <a:schemeClr val="lt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3</xdr:col>
      <xdr:colOff>85725</xdr:colOff>
      <xdr:row>20</xdr:row>
      <xdr:rowOff>38100</xdr:rowOff>
    </xdr:from>
    <xdr:ext cx="857250" cy="266700"/>
    <xdr:sp>
      <xdr:nvSpPr>
        <xdr:cNvPr id="30" name="Shape 30"/>
        <xdr:cNvSpPr txBox="1"/>
      </xdr:nvSpPr>
      <xdr:spPr>
        <a:xfrm>
          <a:off x="4922138" y="3651413"/>
          <a:ext cx="847725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HOURLY</a:t>
          </a:r>
          <a:endParaRPr sz="1400"/>
        </a:p>
      </xdr:txBody>
    </xdr:sp>
    <xdr:clientData fLocksWithSheet="0"/>
  </xdr:oneCellAnchor>
  <xdr:oneCellAnchor>
    <xdr:from>
      <xdr:col>3</xdr:col>
      <xdr:colOff>95250</xdr:colOff>
      <xdr:row>9</xdr:row>
      <xdr:rowOff>28575</xdr:rowOff>
    </xdr:from>
    <xdr:ext cx="6086475" cy="266700"/>
    <xdr:grpSp>
      <xdr:nvGrpSpPr>
        <xdr:cNvPr id="2" name="Shape 2"/>
        <xdr:cNvGrpSpPr/>
      </xdr:nvGrpSpPr>
      <xdr:grpSpPr>
        <a:xfrm>
          <a:off x="2302763" y="3646650"/>
          <a:ext cx="6086475" cy="266700"/>
          <a:chOff x="2302763" y="3646650"/>
          <a:chExt cx="6086475" cy="266700"/>
        </a:xfrm>
      </xdr:grpSpPr>
      <xdr:grpSp>
        <xdr:nvGrpSpPr>
          <xdr:cNvPr id="31" name="Shape 31"/>
          <xdr:cNvGrpSpPr/>
        </xdr:nvGrpSpPr>
        <xdr:grpSpPr>
          <a:xfrm>
            <a:off x="2302763" y="3646650"/>
            <a:ext cx="6086475" cy="266700"/>
            <a:chOff x="1936966" y="1725020"/>
            <a:chExt cx="6420359" cy="264560"/>
          </a:xfrm>
        </xdr:grpSpPr>
        <xdr:sp>
          <xdr:nvSpPr>
            <xdr:cNvPr id="20" name="Shape 20"/>
            <xdr:cNvSpPr/>
          </xdr:nvSpPr>
          <xdr:spPr>
            <a:xfrm>
              <a:off x="1936966" y="1725020"/>
              <a:ext cx="6420350" cy="2645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2" name="Shape 32"/>
            <xdr:cNvSpPr txBox="1"/>
          </xdr:nvSpPr>
          <xdr:spPr>
            <a:xfrm>
              <a:off x="5102816" y="1725020"/>
              <a:ext cx="878510" cy="26456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AGE GROUP</a:t>
              </a:r>
              <a:endParaRPr sz="1400"/>
            </a:p>
          </xdr:txBody>
        </xdr:sp>
        <xdr:sp>
          <xdr:nvSpPr>
            <xdr:cNvPr id="33" name="Shape 33"/>
            <xdr:cNvSpPr txBox="1"/>
          </xdr:nvSpPr>
          <xdr:spPr>
            <a:xfrm>
              <a:off x="7560697" y="1725020"/>
              <a:ext cx="796628" cy="26456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USER TYPE</a:t>
              </a:r>
              <a:endParaRPr sz="1400"/>
            </a:p>
          </xdr:txBody>
        </xdr:sp>
        <xdr:sp>
          <xdr:nvSpPr>
            <xdr:cNvPr id="34" name="Shape 34"/>
            <xdr:cNvSpPr txBox="1"/>
          </xdr:nvSpPr>
          <xdr:spPr>
            <a:xfrm>
              <a:off x="1936966" y="1725020"/>
              <a:ext cx="649217" cy="26456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WEEKLY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12</xdr:col>
      <xdr:colOff>161925</xdr:colOff>
      <xdr:row>20</xdr:row>
      <xdr:rowOff>38100</xdr:rowOff>
    </xdr:from>
    <xdr:ext cx="666750" cy="266700"/>
    <xdr:sp>
      <xdr:nvSpPr>
        <xdr:cNvPr id="35" name="Shape 35"/>
        <xdr:cNvSpPr txBox="1"/>
      </xdr:nvSpPr>
      <xdr:spPr>
        <a:xfrm>
          <a:off x="5017388" y="3651413"/>
          <a:ext cx="657225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GENDER</a:t>
          </a:r>
          <a:endParaRPr sz="1400"/>
        </a:p>
      </xdr:txBody>
    </xdr:sp>
    <xdr:clientData fLocksWithSheet="0"/>
  </xdr:oneCellAnchor>
  <xdr:oneCellAnchor>
    <xdr:from>
      <xdr:col>5</xdr:col>
      <xdr:colOff>9525</xdr:colOff>
      <xdr:row>5</xdr:row>
      <xdr:rowOff>47625</xdr:rowOff>
    </xdr:from>
    <xdr:ext cx="190500" cy="409575"/>
    <xdr:sp>
      <xdr:nvSpPr>
        <xdr:cNvPr id="36" name="Shape 36"/>
        <xdr:cNvSpPr txBox="1"/>
      </xdr:nvSpPr>
      <xdr:spPr>
        <a:xfrm>
          <a:off x="5255513" y="3579975"/>
          <a:ext cx="180975" cy="4000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2000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5</xdr:row>
      <xdr:rowOff>19050</xdr:rowOff>
    </xdr:from>
    <xdr:ext cx="1676400" cy="600075"/>
    <xdr:grpSp>
      <xdr:nvGrpSpPr>
        <xdr:cNvPr id="2" name="Shape 2"/>
        <xdr:cNvGrpSpPr/>
      </xdr:nvGrpSpPr>
      <xdr:grpSpPr>
        <a:xfrm>
          <a:off x="4507800" y="3479963"/>
          <a:ext cx="1676400" cy="600075"/>
          <a:chOff x="4507800" y="3479963"/>
          <a:chExt cx="1676400" cy="600075"/>
        </a:xfrm>
      </xdr:grpSpPr>
      <xdr:grpSp>
        <xdr:nvGrpSpPr>
          <xdr:cNvPr id="37" name="Shape 37"/>
          <xdr:cNvGrpSpPr/>
        </xdr:nvGrpSpPr>
        <xdr:grpSpPr>
          <a:xfrm>
            <a:off x="4507800" y="3479963"/>
            <a:ext cx="1676400" cy="600075"/>
            <a:chOff x="3108503" y="802683"/>
            <a:chExt cx="1756027" cy="573812"/>
          </a:xfrm>
        </xdr:grpSpPr>
        <xdr:sp>
          <xdr:nvSpPr>
            <xdr:cNvPr id="20" name="Shape 20"/>
            <xdr:cNvSpPr/>
          </xdr:nvSpPr>
          <xdr:spPr>
            <a:xfrm>
              <a:off x="3108503" y="802683"/>
              <a:ext cx="1756025" cy="573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8" name="Shape 38"/>
            <xdr:cNvSpPr/>
          </xdr:nvSpPr>
          <xdr:spPr>
            <a:xfrm>
              <a:off x="3108503" y="819109"/>
              <a:ext cx="1756027" cy="546999"/>
            </a:xfrm>
            <a:prstGeom prst="roundRect">
              <a:avLst>
                <a:gd fmla="val 9676" name="adj"/>
              </a:avLst>
            </a:prstGeom>
            <a:gradFill>
              <a:gsLst>
                <a:gs pos="0">
                  <a:srgbClr val="475CD0"/>
                </a:gs>
                <a:gs pos="50000">
                  <a:srgbClr val="003ED0"/>
                </a:gs>
                <a:gs pos="100000">
                  <a:srgbClr val="0033C0"/>
                </a:gs>
              </a:gsLst>
              <a:lin ang="5400000" scaled="0"/>
            </a:gra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grpSp>
          <xdr:nvGrpSpPr>
            <xdr:cNvPr id="39" name="Shape 39"/>
            <xdr:cNvGrpSpPr/>
          </xdr:nvGrpSpPr>
          <xdr:grpSpPr>
            <a:xfrm>
              <a:off x="3143662" y="802683"/>
              <a:ext cx="1685709" cy="573812"/>
              <a:chOff x="3105150" y="838200"/>
              <a:chExt cx="1677960" cy="564225"/>
            </a:xfrm>
          </xdr:grpSpPr>
          <xdr:sp>
            <xdr:nvSpPr>
              <xdr:cNvPr id="40" name="Shape 40"/>
              <xdr:cNvSpPr txBox="1"/>
            </xdr:nvSpPr>
            <xdr:spPr>
              <a:xfrm>
                <a:off x="3105150" y="838200"/>
                <a:ext cx="1677960" cy="26456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sp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accent2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TRIP DURATION (minutes)</a:t>
                </a:r>
                <a:endParaRPr sz="1400"/>
              </a:p>
            </xdr:txBody>
          </xdr:sp>
          <xdr:sp>
            <xdr:nvSpPr>
              <xdr:cNvPr id="41" name="Shape 41"/>
              <xdr:cNvSpPr txBox="1"/>
            </xdr:nvSpPr>
            <xdr:spPr>
              <a:xfrm>
                <a:off x="3494488" y="990600"/>
                <a:ext cx="903013" cy="4118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sp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sz="2000">
                  <a:solidFill>
                    <a:schemeClr val="lt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12</xdr:col>
      <xdr:colOff>76200</xdr:colOff>
      <xdr:row>5</xdr:row>
      <xdr:rowOff>0</xdr:rowOff>
    </xdr:from>
    <xdr:ext cx="1666875" cy="581025"/>
    <xdr:grpSp>
      <xdr:nvGrpSpPr>
        <xdr:cNvPr id="2" name="Shape 2"/>
        <xdr:cNvGrpSpPr/>
      </xdr:nvGrpSpPr>
      <xdr:grpSpPr>
        <a:xfrm>
          <a:off x="4512563" y="3489488"/>
          <a:ext cx="1666875" cy="581025"/>
          <a:chOff x="4512563" y="3489488"/>
          <a:chExt cx="1666875" cy="581025"/>
        </a:xfrm>
      </xdr:grpSpPr>
      <xdr:grpSp>
        <xdr:nvGrpSpPr>
          <xdr:cNvPr id="42" name="Shape 42"/>
          <xdr:cNvGrpSpPr/>
        </xdr:nvGrpSpPr>
        <xdr:grpSpPr>
          <a:xfrm>
            <a:off x="4512563" y="3489488"/>
            <a:ext cx="1666875" cy="581025"/>
            <a:chOff x="4992291" y="812208"/>
            <a:chExt cx="1757179" cy="573812"/>
          </a:xfrm>
        </xdr:grpSpPr>
        <xdr:sp>
          <xdr:nvSpPr>
            <xdr:cNvPr id="20" name="Shape 20"/>
            <xdr:cNvSpPr/>
          </xdr:nvSpPr>
          <xdr:spPr>
            <a:xfrm>
              <a:off x="4992291" y="812208"/>
              <a:ext cx="1757175" cy="573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3" name="Shape 43"/>
            <xdr:cNvSpPr/>
          </xdr:nvSpPr>
          <xdr:spPr>
            <a:xfrm>
              <a:off x="4992291" y="818086"/>
              <a:ext cx="1757179" cy="546999"/>
            </a:xfrm>
            <a:prstGeom prst="roundRect">
              <a:avLst>
                <a:gd fmla="val 9676" name="adj"/>
              </a:avLst>
            </a:prstGeom>
            <a:gradFill>
              <a:gsLst>
                <a:gs pos="0">
                  <a:srgbClr val="475CD0"/>
                </a:gs>
                <a:gs pos="50000">
                  <a:srgbClr val="003ED0"/>
                </a:gs>
                <a:gs pos="100000">
                  <a:srgbClr val="0033C0"/>
                </a:gs>
              </a:gsLst>
              <a:lin ang="5400000" scaled="0"/>
            </a:gra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grpSp>
          <xdr:nvGrpSpPr>
            <xdr:cNvPr id="44" name="Shape 44"/>
            <xdr:cNvGrpSpPr/>
          </xdr:nvGrpSpPr>
          <xdr:grpSpPr>
            <a:xfrm>
              <a:off x="4998838" y="812208"/>
              <a:ext cx="1740211" cy="573812"/>
              <a:chOff x="4953000" y="847725"/>
              <a:chExt cx="1732462" cy="564225"/>
            </a:xfrm>
          </xdr:grpSpPr>
          <xdr:sp>
            <xdr:nvSpPr>
              <xdr:cNvPr id="45" name="Shape 45"/>
              <xdr:cNvSpPr txBox="1"/>
            </xdr:nvSpPr>
            <xdr:spPr>
              <a:xfrm>
                <a:off x="4953000" y="847725"/>
                <a:ext cx="1732462" cy="26456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sp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accent2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AVERAGE TRIP DURATION</a:t>
                </a:r>
                <a:endParaRPr sz="1400"/>
              </a:p>
            </xdr:txBody>
          </xdr:sp>
          <xdr:sp>
            <xdr:nvSpPr>
              <xdr:cNvPr id="46" name="Shape 46"/>
              <xdr:cNvSpPr txBox="1"/>
            </xdr:nvSpPr>
            <xdr:spPr>
              <a:xfrm>
                <a:off x="5499560" y="1000125"/>
                <a:ext cx="641909" cy="4118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sp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sz="2000">
                  <a:solidFill>
                    <a:schemeClr val="lt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15</xdr:col>
      <xdr:colOff>409575</xdr:colOff>
      <xdr:row>4</xdr:row>
      <xdr:rowOff>161925</xdr:rowOff>
    </xdr:from>
    <xdr:ext cx="1428750" cy="1438275"/>
    <xdr:grpSp>
      <xdr:nvGrpSpPr>
        <xdr:cNvPr id="2" name="Shape 2"/>
        <xdr:cNvGrpSpPr/>
      </xdr:nvGrpSpPr>
      <xdr:grpSpPr>
        <a:xfrm>
          <a:off x="4631625" y="3060863"/>
          <a:ext cx="1428750" cy="1438275"/>
          <a:chOff x="4631625" y="3060863"/>
          <a:chExt cx="1428750" cy="1438275"/>
        </a:xfrm>
      </xdr:grpSpPr>
      <xdr:grpSp>
        <xdr:nvGrpSpPr>
          <xdr:cNvPr id="47" name="Shape 47"/>
          <xdr:cNvGrpSpPr/>
        </xdr:nvGrpSpPr>
        <xdr:grpSpPr>
          <a:xfrm>
            <a:off x="4631625" y="3060863"/>
            <a:ext cx="1428750" cy="1438275"/>
            <a:chOff x="6798993" y="854344"/>
            <a:chExt cx="1512631" cy="1370406"/>
          </a:xfrm>
        </xdr:grpSpPr>
        <xdr:sp>
          <xdr:nvSpPr>
            <xdr:cNvPr id="20" name="Shape 20"/>
            <xdr:cNvSpPr/>
          </xdr:nvSpPr>
          <xdr:spPr>
            <a:xfrm>
              <a:off x="6798993" y="854344"/>
              <a:ext cx="1512625" cy="1370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8" name="Shape 48"/>
            <xdr:cNvGrpSpPr/>
          </xdr:nvGrpSpPr>
          <xdr:grpSpPr>
            <a:xfrm>
              <a:off x="6819948" y="854344"/>
              <a:ext cx="1470720" cy="1370406"/>
              <a:chOff x="6781075" y="839086"/>
              <a:chExt cx="1259302" cy="1343284"/>
            </a:xfrm>
          </xdr:grpSpPr>
          <xdr:sp>
            <xdr:nvSpPr>
              <xdr:cNvPr id="49" name="Shape 49"/>
              <xdr:cNvSpPr/>
            </xdr:nvSpPr>
            <xdr:spPr>
              <a:xfrm>
                <a:off x="6781075" y="853603"/>
                <a:ext cx="1259302" cy="142859"/>
              </a:xfrm>
              <a:prstGeom prst="trapezoid">
                <a:avLst>
                  <a:gd fmla="val 25000" name="adj"/>
                </a:avLst>
              </a:prstGeom>
              <a:gradFill>
                <a:gsLst>
                  <a:gs pos="0">
                    <a:srgbClr val="474C73"/>
                  </a:gs>
                  <a:gs pos="50000">
                    <a:srgbClr val="001E64"/>
                  </a:gs>
                  <a:gs pos="100000">
                    <a:srgbClr val="00185C"/>
                  </a:gs>
                </a:gsLst>
                <a:lin ang="5400000" scaled="0"/>
              </a:gra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50" name="Shape 50"/>
              <xdr:cNvSpPr/>
            </xdr:nvSpPr>
            <xdr:spPr>
              <a:xfrm>
                <a:off x="6840272" y="839086"/>
                <a:ext cx="1140908" cy="1343284"/>
              </a:xfrm>
              <a:prstGeom prst="flowChartOffpageConnector">
                <a:avLst/>
              </a:prstGeom>
              <a:gradFill>
                <a:gsLst>
                  <a:gs pos="0">
                    <a:srgbClr val="474C73"/>
                  </a:gs>
                  <a:gs pos="50000">
                    <a:srgbClr val="001E64"/>
                  </a:gs>
                  <a:gs pos="100000">
                    <a:srgbClr val="00185C"/>
                  </a:gs>
                </a:gsLst>
                <a:lin ang="5400000" scaled="0"/>
              </a:gra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</xdr:grpSp>
        <xdr:grpSp>
          <xdr:nvGrpSpPr>
            <xdr:cNvPr id="51" name="Shape 51"/>
            <xdr:cNvGrpSpPr/>
          </xdr:nvGrpSpPr>
          <xdr:grpSpPr>
            <a:xfrm>
              <a:off x="6798993" y="893220"/>
              <a:ext cx="1512631" cy="909824"/>
              <a:chOff x="6798993" y="893220"/>
              <a:chExt cx="1512631" cy="909824"/>
            </a:xfrm>
          </xdr:grpSpPr>
          <xdr:sp>
            <xdr:nvSpPr>
              <xdr:cNvPr id="52" name="Shape 52"/>
              <xdr:cNvSpPr txBox="1"/>
            </xdr:nvSpPr>
            <xdr:spPr>
              <a:xfrm>
                <a:off x="6798993" y="893220"/>
                <a:ext cx="1512631" cy="28020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accent2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TOP START STATION</a:t>
                </a:r>
                <a:endParaRPr sz="1400"/>
              </a:p>
            </xdr:txBody>
          </xdr:sp>
          <xdr:sp>
            <xdr:nvSpPr>
              <xdr:cNvPr id="53" name="Shape 53"/>
              <xdr:cNvSpPr txBox="1"/>
            </xdr:nvSpPr>
            <xdr:spPr>
              <a:xfrm>
                <a:off x="7010115" y="1333015"/>
                <a:ext cx="1090386" cy="47002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sz="11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</xdr:txBody>
          </xdr:sp>
        </xdr:grpSp>
      </xdr:grpSp>
    </xdr:grpSp>
    <xdr:clientData fLocksWithSheet="0"/>
  </xdr:oneCellAnchor>
  <xdr:oneCellAnchor>
    <xdr:from>
      <xdr:col>23</xdr:col>
      <xdr:colOff>552450</xdr:colOff>
      <xdr:row>11</xdr:row>
      <xdr:rowOff>152400</xdr:rowOff>
    </xdr:from>
    <xdr:ext cx="38100" cy="4724400"/>
    <xdr:grpSp>
      <xdr:nvGrpSpPr>
        <xdr:cNvPr id="2" name="Shape 2"/>
        <xdr:cNvGrpSpPr/>
      </xdr:nvGrpSpPr>
      <xdr:grpSpPr>
        <a:xfrm>
          <a:off x="5341238" y="1417800"/>
          <a:ext cx="9525" cy="4724400"/>
          <a:chOff x="5341238" y="1417800"/>
          <a:chExt cx="9525" cy="4724400"/>
        </a:xfrm>
      </xdr:grpSpPr>
      <xdr:cxnSp>
        <xdr:nvCxnSpPr>
          <xdr:cNvPr id="54" name="Shape 54"/>
          <xdr:cNvCxnSpPr/>
        </xdr:nvCxnSpPr>
        <xdr:spPr>
          <a:xfrm flipH="1">
            <a:off x="5341238" y="1417800"/>
            <a:ext cx="9525" cy="47244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18</xdr:col>
      <xdr:colOff>66675</xdr:colOff>
      <xdr:row>4</xdr:row>
      <xdr:rowOff>171450</xdr:rowOff>
    </xdr:from>
    <xdr:ext cx="1409700" cy="1438275"/>
    <xdr:grpSp>
      <xdr:nvGrpSpPr>
        <xdr:cNvPr id="2" name="Shape 2"/>
        <xdr:cNvGrpSpPr/>
      </xdr:nvGrpSpPr>
      <xdr:grpSpPr>
        <a:xfrm>
          <a:off x="4641150" y="3060863"/>
          <a:ext cx="1409700" cy="1438275"/>
          <a:chOff x="4641150" y="3060863"/>
          <a:chExt cx="1409700" cy="1438275"/>
        </a:xfrm>
      </xdr:grpSpPr>
      <xdr:grpSp>
        <xdr:nvGrpSpPr>
          <xdr:cNvPr id="55" name="Shape 55"/>
          <xdr:cNvGrpSpPr/>
        </xdr:nvGrpSpPr>
        <xdr:grpSpPr>
          <a:xfrm>
            <a:off x="4641150" y="3060863"/>
            <a:ext cx="1409700" cy="1438275"/>
            <a:chOff x="8295310" y="871322"/>
            <a:chExt cx="1472674" cy="1370406"/>
          </a:xfrm>
        </xdr:grpSpPr>
        <xdr:sp>
          <xdr:nvSpPr>
            <xdr:cNvPr id="20" name="Shape 20"/>
            <xdr:cNvSpPr/>
          </xdr:nvSpPr>
          <xdr:spPr>
            <a:xfrm>
              <a:off x="8295310" y="871322"/>
              <a:ext cx="1472650" cy="1370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6" name="Shape 56"/>
            <xdr:cNvGrpSpPr/>
          </xdr:nvGrpSpPr>
          <xdr:grpSpPr>
            <a:xfrm>
              <a:off x="8295310" y="871322"/>
              <a:ext cx="1470718" cy="1370406"/>
              <a:chOff x="6781075" y="848613"/>
              <a:chExt cx="1259302" cy="1343284"/>
            </a:xfrm>
          </xdr:grpSpPr>
          <xdr:sp>
            <xdr:nvSpPr>
              <xdr:cNvPr id="57" name="Shape 57"/>
              <xdr:cNvSpPr/>
            </xdr:nvSpPr>
            <xdr:spPr>
              <a:xfrm>
                <a:off x="6781075" y="853603"/>
                <a:ext cx="1259302" cy="142859"/>
              </a:xfrm>
              <a:prstGeom prst="trapezoid">
                <a:avLst>
                  <a:gd fmla="val 25000" name="adj"/>
                </a:avLst>
              </a:prstGeom>
              <a:gradFill>
                <a:gsLst>
                  <a:gs pos="0">
                    <a:srgbClr val="474C73"/>
                  </a:gs>
                  <a:gs pos="50000">
                    <a:srgbClr val="001E64"/>
                  </a:gs>
                  <a:gs pos="100000">
                    <a:srgbClr val="00185C"/>
                  </a:gs>
                </a:gsLst>
                <a:lin ang="5400000" scaled="0"/>
              </a:gra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58" name="Shape 58"/>
              <xdr:cNvSpPr/>
            </xdr:nvSpPr>
            <xdr:spPr>
              <a:xfrm>
                <a:off x="6840272" y="848613"/>
                <a:ext cx="1140908" cy="1343284"/>
              </a:xfrm>
              <a:prstGeom prst="flowChartOffpageConnector">
                <a:avLst/>
              </a:prstGeom>
              <a:gradFill>
                <a:gsLst>
                  <a:gs pos="0">
                    <a:srgbClr val="474C73"/>
                  </a:gs>
                  <a:gs pos="50000">
                    <a:srgbClr val="001E64"/>
                  </a:gs>
                  <a:gs pos="100000">
                    <a:srgbClr val="00185C"/>
                  </a:gs>
                </a:gsLst>
                <a:lin ang="5400000" scaled="0"/>
              </a:gra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</xdr:grpSp>
        <xdr:grpSp>
          <xdr:nvGrpSpPr>
            <xdr:cNvPr id="59" name="Shape 59"/>
            <xdr:cNvGrpSpPr/>
          </xdr:nvGrpSpPr>
          <xdr:grpSpPr>
            <a:xfrm>
              <a:off x="8335599" y="893220"/>
              <a:ext cx="1432385" cy="885397"/>
              <a:chOff x="8335599" y="893220"/>
              <a:chExt cx="1432385" cy="885397"/>
            </a:xfrm>
          </xdr:grpSpPr>
          <xdr:sp>
            <xdr:nvSpPr>
              <xdr:cNvPr id="60" name="Shape 60"/>
              <xdr:cNvSpPr txBox="1"/>
            </xdr:nvSpPr>
            <xdr:spPr>
              <a:xfrm>
                <a:off x="8335599" y="893220"/>
                <a:ext cx="1432385" cy="28020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accent2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TOP END STATION</a:t>
                </a:r>
                <a:endParaRPr sz="1400"/>
              </a:p>
            </xdr:txBody>
          </xdr:sp>
          <xdr:grpSp>
            <xdr:nvGrpSpPr>
              <xdr:cNvPr id="61" name="Shape 61"/>
              <xdr:cNvGrpSpPr/>
            </xdr:nvGrpSpPr>
            <xdr:grpSpPr>
              <a:xfrm>
                <a:off x="8369552" y="1331005"/>
                <a:ext cx="1345358" cy="447612"/>
                <a:chOff x="8369552" y="1331005"/>
                <a:chExt cx="1345358" cy="447612"/>
              </a:xfrm>
            </xdr:grpSpPr>
            <xdr:sp>
              <xdr:nvSpPr>
                <xdr:cNvPr id="62" name="Shape 62"/>
                <xdr:cNvSpPr txBox="1"/>
              </xdr:nvSpPr>
              <xdr:spPr>
                <a:xfrm>
                  <a:off x="8369552" y="1331005"/>
                  <a:ext cx="1345358" cy="263006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400"/>
                    <a:t> </a:t>
                  </a:r>
                  <a:endParaRPr sz="1100">
                    <a:solidFill>
                      <a:schemeClr val="lt1"/>
                    </a:solidFill>
                  </a:endParaRPr>
                </a:p>
              </xdr:txBody>
            </xdr:sp>
            <xdr:sp>
              <xdr:nvSpPr>
                <xdr:cNvPr id="63" name="Shape 63"/>
                <xdr:cNvSpPr txBox="1"/>
              </xdr:nvSpPr>
              <xdr:spPr>
                <a:xfrm>
                  <a:off x="8428353" y="1542048"/>
                  <a:ext cx="1227754" cy="236569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400"/>
                    <a:t> </a:t>
                  </a:r>
                  <a:endParaRPr sz="1100">
                    <a:solidFill>
                      <a:schemeClr val="lt1"/>
                    </a:solidFill>
                  </a:endParaRPr>
                </a:p>
              </xdr:txBody>
            </xdr:sp>
          </xdr:grpSp>
        </xdr:grpSp>
      </xdr:grpSp>
    </xdr:grpSp>
    <xdr:clientData fLocksWithSheet="0"/>
  </xdr:oneCellAnchor>
  <xdr:oneCellAnchor>
    <xdr:from>
      <xdr:col>15</xdr:col>
      <xdr:colOff>419100</xdr:colOff>
      <xdr:row>12</xdr:row>
      <xdr:rowOff>161925</xdr:rowOff>
    </xdr:from>
    <xdr:ext cx="2800350" cy="3200400"/>
    <xdr:grpSp>
      <xdr:nvGrpSpPr>
        <xdr:cNvPr id="2" name="Shape 2"/>
        <xdr:cNvGrpSpPr/>
      </xdr:nvGrpSpPr>
      <xdr:grpSpPr>
        <a:xfrm>
          <a:off x="3945825" y="2179800"/>
          <a:ext cx="2800351" cy="3200400"/>
          <a:chOff x="3945825" y="2179800"/>
          <a:chExt cx="2800351" cy="3200400"/>
        </a:xfrm>
      </xdr:grpSpPr>
      <xdr:grpSp>
        <xdr:nvGrpSpPr>
          <xdr:cNvPr id="64" name="Shape 64"/>
          <xdr:cNvGrpSpPr/>
        </xdr:nvGrpSpPr>
        <xdr:grpSpPr>
          <a:xfrm>
            <a:off x="3945825" y="2179800"/>
            <a:ext cx="2800351" cy="3200400"/>
            <a:chOff x="6808419" y="2409847"/>
            <a:chExt cx="2949847" cy="2663673"/>
          </a:xfrm>
        </xdr:grpSpPr>
        <xdr:sp>
          <xdr:nvSpPr>
            <xdr:cNvPr id="20" name="Shape 20"/>
            <xdr:cNvSpPr/>
          </xdr:nvSpPr>
          <xdr:spPr>
            <a:xfrm>
              <a:off x="6808419" y="2409847"/>
              <a:ext cx="2949825" cy="26636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65" name="Shape 65"/>
            <xdr:cNvGrpSpPr/>
          </xdr:nvGrpSpPr>
          <xdr:grpSpPr>
            <a:xfrm>
              <a:off x="6808420" y="2409847"/>
              <a:ext cx="2949846" cy="2663673"/>
              <a:chOff x="6781075" y="852724"/>
              <a:chExt cx="1259302" cy="1343284"/>
            </a:xfrm>
          </xdr:grpSpPr>
          <xdr:sp>
            <xdr:nvSpPr>
              <xdr:cNvPr id="66" name="Shape 66"/>
              <xdr:cNvSpPr/>
            </xdr:nvSpPr>
            <xdr:spPr>
              <a:xfrm>
                <a:off x="6781075" y="853603"/>
                <a:ext cx="1259302" cy="142859"/>
              </a:xfrm>
              <a:prstGeom prst="trapezoid">
                <a:avLst>
                  <a:gd fmla="val 25000" name="adj"/>
                </a:avLst>
              </a:prstGeom>
              <a:solidFill>
                <a:schemeClr val="accent6"/>
              </a:solidFill>
              <a:ln cap="flat" cmpd="sng" w="12700">
                <a:solidFill>
                  <a:srgbClr val="001746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67" name="Shape 67"/>
              <xdr:cNvSpPr/>
            </xdr:nvSpPr>
            <xdr:spPr>
              <a:xfrm>
                <a:off x="6840273" y="852724"/>
                <a:ext cx="1140908" cy="1343284"/>
              </a:xfrm>
              <a:prstGeom prst="flowChartOffpageConnector">
                <a:avLst/>
              </a:prstGeom>
              <a:solidFill>
                <a:schemeClr val="accent6"/>
              </a:solidFill>
              <a:ln cap="flat" cmpd="sng" w="12700">
                <a:solidFill>
                  <a:srgbClr val="001746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</xdr:grpSp>
        <xdr:grpSp>
          <xdr:nvGrpSpPr>
            <xdr:cNvPr id="68" name="Shape 68"/>
            <xdr:cNvGrpSpPr/>
          </xdr:nvGrpSpPr>
          <xdr:grpSpPr>
            <a:xfrm>
              <a:off x="6941606" y="2590801"/>
              <a:ext cx="2737123" cy="2007057"/>
              <a:chOff x="6941606" y="2590801"/>
              <a:chExt cx="2737123" cy="2007057"/>
            </a:xfrm>
          </xdr:grpSpPr>
          <xdr:sp>
            <xdr:nvSpPr>
              <xdr:cNvPr id="69" name="Shape 69"/>
              <xdr:cNvSpPr txBox="1"/>
            </xdr:nvSpPr>
            <xdr:spPr>
              <a:xfrm>
                <a:off x="6956346" y="2590801"/>
                <a:ext cx="2663712" cy="26456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accent2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TOP TRIPS FROM START TO END STATION</a:t>
                </a:r>
                <a:endParaRPr sz="1400"/>
              </a:p>
            </xdr:txBody>
          </xdr:sp>
          <xdr:sp>
            <xdr:nvSpPr>
              <xdr:cNvPr id="70" name="Shape 70"/>
              <xdr:cNvSpPr txBox="1"/>
            </xdr:nvSpPr>
            <xdr:spPr>
              <a:xfrm>
                <a:off x="6941606" y="3299246"/>
                <a:ext cx="2737122" cy="2095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b="0" i="0" sz="1000" u="none" strike="noStrike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</xdr:txBody>
          </xdr:sp>
          <xdr:sp>
            <xdr:nvSpPr>
              <xdr:cNvPr id="71" name="Shape 71"/>
              <xdr:cNvSpPr txBox="1"/>
            </xdr:nvSpPr>
            <xdr:spPr>
              <a:xfrm>
                <a:off x="6941606" y="4388308"/>
                <a:ext cx="2737122" cy="2095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sz="1000">
                  <a:solidFill>
                    <a:schemeClr val="lt1"/>
                  </a:solidFill>
                </a:endParaRPr>
              </a:p>
            </xdr:txBody>
          </xdr:sp>
          <xdr:sp>
            <xdr:nvSpPr>
              <xdr:cNvPr id="72" name="Shape 72"/>
              <xdr:cNvSpPr txBox="1"/>
            </xdr:nvSpPr>
            <xdr:spPr>
              <a:xfrm>
                <a:off x="6941606" y="3952682"/>
                <a:ext cx="2737122" cy="2095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sz="1000">
                  <a:solidFill>
                    <a:schemeClr val="lt1"/>
                  </a:solidFill>
                </a:endParaRPr>
              </a:p>
            </xdr:txBody>
          </xdr:sp>
          <xdr:sp>
            <xdr:nvSpPr>
              <xdr:cNvPr id="73" name="Shape 73"/>
              <xdr:cNvSpPr txBox="1"/>
            </xdr:nvSpPr>
            <xdr:spPr>
              <a:xfrm>
                <a:off x="6941606" y="2863623"/>
                <a:ext cx="2737122" cy="2095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sz="1000">
                  <a:solidFill>
                    <a:schemeClr val="lt1"/>
                  </a:solidFill>
                </a:endParaRPr>
              </a:p>
            </xdr:txBody>
          </xdr:sp>
          <xdr:sp>
            <xdr:nvSpPr>
              <xdr:cNvPr id="74" name="Shape 74"/>
              <xdr:cNvSpPr txBox="1"/>
            </xdr:nvSpPr>
            <xdr:spPr>
              <a:xfrm>
                <a:off x="6941606" y="4170493"/>
                <a:ext cx="2737122" cy="2095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sz="1000">
                  <a:solidFill>
                    <a:schemeClr val="lt1"/>
                  </a:solidFill>
                </a:endParaRPr>
              </a:p>
            </xdr:txBody>
          </xdr:sp>
          <xdr:sp>
            <xdr:nvSpPr>
              <xdr:cNvPr id="75" name="Shape 75"/>
              <xdr:cNvSpPr txBox="1"/>
            </xdr:nvSpPr>
            <xdr:spPr>
              <a:xfrm>
                <a:off x="6941607" y="3734870"/>
                <a:ext cx="2737122" cy="2095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sz="1000">
                  <a:solidFill>
                    <a:schemeClr val="lt1"/>
                  </a:solidFill>
                </a:endParaRPr>
              </a:p>
            </xdr:txBody>
          </xdr:sp>
          <xdr:sp>
            <xdr:nvSpPr>
              <xdr:cNvPr id="76" name="Shape 76"/>
              <xdr:cNvSpPr txBox="1"/>
            </xdr:nvSpPr>
            <xdr:spPr>
              <a:xfrm>
                <a:off x="6941606" y="3081435"/>
                <a:ext cx="2737122" cy="2095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sz="1000">
                  <a:solidFill>
                    <a:schemeClr val="lt1"/>
                  </a:solidFill>
                </a:endParaRPr>
              </a:p>
            </xdr:txBody>
          </xdr:sp>
          <xdr:sp>
            <xdr:nvSpPr>
              <xdr:cNvPr id="77" name="Shape 77"/>
              <xdr:cNvSpPr txBox="1"/>
            </xdr:nvSpPr>
            <xdr:spPr>
              <a:xfrm>
                <a:off x="6941607" y="3517058"/>
                <a:ext cx="2737122" cy="2095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sz="1000">
                  <a:solidFill>
                    <a:schemeClr val="lt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20</xdr:col>
      <xdr:colOff>409575</xdr:colOff>
      <xdr:row>0</xdr:row>
      <xdr:rowOff>0</xdr:rowOff>
    </xdr:from>
    <xdr:ext cx="38100" cy="6067425"/>
    <xdr:grpSp>
      <xdr:nvGrpSpPr>
        <xdr:cNvPr id="2" name="Shape 2"/>
        <xdr:cNvGrpSpPr/>
      </xdr:nvGrpSpPr>
      <xdr:grpSpPr>
        <a:xfrm>
          <a:off x="5341238" y="746288"/>
          <a:ext cx="9525" cy="6067425"/>
          <a:chOff x="5341238" y="746288"/>
          <a:chExt cx="9525" cy="6067425"/>
        </a:xfrm>
      </xdr:grpSpPr>
      <xdr:cxnSp>
        <xdr:nvCxnSpPr>
          <xdr:cNvPr id="78" name="Shape 78"/>
          <xdr:cNvCxnSpPr/>
        </xdr:nvCxnSpPr>
        <xdr:spPr>
          <a:xfrm>
            <a:off x="5341238" y="746288"/>
            <a:ext cx="9525" cy="6067425"/>
          </a:xfrm>
          <a:prstGeom prst="straightConnector1">
            <a:avLst/>
          </a:prstGeom>
          <a:noFill/>
          <a:ln cap="flat" cmpd="sng" w="9525">
            <a:solidFill>
              <a:schemeClr val="l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14</xdr:col>
      <xdr:colOff>561975</xdr:colOff>
      <xdr:row>0</xdr:row>
      <xdr:rowOff>0</xdr:rowOff>
    </xdr:from>
    <xdr:ext cx="38100" cy="6067425"/>
    <xdr:grpSp>
      <xdr:nvGrpSpPr>
        <xdr:cNvPr id="2" name="Shape 2"/>
        <xdr:cNvGrpSpPr/>
      </xdr:nvGrpSpPr>
      <xdr:grpSpPr>
        <a:xfrm>
          <a:off x="5341238" y="746288"/>
          <a:ext cx="9525" cy="6067425"/>
          <a:chOff x="5341238" y="746288"/>
          <a:chExt cx="9525" cy="6067425"/>
        </a:xfrm>
      </xdr:grpSpPr>
      <xdr:cxnSp>
        <xdr:nvCxnSpPr>
          <xdr:cNvPr id="79" name="Shape 79"/>
          <xdr:cNvCxnSpPr/>
        </xdr:nvCxnSpPr>
        <xdr:spPr>
          <a:xfrm>
            <a:off x="5341238" y="746288"/>
            <a:ext cx="9525" cy="6067425"/>
          </a:xfrm>
          <a:prstGeom prst="straightConnector1">
            <a:avLst/>
          </a:prstGeom>
          <a:noFill/>
          <a:ln cap="flat" cmpd="sng" w="9525">
            <a:solidFill>
              <a:schemeClr val="l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7</xdr:col>
      <xdr:colOff>28575</xdr:colOff>
      <xdr:row>0</xdr:row>
      <xdr:rowOff>85725</xdr:rowOff>
    </xdr:from>
    <xdr:ext cx="4610100" cy="609600"/>
    <xdr:grpSp>
      <xdr:nvGrpSpPr>
        <xdr:cNvPr id="2" name="Shape 2"/>
        <xdr:cNvGrpSpPr/>
      </xdr:nvGrpSpPr>
      <xdr:grpSpPr>
        <a:xfrm>
          <a:off x="3040950" y="3475200"/>
          <a:ext cx="4610100" cy="609600"/>
          <a:chOff x="3040950" y="3475200"/>
          <a:chExt cx="4610100" cy="609600"/>
        </a:xfrm>
      </xdr:grpSpPr>
      <xdr:grpSp>
        <xdr:nvGrpSpPr>
          <xdr:cNvPr id="80" name="Shape 80"/>
          <xdr:cNvGrpSpPr/>
        </xdr:nvGrpSpPr>
        <xdr:grpSpPr>
          <a:xfrm>
            <a:off x="3040950" y="3475200"/>
            <a:ext cx="4610100" cy="609600"/>
            <a:chOff x="4296064" y="88612"/>
            <a:chExt cx="4817054" cy="597188"/>
          </a:xfrm>
        </xdr:grpSpPr>
        <xdr:sp>
          <xdr:nvSpPr>
            <xdr:cNvPr id="20" name="Shape 20"/>
            <xdr:cNvSpPr/>
          </xdr:nvSpPr>
          <xdr:spPr>
            <a:xfrm>
              <a:off x="4296064" y="88612"/>
              <a:ext cx="4817050" cy="597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1" name="Shape 81"/>
            <xdr:cNvSpPr/>
          </xdr:nvSpPr>
          <xdr:spPr>
            <a:xfrm>
              <a:off x="4296064" y="148760"/>
              <a:ext cx="4817054" cy="537040"/>
            </a:xfrm>
            <a:prstGeom prst="roundRect">
              <a:avLst>
                <a:gd fmla="val 10619" name="adj"/>
              </a:avLst>
            </a:prstGeom>
            <a:gradFill>
              <a:gsLst>
                <a:gs pos="0">
                  <a:srgbClr val="475CD0"/>
                </a:gs>
                <a:gs pos="50000">
                  <a:srgbClr val="003ED0"/>
                </a:gs>
                <a:gs pos="100000">
                  <a:srgbClr val="0033C0"/>
                </a:gs>
              </a:gsLst>
              <a:lin ang="5400000" scaled="0"/>
            </a:gra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grpSp>
          <xdr:nvGrpSpPr>
            <xdr:cNvPr id="82" name="Shape 82"/>
            <xdr:cNvGrpSpPr/>
          </xdr:nvGrpSpPr>
          <xdr:grpSpPr>
            <a:xfrm>
              <a:off x="4521490" y="88612"/>
              <a:ext cx="4366202" cy="495685"/>
              <a:chOff x="4393911" y="88612"/>
              <a:chExt cx="4366202" cy="495685"/>
            </a:xfrm>
          </xdr:grpSpPr>
          <xdr:sp>
            <xdr:nvSpPr>
              <xdr:cNvPr id="83" name="Shape 83"/>
              <xdr:cNvSpPr txBox="1"/>
            </xdr:nvSpPr>
            <xdr:spPr>
              <a:xfrm>
                <a:off x="4393911" y="88612"/>
                <a:ext cx="847950" cy="26456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USER TYPE</a:t>
                </a:r>
                <a:endParaRPr sz="1400"/>
              </a:p>
            </xdr:txBody>
          </xdr:sp>
          <xdr:grpSp>
            <xdr:nvGrpSpPr>
              <xdr:cNvPr id="84" name="Shape 84"/>
              <xdr:cNvGrpSpPr/>
            </xdr:nvGrpSpPr>
            <xdr:grpSpPr>
              <a:xfrm>
                <a:off x="4393911" y="319737"/>
                <a:ext cx="4366202" cy="264560"/>
                <a:chOff x="4393911" y="319737"/>
                <a:chExt cx="4366202" cy="264560"/>
              </a:xfrm>
            </xdr:grpSpPr>
            <xdr:grpSp>
              <xdr:nvGrpSpPr>
                <xdr:cNvPr id="85" name="Shape 85"/>
                <xdr:cNvGrpSpPr/>
              </xdr:nvGrpSpPr>
              <xdr:grpSpPr>
                <a:xfrm>
                  <a:off x="4393911" y="319737"/>
                  <a:ext cx="1930689" cy="264560"/>
                  <a:chOff x="4445288" y="320531"/>
                  <a:chExt cx="1930689" cy="264560"/>
                </a:xfrm>
              </xdr:grpSpPr>
              <xdr:sp>
                <xdr:nvSpPr>
                  <xdr:cNvPr id="86" name="Shape 86"/>
                  <xdr:cNvSpPr txBox="1"/>
                </xdr:nvSpPr>
                <xdr:spPr>
                  <a:xfrm>
                    <a:off x="4445288" y="320531"/>
                    <a:ext cx="962025" cy="264560"/>
                  </a:xfrm>
                  <a:prstGeom prst="rect">
                    <a:avLst/>
                  </a:prstGeom>
                  <a:solidFill>
                    <a:schemeClr val="accent1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sp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rPr lang="en-US" sz="11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  <a:sym typeface="Calibri"/>
                      </a:rPr>
                      <a:t>SUBSCRIBER</a:t>
                    </a:r>
                    <a:endParaRPr sz="1400"/>
                  </a:p>
                </xdr:txBody>
              </xdr:sp>
              <xdr:sp>
                <xdr:nvSpPr>
                  <xdr:cNvPr id="87" name="Shape 87"/>
                  <xdr:cNvSpPr txBox="1"/>
                </xdr:nvSpPr>
                <xdr:spPr>
                  <a:xfrm>
                    <a:off x="5413952" y="320531"/>
                    <a:ext cx="962025" cy="264560"/>
                  </a:xfrm>
                  <a:prstGeom prst="rect">
                    <a:avLst/>
                  </a:prstGeom>
                  <a:solidFill>
                    <a:schemeClr val="accent2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sp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rPr lang="en-US" sz="11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  <a:sym typeface="Calibri"/>
                      </a:rPr>
                      <a:t>CUSTOMER</a:t>
                    </a:r>
                    <a:endParaRPr sz="1400"/>
                  </a:p>
                </xdr:txBody>
              </xdr:sp>
            </xdr:grpSp>
            <xdr:grpSp>
              <xdr:nvGrpSpPr>
                <xdr:cNvPr id="88" name="Shape 88"/>
                <xdr:cNvGrpSpPr/>
              </xdr:nvGrpSpPr>
              <xdr:grpSpPr>
                <a:xfrm>
                  <a:off x="6848474" y="319737"/>
                  <a:ext cx="1911639" cy="264560"/>
                  <a:chOff x="6848474" y="318944"/>
                  <a:chExt cx="1911639" cy="264560"/>
                </a:xfrm>
              </xdr:grpSpPr>
              <xdr:sp>
                <xdr:nvSpPr>
                  <xdr:cNvPr id="89" name="Shape 89"/>
                  <xdr:cNvSpPr txBox="1"/>
                </xdr:nvSpPr>
                <xdr:spPr>
                  <a:xfrm>
                    <a:off x="6848474" y="318944"/>
                    <a:ext cx="962025" cy="264560"/>
                  </a:xfrm>
                  <a:prstGeom prst="rect">
                    <a:avLst/>
                  </a:prstGeom>
                  <a:solidFill>
                    <a:schemeClr val="accent1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sp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rPr lang="en-US" sz="11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  <a:sym typeface="Calibri"/>
                      </a:rPr>
                      <a:t>MALE</a:t>
                    </a:r>
                    <a:endParaRPr sz="1400"/>
                  </a:p>
                </xdr:txBody>
              </xdr:sp>
              <xdr:sp>
                <xdr:nvSpPr>
                  <xdr:cNvPr id="90" name="Shape 90"/>
                  <xdr:cNvSpPr txBox="1"/>
                </xdr:nvSpPr>
                <xdr:spPr>
                  <a:xfrm>
                    <a:off x="7798088" y="318944"/>
                    <a:ext cx="962025" cy="264560"/>
                  </a:xfrm>
                  <a:prstGeom prst="rect">
                    <a:avLst/>
                  </a:prstGeom>
                  <a:solidFill>
                    <a:schemeClr val="accent2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sp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rPr lang="en-US" sz="11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  <a:sym typeface="Calibri"/>
                      </a:rPr>
                      <a:t>FEMALE</a:t>
                    </a:r>
                    <a:endParaRPr sz="1400"/>
                  </a:p>
                </xdr:txBody>
              </xdr:sp>
            </xdr:grpSp>
          </xdr:grpSp>
        </xdr:grpSp>
      </xdr:grpSp>
    </xdr:grpSp>
    <xdr:clientData fLocksWithSheet="0"/>
  </xdr:oneCellAnchor>
  <xdr:oneCellAnchor>
    <xdr:from>
      <xdr:col>29</xdr:col>
      <xdr:colOff>200025</xdr:colOff>
      <xdr:row>22</xdr:row>
      <xdr:rowOff>152400</xdr:rowOff>
    </xdr:from>
    <xdr:ext cx="1304925" cy="2000250"/>
    <xdr:sp>
      <xdr:nvSpPr>
        <xdr:cNvPr id="91" name="Shape 91"/>
        <xdr:cNvSpPr/>
      </xdr:nvSpPr>
      <xdr:spPr>
        <a:xfrm>
          <a:off x="4698300" y="2784638"/>
          <a:ext cx="1295400" cy="1990725"/>
        </a:xfrm>
        <a:prstGeom prst="roundRect">
          <a:avLst>
            <a:gd fmla="val 9676" name="adj"/>
          </a:avLst>
        </a:prstGeom>
        <a:gradFill>
          <a:gsLst>
            <a:gs pos="0">
              <a:srgbClr val="475CD0"/>
            </a:gs>
            <a:gs pos="50000">
              <a:srgbClr val="003ED0"/>
            </a:gs>
            <a:gs pos="100000">
              <a:srgbClr val="0033C0"/>
            </a:gs>
          </a:gsLst>
          <a:lin ang="5400000" scaled="0"/>
        </a:gra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95250</xdr:colOff>
      <xdr:row>10</xdr:row>
      <xdr:rowOff>104775</xdr:rowOff>
    </xdr:from>
    <xdr:ext cx="647700" cy="266700"/>
    <xdr:sp>
      <xdr:nvSpPr>
        <xdr:cNvPr id="92" name="Shape 92"/>
        <xdr:cNvSpPr txBox="1"/>
      </xdr:nvSpPr>
      <xdr:spPr>
        <a:xfrm>
          <a:off x="5026913" y="3651413"/>
          <a:ext cx="638175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MONTH</a:t>
          </a:r>
          <a:endParaRPr sz="1400"/>
        </a:p>
      </xdr:txBody>
    </xdr:sp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667" sheet="working sheet"/>
  </cacheSource>
  <cacheFields>
    <cacheField name="ID" numFmtId="0">
      <sharedItems containsSemiMixedTypes="0" containsString="0" containsNumber="1" containsInteger="1">
        <n v="5688089.0"/>
        <n v="4096714.0"/>
        <n v="2173887.0"/>
        <n v="3945638.0"/>
        <n v="6208972.0"/>
        <n v="1285652.0"/>
        <n v="1675753.0"/>
        <n v="1692245.0"/>
        <n v="2271331.0"/>
        <n v="1558339.0"/>
        <n v="2287178.0"/>
        <n v="2744874.0"/>
        <n v="3398180.0"/>
        <n v="991609.0"/>
        <n v="1512596.0"/>
        <n v="187466.0"/>
        <n v="2195658.0"/>
        <n v="6388534.0"/>
        <n v="4733837.0"/>
        <n v="5857.0"/>
        <n v="1132766.0"/>
        <n v="3358474.0"/>
        <n v="1778858.0"/>
        <n v="2497952.0"/>
        <n v="2905932.0"/>
        <n v="3123311.0"/>
        <n v="2959550.0"/>
        <n v="2067887.0"/>
        <n v="3518426.0"/>
        <n v="5383277.0"/>
        <n v="3146215.0"/>
        <n v="2018488.0"/>
        <n v="3676202.0"/>
        <n v="1389460.0"/>
        <n v="6321417.0"/>
        <n v="936709.0"/>
        <n v="1975396.0"/>
        <n v="642530.0"/>
        <n v="5630375.0"/>
        <n v="5481113.0"/>
        <n v="3873453.0"/>
        <n v="2567503.0"/>
        <n v="6432811.0"/>
        <n v="1909858.0"/>
        <n v="4989575.0"/>
        <n v="4485367.0"/>
        <n v="6686290.0"/>
        <n v="6398149.0"/>
        <n v="2964832.0"/>
        <n v="5334757.0"/>
        <n v="574675.0"/>
        <n v="5981682.0"/>
        <n v="2897347.0"/>
        <n v="3582305.0"/>
        <n v="1507415.0"/>
        <n v="5448406.0"/>
        <n v="4580791.0"/>
        <n v="5515649.0"/>
        <n v="4885759.0"/>
        <n v="4025507.0"/>
        <n v="3847598.0"/>
        <n v="4586817.0"/>
        <n v="3303809.0"/>
        <n v="6722387.0"/>
        <n v="4731489.0"/>
        <n v="6018157.0"/>
        <n v="4079228.0"/>
        <n v="87348.0"/>
        <n v="2184051.0"/>
        <n v="2855148.0"/>
        <n v="1675078.0"/>
        <n v="338034.0"/>
        <n v="445709.0"/>
        <n v="3828509.0"/>
        <n v="5931878.0"/>
        <n v="3252725.0"/>
        <n v="4263930.0"/>
        <n v="4327895.0"/>
        <n v="4500991.0"/>
        <n v="2004051.0"/>
        <n v="1377740.0"/>
        <n v="6738778.0"/>
        <n v="3479649.0"/>
        <n v="6067227.0"/>
        <n v="5888144.0"/>
        <n v="2491986.0"/>
        <n v="6407126.0"/>
        <n v="6392474.0"/>
        <n v="4276054.0"/>
        <n v="2759514.0"/>
        <n v="2401586.0"/>
        <n v="5820513.0"/>
        <n v="5480048.0"/>
        <n v="1951218.0"/>
        <n v="3005402.0"/>
        <n v="4212374.0"/>
        <n v="2697880.0"/>
        <n v="4393538.0"/>
        <n v="3893488.0"/>
        <n v="1811390.0"/>
        <n v="389272.0"/>
        <n v="4666273.0"/>
        <n v="3241064.0"/>
        <n v="4287006.0"/>
        <n v="2971954.0"/>
        <n v="5902394.0"/>
        <n v="3079483.0"/>
        <n v="6356851.0"/>
        <n v="6437349.0"/>
        <n v="4015168.0"/>
        <n v="6417471.0"/>
        <n v="6158567.0"/>
        <n v="4742346.0"/>
        <n v="1214745.0"/>
        <n v="3071010.0"/>
        <n v="2767253.0"/>
        <n v="1873353.0"/>
        <n v="6335267.0"/>
        <n v="4824502.0"/>
        <n v="5213563.0"/>
        <n v="1578361.0"/>
        <n v="378557.0"/>
        <n v="1759669.0"/>
        <n v="2792598.0"/>
        <n v="3006257.0"/>
        <n v="2561325.0"/>
        <n v="842093.0"/>
        <n v="5664204.0"/>
        <n v="3789757.0"/>
        <n v="5351922.0"/>
        <n v="4776884.0"/>
        <n v="6224775.0"/>
        <n v="6413999.0"/>
        <n v="3028133.0"/>
        <n v="3229794.0"/>
        <n v="1297870.0"/>
        <n v="1779232.0"/>
        <n v="1669014.0"/>
        <n v="6170127.0"/>
        <n v="3712090.0"/>
        <n v="5529352.0"/>
        <n v="6467971.0"/>
        <n v="6353718.0"/>
        <n v="775802.0"/>
        <n v="836946.0"/>
        <n v="2432181.0"/>
        <n v="6647928.0"/>
        <n v="6171939.0"/>
        <n v="4837234.0"/>
        <n v="5478620.0"/>
        <n v="72902.0"/>
        <n v="2142023.0"/>
        <n v="5644756.0"/>
        <n v="6672567.0"/>
        <n v="233335.0"/>
        <n v="1884535.0"/>
        <n v="5321258.0"/>
        <n v="3744138.0"/>
        <n v="3018843.0"/>
        <n v="2316085.0"/>
        <n v="5887645.0"/>
        <n v="3013856.0"/>
        <n v="6351515.0"/>
        <n v="5825054.0"/>
        <n v="6730027.0"/>
        <n v="1826417.0"/>
        <n v="968783.0"/>
        <n v="5298343.0"/>
        <n v="13703.0"/>
        <n v="3134620.0"/>
        <n v="6225518.0"/>
        <n v="6041709.0"/>
        <n v="3288188.0"/>
        <n v="699264.0"/>
        <n v="5560849.0"/>
        <n v="5514258.0"/>
        <n v="2296986.0"/>
        <n v="6398130.0"/>
        <n v="2548859.0"/>
        <n v="2481285.0"/>
        <n v="3777400.0"/>
        <n v="2160966.0"/>
        <n v="5897459.0"/>
        <n v="6441021.0"/>
        <n v="6637712.0"/>
        <n v="656884.0"/>
        <n v="4193308.0"/>
        <n v="2765315.0"/>
        <n v="2508580.0"/>
        <n v="1371351.0"/>
        <n v="3800736.0"/>
        <n v="2486890.0"/>
        <n v="1959438.0"/>
        <n v="5878947.0"/>
        <n v="6164224.0"/>
        <n v="4507646.0"/>
        <n v="3036026.0"/>
        <n v="2320738.0"/>
        <n v="84306.0"/>
        <n v="228565.0"/>
        <n v="1386254.0"/>
        <n v="6269681.0"/>
        <n v="6173619.0"/>
        <n v="4218781.0"/>
        <n v="6335379.0"/>
        <n v="2485026.0"/>
        <n v="1650900.0"/>
        <n v="2744300.0"/>
        <n v="3308681.0"/>
        <n v="2125872.0"/>
        <n v="5116172.0"/>
        <n v="4108411.0"/>
        <n v="279381.0"/>
        <n v="2072415.0"/>
        <n v="432007.0"/>
        <n v="3284666.0"/>
        <n v="1157420.0"/>
        <n v="2710778.0"/>
        <n v="2418389.0"/>
        <n v="5309535.0"/>
        <n v="6209483.0"/>
        <n v="6199671.0"/>
        <n v="3273104.0"/>
        <n v="6047053.0"/>
        <n v="6451583.0"/>
        <n v="4519233.0"/>
        <n v="6723534.0"/>
        <n v="650105.0"/>
        <n v="4289817.0"/>
        <n v="1677874.0"/>
        <n v="3122170.0"/>
        <n v="6158510.0"/>
        <n v="6054143.0"/>
        <n v="3228015.0"/>
        <n v="4106970.0"/>
        <n v="1703383.0"/>
        <n v="5636715.0"/>
        <n v="1793345.0"/>
        <n v="1393089.0"/>
        <n v="1414549.0"/>
        <n v="4831904.0"/>
        <n v="4647018.0"/>
        <n v="4194394.0"/>
        <n v="4376357.0"/>
        <n v="4736921.0"/>
        <n v="4306194.0"/>
        <n v="2444049.0"/>
        <n v="5768649.0"/>
        <n v="5868762.0"/>
        <n v="74339.0"/>
        <n v="3061605.0"/>
        <n v="1226634.0"/>
        <n v="3674241.0"/>
        <n v="481343.0"/>
        <n v="1005386.0"/>
        <n v="3648389.0"/>
        <n v="2976840.0"/>
        <n v="1339852.0"/>
        <n v="3780563.0"/>
        <n v="2773160.0"/>
        <n v="565683.0"/>
        <n v="2535354.0"/>
        <n v="1395793.0"/>
        <n v="5320479.0"/>
        <n v="4070651.0"/>
        <n v="4389700.0"/>
        <n v="6800377.0"/>
        <n v="5681294.0"/>
        <n v="6009055.0"/>
        <n v="1688397.0"/>
        <n v="2733599.0"/>
        <n v="1345999.0"/>
        <n v="2031987.0"/>
        <n v="6587469.0"/>
        <n v="252422.0"/>
        <n v="3670576.0"/>
        <n v="5121541.0"/>
        <n v="4729862.0"/>
        <n v="4766125.0"/>
        <n v="2321677.0"/>
        <n v="6014149.0"/>
        <n v="2981738.0"/>
        <n v="4637472.0"/>
        <n v="3485563.0"/>
        <n v="1852173.0"/>
        <n v="1852067.0"/>
        <n v="4428854.0"/>
        <n v="1802466.0"/>
        <n v="3791506.0"/>
        <n v="932001.0"/>
        <n v="261652.0"/>
        <n v="5465012.0"/>
        <n v="5353666.0"/>
        <n v="3244281.0"/>
        <n v="2674970.0"/>
        <n v="2722449.0"/>
        <n v="1544609.0"/>
        <n v="811593.0"/>
        <n v="4859668.0"/>
        <n v="2616793.0"/>
        <n v="2325362.0"/>
        <n v="1855578.0"/>
        <n v="1740477.0"/>
        <n v="5391272.0"/>
        <n v="1988318.0"/>
        <n v="3231592.0"/>
        <n v="1800756.0"/>
        <n v="4037086.0"/>
        <n v="6328501.0"/>
        <n v="1873481.0"/>
        <n v="6145337.0"/>
        <n v="60804.0"/>
        <n v="6157470.0"/>
        <n v="97974.0"/>
        <n v="1531863.0"/>
        <n v="3836835.0"/>
        <n v="4603213.0"/>
        <n v="5578346.0"/>
        <n v="6727845.0"/>
        <n v="638046.0"/>
        <n v="5767534.0"/>
        <n v="5610896.0"/>
        <n v="6675217.0"/>
        <n v="5292881.0"/>
        <n v="508616.0"/>
        <n v="6094716.0"/>
        <n v="13019.0"/>
        <n v="4841890.0"/>
        <n v="164991.0"/>
        <n v="6485193.0"/>
        <n v="2708797.0"/>
        <n v="5437998.0"/>
        <n v="333045.0"/>
        <n v="2914400.0"/>
        <n v="5612834.0"/>
        <n v="1656022.0"/>
        <n v="5519049.0"/>
        <n v="3311490.0"/>
        <n v="1992476.0"/>
        <n v="1228070.0"/>
        <n v="4838030.0"/>
        <n v="3730330.0"/>
        <n v="4744323.0"/>
        <n v="1336431.0"/>
        <n v="3499018.0"/>
        <n v="5224207.0"/>
        <n v="90239.0"/>
        <n v="5028629.0"/>
        <n v="2151889.0"/>
        <n v="1614133.0"/>
        <n v="3679761.0"/>
        <n v="2046243.0"/>
        <n v="2797272.0"/>
        <n v="2336276.0"/>
        <n v="1650797.0"/>
        <n v="2222971.0"/>
        <n v="5229439.0"/>
        <n v="6124133.0"/>
        <n v="2986961.0"/>
        <n v="484619.0"/>
        <n v="6513933.0"/>
        <n v="4066898.0"/>
        <n v="5910105.0"/>
        <n v="525383.0"/>
        <n v="4476647.0"/>
        <n v="6202918.0"/>
        <n v="2700762.0"/>
        <n v="2521692.0"/>
        <n v="5032247.0"/>
        <n v="5644424.0"/>
        <n v="2653382.0"/>
        <n v="5709658.0"/>
        <n v="6424275.0"/>
        <n v="4072316.0"/>
        <n v="3134923.0"/>
        <n v="5912605.0"/>
        <n v="3429349.0"/>
        <n v="2335375.0"/>
        <n v="5212058.0"/>
        <n v="6632689.0"/>
        <n v="6577293.0"/>
        <n v="789042.0"/>
        <n v="533071.0"/>
        <n v="1161267.0"/>
        <n v="1460540.0"/>
        <n v="413501.0"/>
        <n v="1774470.0"/>
        <n v="4245289.0"/>
        <n v="6636090.0"/>
        <n v="4347329.0"/>
        <n v="1723451.0"/>
        <n v="5370049.0"/>
        <n v="5990561.0"/>
        <n v="945491.0"/>
        <n v="4605460.0"/>
        <n v="1257792.0"/>
        <n v="6471975.0"/>
        <n v="5546689.0"/>
        <n v="2567163.0"/>
        <n v="5400568.0"/>
        <n v="6437691.0"/>
        <n v="594062.0"/>
        <n v="3419616.0"/>
        <n v="4432667.0"/>
        <n v="2783819.0"/>
        <n v="6726492.0"/>
        <n v="2315732.0"/>
        <n v="5689895.0"/>
        <n v="5506007.0"/>
        <n v="2394909.0"/>
        <n v="6131499.0"/>
        <n v="273552.0"/>
        <n v="5532513.0"/>
        <n v="2452997.0"/>
        <n v="5797031.0"/>
        <n v="4165560.0"/>
        <n v="246721.0"/>
        <n v="2618484.0"/>
        <n v="588189.0"/>
        <n v="4412004.0"/>
        <n v="1277230.0"/>
        <n v="3989900.0"/>
        <n v="6373271.0"/>
        <n v="5570249.0"/>
        <n v="6395164.0"/>
        <n v="1835694.0"/>
        <n v="4027948.0"/>
        <n v="154707.0"/>
        <n v="2547596.0"/>
        <n v="5545571.0"/>
        <n v="2554297.0"/>
        <n v="1224012.0"/>
        <n v="1767693.0"/>
        <n v="3899420.0"/>
        <n v="2267204.0"/>
        <n v="1203329.0"/>
        <n v="1940925.0"/>
        <n v="3994748.0"/>
        <n v="6045473.0"/>
        <n v="1030616.0"/>
        <n v="5882643.0"/>
        <n v="3095107.0"/>
        <n v="5836197.0"/>
        <n v="5847078.0"/>
        <n v="510876.0"/>
        <n v="1432757.0"/>
        <n v="6788542.0"/>
        <n v="6027395.0"/>
        <n v="3327599.0"/>
        <n v="4648323.0"/>
        <n v="4793031.0"/>
        <n v="1603846.0"/>
        <n v="6355219.0"/>
        <n v="4089351.0"/>
        <n v="4155251.0"/>
        <n v="1799886.0"/>
        <n v="1898321.0"/>
        <n v="2579023.0"/>
        <n v="797851.0"/>
        <n v="1745464.0"/>
        <n v="799092.0"/>
        <n v="3932991.0"/>
        <n v="4611157.0"/>
        <n v="2929750.0"/>
        <n v="5126608.0"/>
        <n v="5553365.0"/>
        <n v="3962988.0"/>
        <n v="6376222.0"/>
        <n v="3694433.0"/>
        <n v="3163527.0"/>
        <n v="5368899.0"/>
        <n v="272434.0"/>
        <n v="3575288.0"/>
        <n v="2320669.0"/>
        <n v="4370534.0"/>
        <n v="2647378.0"/>
        <n v="1964284.0"/>
        <n v="120263.0"/>
        <n v="485112.0"/>
        <n v="5575264.0"/>
        <n v="4774471.0"/>
        <n v="4589251.0"/>
        <n v="6536890.0"/>
        <n v="3694987.0"/>
        <n v="6297900.0"/>
        <n v="6276441.0"/>
        <n v="4228605.0"/>
        <n v="6054536.0"/>
        <n v="4064209.0"/>
        <n v="2880543.0"/>
        <n v="1500135.0"/>
        <n v="2006709.0"/>
        <n v="629185.0"/>
        <n v="192292.0"/>
        <n v="898044.0"/>
        <n v="4264483.0"/>
        <n v="5899528.0"/>
        <n v="6754379.0"/>
        <n v="3854712.0"/>
        <n v="3111054.0"/>
        <n v="1582978.0"/>
        <n v="2867496.0"/>
        <n v="6330204.0"/>
        <n v="5329838.0"/>
        <n v="1817912.0"/>
        <n v="4689916.0"/>
        <n v="2886325.0"/>
        <n v="5476047.0"/>
        <n v="6020712.0"/>
        <n v="2628269.0"/>
        <n v="1730516.0"/>
        <n v="2466078.0"/>
        <n v="1240459.0"/>
        <n v="906359.0"/>
        <n v="3624425.0"/>
        <n v="4756004.0"/>
        <n v="5082496.0"/>
        <n v="2479281.0"/>
        <n v="6092448.0"/>
        <n v="4520344.0"/>
        <n v="3908912.0"/>
        <n v="6336122.0"/>
        <n v="6049194.0"/>
        <n v="504718.0"/>
        <n v="3095701.0"/>
        <n v="818106.0"/>
        <n v="389640.0"/>
        <n v="6012712.0"/>
        <n v="1247078.0"/>
        <n v="4042274.0"/>
        <n v="3064456.0"/>
        <n v="5189150.0"/>
        <n v="5856833.0"/>
        <n v="5546194.0"/>
        <n v="1127643.0"/>
        <n v="4389603.0"/>
        <n v="5753846.0"/>
        <n v="1389633.0"/>
        <n v="1830220.0"/>
        <n v="128154.0"/>
        <n v="1966663.0"/>
        <n v="1896633.0"/>
        <n v="3882076.0"/>
        <n v="780521.0"/>
        <n v="4441252.0"/>
        <n v="4311383.0"/>
        <n v="1847360.0"/>
        <n v="4792831.0"/>
        <n v="5725467.0"/>
        <n v="5941730.0"/>
        <n v="1713896.0"/>
        <n v="3286226.0"/>
        <n v="2417677.0"/>
        <n v="2672948.0"/>
        <n v="4089568.0"/>
        <n v="3686308.0"/>
        <n v="5057014.0"/>
        <n v="5954601.0"/>
        <n v="4654698.0"/>
        <n v="5276733.0"/>
        <n v="6686111.0"/>
        <n v="25470.0"/>
        <n v="174116.0"/>
        <n v="3702899.0"/>
        <n v="1086513.0"/>
        <n v="2161137.0"/>
        <n v="6815929.0"/>
        <n v="870002.0"/>
        <n v="3201773.0"/>
        <n v="936454.0"/>
        <n v="1393687.0"/>
        <n v="488749.0"/>
        <n v="2407604.0"/>
        <n v="109483.0"/>
        <n v="530394.0"/>
        <n v="12991.0"/>
        <n v="1588764.0"/>
        <n v="6104010.0"/>
        <n v="411823.0"/>
        <n v="3691640.0"/>
        <n v="3212131.0"/>
        <n v="5110759.0"/>
        <n v="1658303.0"/>
        <n v="3231332.0"/>
        <n v="5178025.0"/>
        <n v="6322215.0"/>
        <n v="6292420.0"/>
        <n v="4893017.0"/>
        <n v="1858796.0"/>
        <n v="6592160.0"/>
        <n v="5007909.0"/>
        <n v="1821647.0"/>
        <n v="5001163.0"/>
        <n v="227375.0"/>
        <n v="511331.0"/>
        <n v="2095232.0"/>
        <n v="6358884.0"/>
        <n v="4786384.0"/>
        <n v="2652860.0"/>
        <n v="228975.0"/>
        <n v="1862182.0"/>
        <n v="1432998.0"/>
        <n v="93958.0"/>
        <n v="2128616.0"/>
        <n v="3293818.0"/>
        <n v="729053.0"/>
        <n v="2476245.0"/>
        <n v="5904884.0"/>
        <n v="648040.0"/>
        <n v="4341667.0"/>
        <n v="1393402.0"/>
        <n v="6403666.0"/>
        <n v="2083467.0"/>
        <n v="4315230.0"/>
        <n v="5437205.0"/>
        <n v="1260121.0"/>
        <n v="2460556.0"/>
        <n v="6102262.0"/>
        <n v="2469770.0"/>
        <n v="5621355.0"/>
        <n v="1630084.0"/>
        <n v="4577767.0"/>
        <n v="4251955.0"/>
        <n v="5092155.0"/>
        <n v="4582789.0"/>
        <n v="437124.0"/>
        <n v="4386654.0"/>
        <n v="4848206.0"/>
        <n v="6355814.0"/>
        <n v="5590129.0"/>
        <n v="4036294.0"/>
        <n v="6281515.0"/>
        <n v="5000284.0"/>
        <n v="3723871.0"/>
        <n v="5658418.0"/>
        <n v="6538158.0"/>
        <n v="6603188.0"/>
        <n v="3332077.0"/>
        <n v="6579097.0"/>
        <n v="4347914.0"/>
        <n v="6248195.0"/>
        <n v="238151.0"/>
        <n v="6190901.0"/>
        <n v="6645191.0"/>
        <n v="6116823.0"/>
        <n v="937987.0"/>
        <n v="5411923.0"/>
        <n v="1614911.0"/>
        <n v="5260053.0"/>
        <n v="350707.0"/>
        <n v="1526858.0"/>
        <n v="1818265.0"/>
        <n v="5729780.0"/>
        <n v="1391893.0"/>
        <n v="6789894.0"/>
        <n v="2378391.0"/>
        <n v="146803.0"/>
        <n v="3184895.0"/>
        <n v="5619352.0"/>
        <n v="1831535.0"/>
        <n v="5111514.0"/>
        <n v="5797505.0"/>
        <n v="2010334.0"/>
        <n v="3447958.0"/>
        <n v="2854090.0"/>
        <n v="3795615.0"/>
      </sharedItems>
    </cacheField>
    <cacheField name="Start date and time" numFmtId="164">
      <sharedItems containsSemiMixedTypes="0" containsDate="1" containsString="0">
        <d v="2017-06-11T14:55:05Z"/>
        <d v="2017-05-11T15:30:11Z"/>
        <d v="2017-03-29T13:26:26Z"/>
        <d v="2017-05-08T19:47:18Z"/>
        <d v="2017-06-21T07:49:16Z"/>
        <d v="2017-02-22T18:55:24Z"/>
        <d v="2017-03-06T16:22:53Z"/>
        <d v="2017-03-07T07:42:24Z"/>
        <d v="2017-04-02T08:02:36Z"/>
        <d v="2017-03-01T23:01:31Z"/>
        <d v="2017-04-02T14:37:20Z"/>
        <d v="2017-04-13T13:40:39Z"/>
        <d v="2017-04-27T23:27:31Z"/>
        <d v="2017-02-13T15:40:53Z"/>
        <d v="2017-02-28T19:26:43Z"/>
        <d v="2017-01-11T11:30:30Z"/>
        <d v="2017-03-29T20:19:44Z"/>
        <d v="2017-06-23T21:21:59Z"/>
        <d v="2017-05-24T08:53:32Z"/>
        <d v="2017-01-01T13:32:39Z"/>
        <d v="2017-02-18T13:29:08Z"/>
        <d v="2017-04-27T09:44:35Z"/>
        <d v="2017-03-09T11:15:39Z"/>
        <d v="2017-04-08T13:39:48Z"/>
        <d v="2017-04-16T17:36:06Z"/>
        <d v="2017-04-21T09:41:14Z"/>
        <d v="2017-04-17T18:27:23Z"/>
        <d v="2017-03-25T12:02:11Z"/>
        <d v="2017-04-29T23:58:44Z"/>
        <d v="2017-06-06T11:23:30Z"/>
        <d v="2017-04-21T18:09:21Z"/>
        <d v="2017-03-23T18:35:06Z"/>
        <d v="2017-05-02T21:43:28Z"/>
        <d v="2017-02-25T10:58:09Z"/>
        <d v="2017-06-22T18:52:41Z"/>
        <d v="2017-02-08T12:06:50Z"/>
        <d v="2017-03-22T08:56:43Z"/>
        <d v="2017-01-28T16:32:30Z"/>
        <d v="2017-06-10T14:03:43Z"/>
        <d v="2017-06-08T07:25:48Z"/>
        <d v="2017-05-07T10:50:22Z"/>
        <d v="2017-04-10T07:32:17Z"/>
        <d v="2017-06-24T19:13:44Z"/>
        <d v="2017-03-20T09:08:30Z"/>
        <d v="2017-05-30T10:12:17Z"/>
        <d v="2017-05-19T08:51:19Z"/>
        <d v="2017-06-28T20:29:56Z"/>
        <d v="2017-06-24T11:07:14Z"/>
        <d v="2017-04-17T19:27:49Z"/>
        <d v="2017-06-05T12:23:13Z"/>
        <d v="2017-01-26T12:40:18Z"/>
        <d v="2017-06-16T13:15:20Z"/>
        <d v="2017-04-16T15:23:43Z"/>
        <d v="2017-05-01T13:31:41Z"/>
        <d v="2017-02-28T18:03:29Z"/>
        <d v="2017-06-07T16:35:56Z"/>
        <d v="2017-05-20T21:12:57Z"/>
        <d v="2017-06-08T17:07:11Z"/>
        <d v="2017-05-27T16:41:13Z"/>
        <d v="2017-05-10T10:20:23Z"/>
        <d v="2017-05-06T15:58:00Z"/>
        <d v="2017-05-21T08:24:22Z"/>
        <d v="2017-04-25T15:02:03Z"/>
        <d v="2017-06-29T14:29:23Z"/>
        <d v="2017-05-24T08:32:11Z"/>
        <d v="2017-06-17T08:06:57Z"/>
        <d v="2017-05-11T09:03:18Z"/>
        <d v="2017-01-05T14:30:50Z"/>
        <d v="2017-03-29T17:23:50Z"/>
        <d v="2017-04-15T16:12:42Z"/>
        <d v="2017-03-06T16:02:09Z"/>
        <d v="2017-01-17T06:43:11Z"/>
        <d v="2017-01-20T19:01:02Z"/>
        <d v="2017-05-06T11:17:58Z"/>
        <d v="2017-06-15T16:52:09Z"/>
        <d v="2017-04-24T09:49:53Z"/>
        <d v="2017-05-15T18:09:09Z"/>
        <d v="2017-05-16T18:22:16Z"/>
        <d v="2017-05-19T13:50:41Z"/>
        <d v="2017-03-23T10:19:35Z"/>
        <d v="2017-02-24T19:50:28Z"/>
        <d v="2017-06-29T18:06:06Z"/>
        <d v="2017-04-29T13:01:09Z"/>
        <d v="2017-06-18T13:36:24Z"/>
        <d v="2017-06-14T20:52:37Z"/>
        <d v="2017-04-08T11:42:16Z"/>
        <d v="2017-06-24T13:21:06Z"/>
        <d v="2017-06-24T02:40:21Z"/>
        <d v="2017-05-15T20:50:01Z"/>
        <d v="2017-04-13T17:42:24Z"/>
        <d v="2017-04-05T12:49:30Z"/>
        <d v="2017-06-13T19:00:22Z"/>
        <d v="2017-06-08T07:03:04Z"/>
        <d v="2017-03-21T16:15:27Z"/>
        <d v="2017-04-18T16:49:19Z"/>
        <d v="2017-05-14T16:38:55Z"/>
        <d v="2017-04-12T16:07:26Z"/>
        <d v="2017-05-17T18:26:55Z"/>
        <d v="2017-05-07T18:20:24Z"/>
        <d v="2017-03-10T08:27:48Z"/>
        <d v="2017-01-19T07:34:42Z"/>
        <d v="2017-05-23T06:59:22Z"/>
        <d v="2017-04-24T06:31:16Z"/>
        <d v="2017-05-16T08:03:21Z"/>
        <d v="2017-04-17T23:11:49Z"/>
        <d v="2017-06-15T08:17:03Z"/>
        <d v="2017-04-20T10:00:58Z"/>
        <d v="2017-06-23T12:01:36Z"/>
        <d v="2017-06-24T20:40:53Z"/>
        <d v="2017-05-10T08:08:06Z"/>
        <d v="2017-06-24T15:38:10Z"/>
        <d v="2017-06-20T12:06:43Z"/>
        <d v="2017-05-24T11:32:50Z"/>
        <d v="2017-02-20T17:42:58Z"/>
        <d v="2017-04-19T22:35:19Z"/>
        <d v="2017-04-13T19:04:52Z"/>
        <d v="2017-03-13T17:35:41Z"/>
        <d v="2017-06-22T23:18:22Z"/>
        <d v="2017-05-26T14:03:32Z"/>
        <d v="2017-06-02T20:34:59Z"/>
        <d v="2017-03-02T15:21:31Z"/>
        <d v="2017-01-18T18:24:36Z"/>
        <d v="2017-03-08T20:42:12Z"/>
        <d v="2017-04-14T12:17:13Z"/>
        <d v="2017-04-18T17:01:54Z"/>
        <d v="2017-04-09T20:20:13Z"/>
        <d v="2017-02-04T18:43:07Z"/>
        <d v="2017-06-11T01:11:04Z"/>
        <d v="2017-05-04T20:01:39Z"/>
        <d v="2017-06-05T17:36:56Z"/>
        <d v="2017-05-24T19:56:12Z"/>
        <d v="2017-06-21T11:46:30Z"/>
        <d v="2017-06-24T14:52:35Z"/>
        <d v="2017-04-19T06:49:47Z"/>
        <d v="2017-04-23T18:02:28Z"/>
        <d v="2017-02-23T08:07:34Z"/>
        <d v="2017-03-09T11:29:20Z"/>
        <d v="2017-03-06T11:57:51Z"/>
        <d v="2017-06-20T16:05:55Z"/>
        <d v="2017-05-03T16:20:03Z"/>
        <d v="2017-06-08T19:14:41Z"/>
        <d v="2017-06-25T14:33:29Z"/>
        <d v="2017-06-23T10:39:58Z"/>
        <d v="2017-02-02T12:18:26Z"/>
        <d v="2017-02-04T15:08:56Z"/>
        <d v="2017-04-06T07:20:47Z"/>
        <d v="2017-06-28T11:47:01Z"/>
        <d v="2017-06-20T16:34:55Z"/>
        <d v="2017-05-26T16:54:06Z"/>
        <d v="2017-06-08T06:20:46Z"/>
        <d v="2017-01-04T23:02:57Z"/>
        <d v="2017-03-28T09:02:21Z"/>
        <d v="2017-06-10T17:11:33Z"/>
        <d v="2017-06-28T18:04:25Z"/>
        <d v="2017-01-12T17:18:44Z"/>
        <d v="2017-03-17T11:00:41Z"/>
        <d v="2017-06-05T08:08:51Z"/>
        <d v="2017-05-04T07:58:56Z"/>
        <d v="2017-04-18T19:15:38Z"/>
        <d v="2017-04-03T08:26:45Z"/>
        <d v="2017-06-14T20:42:44Z"/>
        <d v="2017-04-18T18:17:44Z"/>
        <d v="2017-06-23T09:50:02Z"/>
        <d v="2017-06-13T19:58:23Z"/>
        <d v="2017-06-29T16:43:50Z"/>
        <d v="2017-03-10T23:15:15Z"/>
        <d v="2017-02-11T15:36:29Z"/>
        <d v="2017-06-04T14:41:04Z"/>
        <d v="2017-01-01T19:12:56Z"/>
        <d v="2017-04-21T15:02:30Z"/>
        <d v="2017-06-21T12:02:33Z"/>
        <d v="2017-06-17T18:46:23Z"/>
        <d v="2017-04-24T23:33:49Z"/>
        <d v="2017-01-30T20:29:56Z"/>
        <d v="2017-06-09T11:44:04Z"/>
        <d v="2017-06-08T16:51:14Z"/>
        <d v="2017-04-02T17:00:12Z"/>
        <d v="2017-06-24T11:06:51Z"/>
        <d v="2017-04-09T16:25:54Z"/>
        <d v="2017-04-07T19:48:41Z"/>
        <d v="2017-05-04T17:31:59Z"/>
        <d v="2017-03-29T07:59:56Z"/>
        <d v="2017-06-15T07:05:49Z"/>
        <d v="2017-06-24T22:21:47Z"/>
        <d v="2017-06-28T08:49:18Z"/>
        <d v="2017-01-29T12:55:11Z"/>
        <d v="2017-05-14T11:06:58Z"/>
        <d v="2017-04-13T18:40:45Z"/>
        <d v="2017-04-08T16:51:06Z"/>
        <d v="2017-02-24T17:59:35Z"/>
        <d v="2017-05-05T09:03:08Z"/>
        <d v="2017-04-08T09:02:24Z"/>
        <d v="2017-03-21T18:27:02Z"/>
        <d v="2017-06-14T18:45:37Z"/>
        <d v="2017-06-20T14:10:58Z"/>
        <d v="2017-05-19T15:50:18Z"/>
        <d v="2017-04-19T08:49:16Z"/>
        <d v="2017-04-03T09:33:57Z"/>
        <d v="2017-01-05T11:56:43Z"/>
        <d v="2017-01-12T15:34:42Z"/>
        <d v="2017-02-25T09:29:22Z"/>
        <d v="2017-06-21T23:59:03Z"/>
        <d v="2017-06-20T16:58:31Z"/>
        <d v="2017-05-14T19:03:42Z"/>
        <d v="2017-06-22T23:23:20Z"/>
        <d v="2017-04-08T02:08:18Z"/>
        <d v="2017-03-05T16:01:29Z"/>
        <d v="2017-04-13T13:27:15Z"/>
        <d v="2017-04-25T23:59:00Z"/>
        <d v="2017-03-27T18:12:38Z"/>
        <d v="2017-06-01T14:49:27Z"/>
        <d v="2017-05-11T18:04:15Z"/>
        <d v="2017-01-13T20:19:24Z"/>
        <d v="2017-03-25T13:35:15Z"/>
        <d v="2017-01-20T09:20:14Z"/>
        <d v="2017-04-24T20:33:21Z"/>
        <d v="2017-02-19T10:33:36Z"/>
        <d v="2017-04-12T18:38:19Z"/>
        <d v="2017-04-05T18:06:40Z"/>
        <d v="2017-06-04T19:22:44Z"/>
        <d v="2017-06-21T07:55:36Z"/>
        <d v="2017-06-20T22:02:34Z"/>
        <d v="2017-04-24T17:46:18Z"/>
        <d v="2017-06-17T21:23:57Z"/>
        <d v="2017-06-25T10:17:15Z"/>
        <d v="2017-05-19T17:58:47Z"/>
        <d v="2017-06-29T14:52:49Z"/>
        <d v="2017-01-29T03:06:11Z"/>
        <d v="2017-05-16T08:30:37Z"/>
        <d v="2017-03-06T17:13:46Z"/>
        <d v="2017-04-21T09:18:43Z"/>
        <d v="2017-06-20T12:05:32Z"/>
        <d v="2017-06-18T09:10:14Z"/>
        <d v="2017-04-23T17:35:27Z"/>
        <d v="2017-05-11T17:50:39Z"/>
        <d v="2017-03-07T15:59:04Z"/>
        <d v="2017-06-10T15:25:41Z"/>
        <d v="2017-03-09T17:17:49Z"/>
        <d v="2017-02-25T12:08:58Z"/>
        <d v="2017-02-25T21:32:13Z"/>
        <d v="2017-05-26T15:45:50Z"/>
        <d v="2017-05-22T08:57:28Z"/>
        <d v="2017-05-14T11:27:56Z"/>
        <d v="2017-05-17T15:11:57Z"/>
        <d v="2017-05-24T09:29:15Z"/>
        <d v="2017-05-16T13:35:51Z"/>
        <d v="2017-04-06T19:26:54Z"/>
        <d v="2017-06-12T21:10:48Z"/>
        <d v="2017-06-14T17:17:07Z"/>
        <d v="2017-01-05T06:44:31Z"/>
        <d v="2017-04-19T18:20:49Z"/>
        <d v="2017-02-21T08:17:11Z"/>
        <d v="2017-05-02T20:47:42Z"/>
        <d v="2017-01-22T11:20:21Z"/>
        <d v="2017-02-14T07:39:33Z"/>
        <d v="2017-05-02T15:23:49Z"/>
        <d v="2017-04-18T07:44:05Z"/>
        <d v="2017-02-24T07:57:27Z"/>
        <d v="2017-05-04T18:03:27Z"/>
        <d v="2017-04-13T21:13:20Z"/>
        <d v="2017-01-26T07:34:53Z"/>
        <d v="2017-04-09T13:26:42Z"/>
        <d v="2017-02-25T12:56:22Z"/>
        <d v="2017-06-05T07:58:07Z"/>
        <d v="2017-05-11T07:26:25Z"/>
        <d v="2017-05-17T17:57:17Z"/>
        <d v="2017-06-30T17:41:41Z"/>
        <d v="2017-06-11T13:16:47Z"/>
        <d v="2017-06-16T20:05:31Z"/>
        <d v="2017-03-06T21:28:34Z"/>
        <d v="2017-04-13T09:04:33Z"/>
        <d v="2017-02-24T09:21:39Z"/>
        <d v="2017-03-24T08:56:30Z"/>
        <d v="2017-06-27T13:55:05Z"/>
        <d v="2017-01-13T08:06:10Z"/>
        <d v="2017-05-02T19:38:33Z"/>
        <d v="2017-06-01T16:19:42Z"/>
        <d v="2017-05-24T08:15:34Z"/>
        <d v="2017-05-24T18:02:52Z"/>
        <d v="2017-04-03T09:56:23Z"/>
        <d v="2017-06-16T23:03:32Z"/>
        <d v="2017-04-18T08:42:40Z"/>
        <d v="2017-05-21T22:11:39Z"/>
        <d v="2017-04-29T14:12:21Z"/>
        <d v="2017-03-12T18:11:20Z"/>
        <d v="2017-03-12T18:05:19Z"/>
        <d v="2017-05-18T10:32:19Z"/>
        <d v="2017-03-09T19:28:16Z"/>
        <d v="2017-05-04T20:46:06Z"/>
        <d v="2017-02-08T09:29:32Z"/>
        <d v="2017-01-13T11:48:49Z"/>
        <d v="2017-06-07T19:07:50Z"/>
        <d v="2017-06-05T17:52:29Z"/>
        <d v="2017-04-24T07:51:42Z"/>
        <d v="2017-04-12T07:12:29Z"/>
        <d v="2017-04-12T22:58:30Z"/>
        <d v="2017-03-01T17:37:12Z"/>
        <d v="2017-02-03T14:19:13Z"/>
        <d v="2017-05-27T09:23:46Z"/>
        <d v="2017-04-11T06:48:09Z"/>
        <d v="2017-04-03T12:16:43Z"/>
        <d v="2017-03-13T05:46:42Z"/>
        <d v="2017-03-08T14:48:54Z"/>
        <d v="2017-06-06T16:13:10Z"/>
        <d v="2017-03-22T17:52:30Z"/>
        <d v="2017-04-23T18:30:20Z"/>
        <d v="2017-03-09T18:55:24Z"/>
        <d v="2017-05-10T15:03:58Z"/>
        <d v="2017-06-22T20:25:13Z"/>
        <d v="2017-03-13T17:37:57Z"/>
        <d v="2017-06-20T08:10:29Z"/>
        <d v="2017-01-04T16:57:14Z"/>
        <d v="2017-06-20T11:41:34Z"/>
        <d v="2017-01-05T19:28:58Z"/>
        <d v="2017-03-01T09:33:16Z"/>
        <d v="2017-05-06T13:27:21Z"/>
        <d v="2017-05-21T13:23:50Z"/>
        <d v="2017-06-09T16:19:59Z"/>
        <d v="2017-06-29T16:10:34Z"/>
        <d v="2017-01-28T13:52:24Z"/>
        <d v="2017-06-12T20:45:02Z"/>
        <d v="2017-06-10T08:54:04Z"/>
        <d v="2017-06-28T18:24:33Z"/>
        <d v="2017-06-04T13:01:29Z"/>
        <d v="2017-01-23T13:54:01Z"/>
        <d v="2017-06-18T20:41:38Z"/>
        <d v="2017-01-01T18:26:30Z"/>
        <d v="2017-05-26T17:51:21Z"/>
        <d v="2017-01-10T16:10:04Z"/>
        <d v="2017-06-25T18:37:01Z"/>
        <d v="2017-04-12T18:18:26Z"/>
        <d v="2017-06-07T13:20:57Z"/>
        <d v="2017-01-16T19:09:31Z"/>
        <d v="2017-04-16T20:12:34Z"/>
        <d v="2017-06-10T09:43:47Z"/>
        <d v="2017-03-05T20:29:23Z"/>
        <d v="2017-06-08T17:38:44Z"/>
        <d v="2017-04-26T08:27:02Z"/>
        <d v="2017-03-22T19:31:30Z"/>
        <d v="2017-02-21T08:40:42Z"/>
        <d v="2017-05-26T17:04:59Z"/>
        <d v="2017-05-03T19:33:19Z"/>
        <d v="2017-05-24T12:18:46Z"/>
        <d v="2017-02-24T05:58:15Z"/>
        <d v="2017-04-29T16:57:01Z"/>
        <d v="2017-06-03T09:46:35Z"/>
        <d v="2017-01-05T16:29:01Z"/>
        <d v="2017-05-31T07:53:14Z"/>
        <d v="2017-03-28T17:39:12Z"/>
        <d v="2017-03-03T16:13:57Z"/>
        <d v="2017-05-03T05:47:07Z"/>
        <d v="2017-03-24T17:03:32Z"/>
        <d v="2017-04-14T13:40:19Z"/>
        <d v="2017-04-03T16:59:56Z"/>
        <d v="2017-03-05T15:57:43Z"/>
        <d v="2017-03-30T16:24:21Z"/>
        <d v="2017-06-03T11:28:10Z"/>
        <d v="2017-06-19T14:16:03Z"/>
        <d v="2017-04-18T09:52:33Z"/>
        <d v="2017-01-22T12:59:25Z"/>
        <d v="2017-06-26T10:08:20Z"/>
        <d v="2017-05-11T00:02:07Z"/>
        <d v="2017-06-15T09:44:31Z"/>
        <d v="2017-01-24T22:36:13Z"/>
        <d v="2017-05-19T06:45:39Z"/>
        <d v="2017-06-21T00:51:14Z"/>
        <d v="2017-04-12T16:58:18Z"/>
        <d v="2017-04-09T06:42:24Z"/>
        <d v="2017-05-31T08:40:19Z"/>
        <d v="2017-06-10T17:07:27Z"/>
        <d v="2017-04-11T17:41:17Z"/>
        <d v="2017-06-11T20:41:12Z"/>
        <d v="2017-06-24T17:09:41Z"/>
        <d v="2017-05-11T07:51:03Z"/>
        <d v="2017-04-21T15:09:21Z"/>
        <d v="2017-06-15T10:38:42Z"/>
        <d v="2017-04-28T15:16:55Z"/>
        <d v="2017-04-03T16:44:05Z"/>
        <d v="2017-06-02T20:05:05Z"/>
        <d v="2017-06-28T08:00:44Z"/>
        <d v="2017-06-27T10:07:34Z"/>
        <d v="2017-02-02T18:30:51Z"/>
        <d v="2017-01-25T08:54:16Z"/>
        <d v="2017-02-19T12:05:44Z"/>
        <d v="2017-02-27T16:24:58Z"/>
        <d v="2017-01-19T18:05:19Z"/>
        <d v="2017-03-09T09:20:42Z"/>
        <d v="2017-05-15T12:54:45Z"/>
        <d v="2017-06-28T08:35:17Z"/>
        <d v="2017-05-17T06:54:15Z"/>
        <d v="2017-03-08T08:03:08Z"/>
        <d v="2017-06-05T22:27:19Z"/>
        <d v="2017-06-16T16:00:44Z"/>
        <d v="2017-02-08T16:16:01Z"/>
        <d v="2017-05-21T13:49:52Z"/>
        <d v="2017-02-22T07:32:34Z"/>
        <d v="2017-06-25T15:29:09Z"/>
        <d v="2017-06-09T08:07:37Z"/>
        <d v="2017-04-10T07:24:43Z"/>
        <d v="2017-06-06T18:14:34Z"/>
        <d v="2017-06-24T20:49:04Z"/>
        <d v="2017-01-26T21:36:30Z"/>
        <d v="2017-04-28T12:22:54Z"/>
        <d v="2017-05-18T12:10:59Z"/>
        <d v="2017-04-14T09:11:27Z"/>
        <d v="2017-06-29T15:48:19Z"/>
        <d v="2017-04-03T08:22:19Z"/>
        <d v="2017-06-11T15:21:39Z"/>
        <d v="2017-06-08T14:28:40Z"/>
        <d v="2017-04-05T09:33:29Z"/>
        <d v="2017-06-19T16:49:42Z"/>
        <d v="2017-01-13T17:34:12Z"/>
        <d v="2017-06-08T20:01:47Z"/>
        <d v="2017-04-07T08:03:30Z"/>
        <d v="2017-06-13T13:07:27Z"/>
        <d v="2017-05-12T17:45:29Z"/>
        <d v="2017-01-12T22:20:03Z"/>
        <d v="2017-04-11T07:32:14Z"/>
        <d v="2017-01-26T18:32:26Z"/>
        <d v="2017-05-18T06:15:08Z"/>
        <d v="2017-02-22T16:47:07Z"/>
        <d v="2017-05-09T17:38:17Z"/>
        <d v="2017-06-23T16:54:54Z"/>
        <d v="2017-06-09T14:27:56Z"/>
        <d v="2017-06-24T10:04:34Z"/>
        <d v="2017-03-11T15:31:28Z"/>
        <d v="2017-05-10T11:30:19Z"/>
        <d v="2017-01-10T07:50:34Z"/>
        <d v="2017-04-09T16:09:06Z"/>
        <d v="2017-06-09T07:54:11Z"/>
        <d v="2017-04-09T17:46:21Z"/>
        <d v="2017-02-21T07:10:35Z"/>
        <d v="2017-03-09T07:54:14Z"/>
        <d v="2017-05-07T22:07:53Z"/>
        <d v="2017-04-01T20:14:08Z"/>
        <d v="2017-02-20T13:44:32Z"/>
        <d v="2017-03-21T09:32:28Z"/>
        <d v="2017-05-09T18:21:27Z"/>
        <d v="2017-06-17T20:22:12Z"/>
        <d v="2017-02-14T20:39:56Z"/>
        <d v="2017-06-14T19:25:14Z"/>
        <d v="2017-04-20T16:36:35Z"/>
        <d v="2017-06-14T07:05:27Z"/>
        <d v="2017-06-14T10:27:11Z"/>
        <d v="2017-01-23T16:41:55Z"/>
        <d v="2017-02-26T16:27:27Z"/>
        <d v="2017-06-30T15:06:14Z"/>
        <d v="2017-06-17T12:00:49Z"/>
        <d v="2017-04-26T16:52:22Z"/>
        <d v="2017-05-22T09:42:11Z"/>
        <d v="2017-05-25T17:13:13Z"/>
        <d v="2017-03-03T09:38:15Z"/>
        <d v="2017-06-23T11:20:23Z"/>
        <d v="2017-05-11T12:46:00Z"/>
        <d v="2017-05-12T15:35:44Z"/>
        <d v="2017-03-09T18:40:57Z"/>
        <d v="2017-03-19T14:47:06Z"/>
        <d v="2017-04-10T11:18:57Z"/>
        <d v="2017-02-03T06:55:05Z"/>
        <d v="2017-03-08T16:49:22Z"/>
        <d v="2017-02-03T07:41:10Z"/>
        <d v="2017-05-08T17:26:00Z"/>
        <d v="2017-05-21T14:56:27Z"/>
        <d v="2017-04-17T09:10:11Z"/>
        <d v="2017-06-01T17:18:23Z"/>
        <d v="2017-06-09T09:15:32Z"/>
        <d v="2017-05-09T08:51:13Z"/>
        <d v="2017-06-23T17:25:48Z"/>
        <d v="2017-05-03T09:39:51Z"/>
        <d v="2017-04-22T10:53:24Z"/>
        <d v="2017-06-05T21:37:48Z"/>
        <d v="2017-01-13T17:13:10Z"/>
        <d v="2017-05-01T10:20:13Z"/>
        <d v="2017-04-03T09:32:10Z"/>
        <d v="2017-05-17T13:14:11Z"/>
        <d v="2017-04-11T16:34:35Z"/>
        <d v="2017-03-21T19:53:08Z"/>
        <d v="2017-01-06T18:13:13Z"/>
        <d v="2017-01-22T13:13:44Z"/>
        <d v="2017-06-09T15:41:15Z"/>
        <d v="2017-05-24T19:22:15Z"/>
        <d v="2017-05-21T09:50:01Z"/>
        <d v="2017-06-26T17:31:12Z"/>
        <d v="2017-05-03T09:49:56Z"/>
        <d v="2017-06-22T13:54:22Z"/>
        <d v="2017-06-22T07:55:18Z"/>
        <d v="2017-05-15T07:24:45Z"/>
        <d v="2017-06-18T09:25:15Z"/>
        <d v="2017-05-10T21:33:58Z"/>
        <d v="2017-04-16T11:35:35Z"/>
        <d v="2017-02-28T15:53:45Z"/>
        <d v="2017-03-23T12:45:47Z"/>
        <d v="2017-01-28T07:37:24Z"/>
        <d v="2017-01-11T14:58:16Z"/>
        <d v="2017-02-06T22:20:31Z"/>
        <d v="2017-05-15T18:14:09Z"/>
        <d v="2017-06-15T07:43:34Z"/>
        <d v="2017-06-29T21:50:02Z"/>
        <d v="2017-05-06T17:48:04Z"/>
        <d v="2017-04-20T20:11:08Z"/>
        <d v="2017-03-02T17:20:30Z"/>
        <d v="2017-04-15T20:36:22Z"/>
        <d v="2017-06-22T20:55:55Z"/>
        <d v="2017-06-05T10:02:59Z"/>
        <d v="2017-03-10T16:33:56Z"/>
        <d v="2017-05-23T14:27:04Z"/>
        <d v="2017-04-16T13:00:28Z"/>
        <d v="2017-06-07T22:52:56Z"/>
        <d v="2017-06-17T09:45:01Z"/>
        <d v="2017-04-11T09:41:26Z"/>
        <d v="2017-03-08T09:52:03Z"/>
        <d v="2017-04-07T14:01:29Z"/>
        <d v="2017-02-21T16:02:58Z"/>
        <d v="2017-02-07T12:24:02Z"/>
        <d v="2017-05-02T08:12:30Z"/>
        <d v="2017-05-24T16:13:21Z"/>
        <d v="2017-05-31T22:03:40Z"/>
        <d v="2017-04-07T18:53:45Z"/>
        <d v="2017-06-18T19:54:06Z"/>
        <d v="2017-05-19T18:09:59Z"/>
        <d v="2017-05-08T08:39:26Z"/>
        <d v="2017-06-23T00:08:24Z"/>
        <d v="2017-06-17T23:10:27Z"/>
        <d v="2017-01-23T09:44:56Z"/>
        <d v="2017-04-20T16:46:27Z"/>
        <d v="2017-02-03T17:33:07Z"/>
        <d v="2017-01-19T07:42:08Z"/>
        <d v="2017-06-16T22:00:11Z"/>
        <d v="2017-02-21T18:22:56Z"/>
        <d v="2017-05-10T16:43:58Z"/>
        <d v="2017-04-19T18:59:45Z"/>
        <d v="2017-06-02T15:51:33Z"/>
        <d v="2017-06-14T14:01:20Z"/>
        <d v="2017-06-09T08:02:04Z"/>
        <d v="2017-02-18T11:18:47Z"/>
        <d v="2017-05-17T17:56:29Z"/>
        <d v="2017-06-12T18:02:25Z"/>
        <d v="2017-02-25T11:02:18Z"/>
        <d v="2017-03-11T11:15:05Z"/>
        <d v="2017-01-07T10:29:39Z"/>
        <d v="2017-03-21T21:23:02Z"/>
        <d v="2017-03-19T12:55:25Z"/>
        <d v="2017-05-07T13:30:05Z"/>
        <d v="2017-02-02T15:25:35Z"/>
        <d v="2017-05-18T15:19:50Z"/>
        <d v="2017-05-16T15:19:49Z"/>
        <d v="2017-03-12T14:01:25Z"/>
        <d v="2017-05-25T17:09:09Z"/>
        <d v="2017-06-12T08:50:23Z"/>
        <d v="2017-06-15T18:19:05Z"/>
        <d v="2017-03-07T19:18:31Z"/>
        <d v="2017-04-24T21:25:40Z"/>
        <d v="2017-04-05T17:59:38Z"/>
        <d v="2017-04-12T05:41:01Z"/>
        <d v="2017-05-11T12:50:42Z"/>
        <d v="2017-05-03T08:11:27Z"/>
        <d v="2017-05-31T16:42:45Z"/>
        <d v="2017-06-15T21:16:55Z"/>
        <d v="2017-05-22T18:29:42Z"/>
        <d v="2017-06-04T02:17:38Z"/>
        <d v="2017-06-28T20:26:52Z"/>
        <d v="2017-01-03T06:25:27Z"/>
        <d v="2017-01-10T20:59:17Z"/>
        <d v="2017-05-03T13:09:04Z"/>
        <d v="2017-02-16T18:05:51Z"/>
        <d v="2017-03-29T08:03:12Z"/>
        <d v="2017-06-30T23:35:17Z"/>
        <d v="2017-02-06T08:19:16Z"/>
        <d v="2017-04-23T11:59:36Z"/>
        <d v="2017-02-08T11:58:44Z"/>
        <d v="2017-02-25T12:20:50Z"/>
        <d v="2017-01-22T14:53:39Z"/>
        <d v="2017-04-05T15:28:06Z"/>
        <d v="2017-01-06T11:36:20Z"/>
        <d v="2017-01-25T08:14:42Z"/>
        <d v="2017-01-01T18:24:30Z"/>
        <d v="2017-03-02T18:57:03Z"/>
        <d v="2017-06-19T07:36:20Z"/>
        <d v="2017-01-19T17:38:07Z"/>
        <d v="2017-05-03T09:01:43Z"/>
        <d v="2017-04-23T14:12:02Z"/>
        <d v="2017-06-01T13:05:15Z"/>
        <d v="2017-03-06T06:40:37Z"/>
        <d v="2017-04-23T18:25:59Z"/>
        <d v="2017-06-02T13:02:16Z"/>
        <d v="2017-06-22T19:00:49Z"/>
        <d v="2017-06-22T12:03:25Z"/>
        <d v="2017-05-27T18:46:08Z"/>
        <d v="2017-03-13T08:23:39Z"/>
        <d v="2017-06-27T15:24:49Z"/>
        <d v="2017-05-30T17:37:01Z"/>
        <d v="2017-03-10T18:09:13Z"/>
        <d v="2017-05-30T15:58:06Z"/>
        <d v="2017-01-12T15:00:42Z"/>
        <d v="2017-01-23T17:28:36Z"/>
        <d v="2017-03-26T12:23:42Z"/>
        <d v="2017-06-23T12:44:33Z"/>
        <d v="2017-05-25T08:00:26Z"/>
        <d v="2017-04-11T17:36:51Z"/>
        <d v="2017-01-12T15:45:28Z"/>
        <d v="2017-03-13T09:37:54Z"/>
        <d v="2017-02-26T16:33:49Z"/>
        <d v="2017-01-05T17:57:38Z"/>
        <d v="2017-03-27T18:54:18Z"/>
        <d v="2017-04-25T08:43:19Z"/>
        <d v="2017-02-01T07:22:11Z"/>
        <d v="2017-04-07T17:59:43Z"/>
        <d v="2017-06-15T08:41:41Z"/>
        <d v="2017-01-28T21:23:26Z"/>
        <d v="2017-05-16T21:47:53Z"/>
        <d v="2017-02-25T12:15:10Z"/>
        <d v="2017-06-24T12:33:27Z"/>
        <d v="2017-03-25T18:05:09Z"/>
        <d v="2017-05-16T16:25:37Z"/>
        <d v="2017-06-07T13:03:57Z"/>
        <d v="2017-02-22T08:19:38Z"/>
        <d v="2017-04-07T10:26:04Z"/>
        <d v="2017-06-19T06:56:28Z"/>
        <d v="2017-04-07T15:57:21Z"/>
        <d v="2017-06-10T12:05:49Z"/>
        <d v="2017-03-04T11:25:42Z"/>
        <d v="2017-05-20T19:44:50Z"/>
        <d v="2017-05-15T15:40:49Z"/>
        <d v="2017-06-01T08:07:52Z"/>
        <d v="2017-05-20T22:50:31Z"/>
        <d v="2017-01-20T12:33:52Z"/>
        <d v="2017-05-17T17:31:53Z"/>
        <d v="2017-05-26T19:27:30Z"/>
        <d v="2017-06-23T11:36:02Z"/>
        <d v="2017-06-09T18:12:13Z"/>
        <d v="2017-05-10T14:46:44Z"/>
        <d v="2017-06-22T08:46:55Z"/>
        <d v="2017-05-30T15:37:33Z"/>
        <d v="2017-05-03T18:21:35Z"/>
        <d v="2017-06-10T21:02:45Z"/>
        <d v="2017-06-26T17:40:59Z"/>
        <d v="2017-06-27T17:42:21Z"/>
        <d v="2017-04-26T17:51:47Z"/>
        <d v="2017-06-27T10:51:32Z"/>
        <d v="2017-05-17T07:08:02Z"/>
        <d v="2017-06-21T17:59:35Z"/>
        <d v="2017-01-12T18:26:10Z"/>
        <d v="2017-06-20T19:27:58Z"/>
        <d v="2017-06-28T10:42:39Z"/>
        <d v="2017-06-19T11:07:38Z"/>
        <d v="2017-02-08T12:47:19Z"/>
        <d v="2017-06-06T23:04:13Z"/>
        <d v="2017-03-03T16:35:15Z"/>
        <d v="2017-06-03T17:54:44Z"/>
        <d v="2017-01-17T16:38:53Z"/>
        <d v="2017-03-01T08:46:16Z"/>
        <d v="2017-03-10T16:45:42Z"/>
        <d v="2017-06-12T09:55:01Z"/>
        <d v="2017-02-25T11:48:12Z"/>
        <d v="2017-06-30T15:27:04Z"/>
        <d v="2017-04-04T19:41:34Z"/>
        <d v="2017-01-09T17:15:35Z"/>
        <d v="2017-04-22T19:29:22Z"/>
        <d v="2017-06-10T11:38:21Z"/>
        <d v="2017-03-11T12:15:31Z"/>
        <d v="2017-06-01T13:20:32Z"/>
        <d v="2017-06-13T13:19:01Z"/>
        <d v="2017-03-23T15:29:41Z"/>
        <d v="2017-04-28T18:39:51Z"/>
        <d v="2017-04-15T15:56:05Z"/>
        <d v="2017-05-05T00:14:46Z"/>
      </sharedItems>
    </cacheField>
    <cacheField name="Start date " numFmtId="14">
      <sharedItems containsSemiMixedTypes="0" containsDate="1" containsString="0">
        <d v="2017-06-11T00:00:00Z"/>
        <d v="2017-05-11T00:00:00Z"/>
        <d v="2017-03-29T00:00:00Z"/>
        <d v="2017-05-08T00:00:00Z"/>
        <d v="2017-06-21T00:00:00Z"/>
        <d v="2017-02-22T00:00:00Z"/>
        <d v="2017-03-06T00:00:00Z"/>
        <d v="2017-03-07T00:00:00Z"/>
        <d v="2017-04-02T00:00:00Z"/>
        <d v="2017-03-01T00:00:00Z"/>
        <d v="2017-04-13T00:00:00Z"/>
        <d v="2017-04-27T00:00:00Z"/>
        <d v="2017-02-13T00:00:00Z"/>
        <d v="2017-02-28T00:00:00Z"/>
        <d v="2017-01-11T00:00:00Z"/>
        <d v="2017-06-23T00:00:00Z"/>
        <d v="2017-05-24T00:00:00Z"/>
        <d v="2017-01-01T00:00:00Z"/>
        <d v="2017-02-18T00:00:00Z"/>
        <d v="2017-03-09T00:00:00Z"/>
        <d v="2017-04-08T00:00:00Z"/>
        <d v="2017-04-16T00:00:00Z"/>
        <d v="2017-04-21T00:00:00Z"/>
        <d v="2017-04-17T00:00:00Z"/>
        <d v="2017-03-25T00:00:00Z"/>
        <d v="2017-04-29T00:00:00Z"/>
        <d v="2017-06-06T00:00:00Z"/>
        <d v="2017-03-23T00:00:00Z"/>
        <d v="2017-05-02T00:00:00Z"/>
        <d v="2017-02-25T00:00:00Z"/>
        <d v="2017-06-22T00:00:00Z"/>
        <d v="2017-02-08T00:00:00Z"/>
        <d v="2017-03-22T00:00:00Z"/>
        <d v="2017-01-28T00:00:00Z"/>
        <d v="2017-06-10T00:00:00Z"/>
        <d v="2017-06-08T00:00:00Z"/>
        <d v="2017-05-07T00:00:00Z"/>
        <d v="2017-04-10T00:00:00Z"/>
        <d v="2017-06-24T00:00:00Z"/>
        <d v="2017-03-20T00:00:00Z"/>
        <d v="2017-05-30T00:00:00Z"/>
        <d v="2017-05-19T00:00:00Z"/>
        <d v="2017-06-28T00:00:00Z"/>
        <d v="2017-06-05T00:00:00Z"/>
        <d v="2017-01-26T00:00:00Z"/>
        <d v="2017-06-16T00:00:00Z"/>
        <d v="2017-05-01T00:00:00Z"/>
        <d v="2017-06-07T00:00:00Z"/>
        <d v="2017-05-20T00:00:00Z"/>
        <d v="2017-05-27T00:00:00Z"/>
        <d v="2017-05-10T00:00:00Z"/>
        <d v="2017-05-06T00:00:00Z"/>
        <d v="2017-05-21T00:00:00Z"/>
        <d v="2017-04-25T00:00:00Z"/>
        <d v="2017-06-29T00:00:00Z"/>
        <d v="2017-06-17T00:00:00Z"/>
        <d v="2017-01-05T00:00:00Z"/>
        <d v="2017-04-15T00:00:00Z"/>
        <d v="2017-01-17T00:00:00Z"/>
        <d v="2017-01-20T00:00:00Z"/>
        <d v="2017-06-15T00:00:00Z"/>
        <d v="2017-04-24T00:00:00Z"/>
        <d v="2017-05-15T00:00:00Z"/>
        <d v="2017-05-16T00:00:00Z"/>
        <d v="2017-02-24T00:00:00Z"/>
        <d v="2017-06-18T00:00:00Z"/>
        <d v="2017-06-14T00:00:00Z"/>
        <d v="2017-04-05T00:00:00Z"/>
        <d v="2017-06-13T00:00:00Z"/>
        <d v="2017-03-21T00:00:00Z"/>
        <d v="2017-04-18T00:00:00Z"/>
        <d v="2017-05-14T00:00:00Z"/>
        <d v="2017-04-12T00:00:00Z"/>
        <d v="2017-05-17T00:00:00Z"/>
        <d v="2017-03-10T00:00:00Z"/>
        <d v="2017-01-19T00:00:00Z"/>
        <d v="2017-05-23T00:00:00Z"/>
        <d v="2017-04-20T00:00:00Z"/>
        <d v="2017-06-20T00:00:00Z"/>
        <d v="2017-02-20T00:00:00Z"/>
        <d v="2017-04-19T00:00:00Z"/>
        <d v="2017-03-13T00:00:00Z"/>
        <d v="2017-05-26T00:00:00Z"/>
        <d v="2017-06-02T00:00:00Z"/>
        <d v="2017-03-02T00:00:00Z"/>
        <d v="2017-01-18T00:00:00Z"/>
        <d v="2017-03-08T00:00:00Z"/>
        <d v="2017-04-14T00:00:00Z"/>
        <d v="2017-04-09T00:00:00Z"/>
        <d v="2017-02-04T00:00:00Z"/>
        <d v="2017-05-04T00:00:00Z"/>
        <d v="2017-04-23T00:00:00Z"/>
        <d v="2017-02-23T00:00:00Z"/>
        <d v="2017-05-03T00:00:00Z"/>
        <d v="2017-06-25T00:00:00Z"/>
        <d v="2017-02-02T00:00:00Z"/>
        <d v="2017-04-06T00:00:00Z"/>
        <d v="2017-01-04T00:00:00Z"/>
        <d v="2017-03-28T00:00:00Z"/>
        <d v="2017-01-12T00:00:00Z"/>
        <d v="2017-03-17T00:00:00Z"/>
        <d v="2017-04-03T00:00:00Z"/>
        <d v="2017-02-11T00:00:00Z"/>
        <d v="2017-06-04T00:00:00Z"/>
        <d v="2017-01-30T00:00:00Z"/>
        <d v="2017-06-09T00:00:00Z"/>
        <d v="2017-04-07T00:00:00Z"/>
        <d v="2017-01-29T00:00:00Z"/>
        <d v="2017-05-05T00:00:00Z"/>
        <d v="2017-03-05T00:00:00Z"/>
        <d v="2017-03-27T00:00:00Z"/>
        <d v="2017-06-01T00:00:00Z"/>
        <d v="2017-01-13T00:00:00Z"/>
        <d v="2017-02-19T00:00:00Z"/>
        <d v="2017-05-22T00:00:00Z"/>
        <d v="2017-06-12T00:00:00Z"/>
        <d v="2017-02-21T00:00:00Z"/>
        <d v="2017-01-22T00:00:00Z"/>
        <d v="2017-02-14T00:00:00Z"/>
        <d v="2017-06-30T00:00:00Z"/>
        <d v="2017-03-24T00:00:00Z"/>
        <d v="2017-06-27T00:00:00Z"/>
        <d v="2017-03-12T00:00:00Z"/>
        <d v="2017-05-18T00:00:00Z"/>
        <d v="2017-02-03T00:00:00Z"/>
        <d v="2017-04-11T00:00:00Z"/>
        <d v="2017-01-23T00:00:00Z"/>
        <d v="2017-01-10T00:00:00Z"/>
        <d v="2017-01-16T00:00:00Z"/>
        <d v="2017-04-26T00:00:00Z"/>
        <d v="2017-06-03T00:00:00Z"/>
        <d v="2017-05-31T00:00:00Z"/>
        <d v="2017-03-03T00:00:00Z"/>
        <d v="2017-03-30T00:00:00Z"/>
        <d v="2017-06-19T00:00:00Z"/>
        <d v="2017-06-26T00:00:00Z"/>
        <d v="2017-01-24T00:00:00Z"/>
        <d v="2017-04-28T00:00:00Z"/>
        <d v="2017-01-25T00:00:00Z"/>
        <d v="2017-02-27T00:00:00Z"/>
        <d v="2017-05-12T00:00:00Z"/>
        <d v="2017-05-09T00:00:00Z"/>
        <d v="2017-03-11T00:00:00Z"/>
        <d v="2017-04-01T00:00:00Z"/>
        <d v="2017-02-26T00:00:00Z"/>
        <d v="2017-05-25T00:00:00Z"/>
        <d v="2017-03-19T00:00:00Z"/>
        <d v="2017-04-22T00:00:00Z"/>
        <d v="2017-01-06T00:00:00Z"/>
        <d v="2017-02-06T00:00:00Z"/>
        <d v="2017-02-07T00:00:00Z"/>
        <d v="2017-01-07T00:00:00Z"/>
        <d v="2017-01-03T00:00:00Z"/>
        <d v="2017-02-16T00:00:00Z"/>
        <d v="2017-03-26T00:00:00Z"/>
        <d v="2017-02-01T00:00:00Z"/>
        <d v="2017-03-04T00:00:00Z"/>
        <d v="2017-04-04T00:00:00Z"/>
        <d v="2017-01-09T00:00:00Z"/>
      </sharedItems>
    </cacheField>
    <cacheField name="Start time " numFmtId="20">
      <sharedItems containsSemiMixedTypes="0" containsDate="1" containsString="0">
        <d v="1899-12-30T14:55:05Z"/>
        <d v="1899-12-30T15:30:11Z"/>
        <d v="1899-12-30T13:26:26Z"/>
        <d v="1899-12-30T19:47:18Z"/>
        <d v="1899-12-30T07:49:16Z"/>
        <d v="1899-12-30T18:55:24Z"/>
        <d v="1899-12-30T16:22:53Z"/>
        <d v="1899-12-30T07:42:24Z"/>
        <d v="1899-12-30T08:02:36Z"/>
        <d v="1899-12-30T23:01:31Z"/>
        <d v="1899-12-30T14:37:20Z"/>
        <d v="1899-12-30T13:40:39Z"/>
        <d v="1899-12-30T23:27:31Z"/>
        <d v="1899-12-30T15:40:53Z"/>
        <d v="1899-12-30T19:26:43Z"/>
        <d v="1899-12-30T11:30:30Z"/>
        <d v="1899-12-30T20:19:44Z"/>
        <d v="1899-12-30T21:21:59Z"/>
        <d v="1899-12-30T08:53:32Z"/>
        <d v="1899-12-30T13:32:39Z"/>
        <d v="1899-12-30T13:29:08Z"/>
        <d v="1899-12-30T09:44:35Z"/>
        <d v="1899-12-30T11:15:39Z"/>
        <d v="1899-12-30T13:39:48Z"/>
        <d v="1899-12-30T17:36:06Z"/>
        <d v="1899-12-30T09:41:14Z"/>
        <d v="1899-12-30T18:27:23Z"/>
        <d v="1899-12-30T12:02:11Z"/>
        <d v="1899-12-30T23:58:44Z"/>
        <d v="1899-12-30T11:23:30Z"/>
        <d v="1899-12-30T18:09:21Z"/>
        <d v="1899-12-30T18:35:06Z"/>
        <d v="1899-12-30T21:43:28Z"/>
        <d v="1899-12-30T10:58:09Z"/>
        <d v="1899-12-30T18:52:41Z"/>
        <d v="1899-12-30T12:06:50Z"/>
        <d v="1899-12-30T08:56:43Z"/>
        <d v="1899-12-30T16:32:30Z"/>
        <d v="1899-12-30T14:03:43Z"/>
        <d v="1899-12-30T07:25:48Z"/>
        <d v="1899-12-30T10:50:22Z"/>
        <d v="1899-12-30T07:32:17Z"/>
        <d v="1899-12-30T19:13:44Z"/>
        <d v="1899-12-30T09:08:30Z"/>
        <d v="1899-12-30T10:12:17Z"/>
        <d v="1899-12-30T08:51:19Z"/>
        <d v="1899-12-30T20:29:56Z"/>
        <d v="1899-12-30T11:07:14Z"/>
        <d v="1899-12-30T19:27:49Z"/>
        <d v="1899-12-30T12:23:13Z"/>
        <d v="1899-12-30T12:40:18Z"/>
        <d v="1899-12-30T13:15:20Z"/>
        <d v="1899-12-30T15:23:43Z"/>
        <d v="1899-12-30T13:31:41Z"/>
        <d v="1899-12-30T18:03:29Z"/>
        <d v="1899-12-30T16:35:56Z"/>
        <d v="1899-12-30T21:12:57Z"/>
        <d v="1899-12-30T17:07:11Z"/>
        <d v="1899-12-30T16:41:13Z"/>
        <d v="1899-12-30T10:20:23Z"/>
        <d v="1899-12-30T15:58:00Z"/>
        <d v="1899-12-30T08:24:22Z"/>
        <d v="1899-12-30T15:02:03Z"/>
        <d v="1899-12-30T14:29:23Z"/>
        <d v="1899-12-30T08:32:11Z"/>
        <d v="1899-12-30T08:06:57Z"/>
        <d v="1899-12-30T09:03:18Z"/>
        <d v="1899-12-30T14:30:50Z"/>
        <d v="1899-12-30T17:23:50Z"/>
        <d v="1899-12-30T16:12:42Z"/>
        <d v="1899-12-30T16:02:09Z"/>
        <d v="1899-12-30T06:43:11Z"/>
        <d v="1899-12-30T19:01:02Z"/>
        <d v="1899-12-30T11:17:58Z"/>
        <d v="1899-12-30T16:52:09Z"/>
        <d v="1899-12-30T09:49:53Z"/>
        <d v="1899-12-30T18:09:09Z"/>
        <d v="1899-12-30T18:22:16Z"/>
        <d v="1899-12-30T13:50:41Z"/>
        <d v="1899-12-30T10:19:35Z"/>
        <d v="1899-12-30T19:50:28Z"/>
        <d v="1899-12-30T18:06:06Z"/>
        <d v="1899-12-30T13:01:09Z"/>
        <d v="1899-12-30T13:36:24Z"/>
        <d v="1899-12-30T20:52:37Z"/>
        <d v="1899-12-30T11:42:16Z"/>
        <d v="1899-12-30T13:21:06Z"/>
        <d v="1899-12-30T02:40:21Z"/>
        <d v="1899-12-30T20:50:01Z"/>
        <d v="1899-12-30T17:42:24Z"/>
        <d v="1899-12-30T12:49:30Z"/>
        <d v="1899-12-30T19:00:22Z"/>
        <d v="1899-12-30T07:03:04Z"/>
        <d v="1899-12-30T16:15:27Z"/>
        <d v="1899-12-30T16:49:19Z"/>
        <d v="1899-12-30T16:38:55Z"/>
        <d v="1899-12-30T16:07:26Z"/>
        <d v="1899-12-30T18:26:55Z"/>
        <d v="1899-12-30T18:20:24Z"/>
        <d v="1899-12-30T08:27:48Z"/>
        <d v="1899-12-30T07:34:42Z"/>
        <d v="1899-12-30T06:59:22Z"/>
        <d v="1899-12-30T06:31:16Z"/>
        <d v="1899-12-30T08:03:21Z"/>
        <d v="1899-12-30T23:11:49Z"/>
        <d v="1899-12-30T08:17:03Z"/>
        <d v="1899-12-30T10:00:58Z"/>
        <d v="1899-12-30T12:01:36Z"/>
        <d v="1899-12-30T20:40:53Z"/>
        <d v="1899-12-30T08:08:06Z"/>
        <d v="1899-12-30T15:38:10Z"/>
        <d v="1899-12-30T12:06:43Z"/>
        <d v="1899-12-30T11:32:50Z"/>
        <d v="1899-12-30T17:42:58Z"/>
        <d v="1899-12-30T22:35:19Z"/>
        <d v="1899-12-30T19:04:52Z"/>
        <d v="1899-12-30T17:35:41Z"/>
        <d v="1899-12-30T23:18:22Z"/>
        <d v="1899-12-30T14:03:32Z"/>
        <d v="1899-12-30T20:34:59Z"/>
        <d v="1899-12-30T15:21:31Z"/>
        <d v="1899-12-30T18:24:36Z"/>
        <d v="1899-12-30T20:42:12Z"/>
        <d v="1899-12-30T12:17:13Z"/>
        <d v="1899-12-30T17:01:54Z"/>
        <d v="1899-12-30T20:20:13Z"/>
        <d v="1899-12-30T18:43:07Z"/>
        <d v="1899-12-30T01:11:04Z"/>
        <d v="1899-12-30T20:01:39Z"/>
        <d v="1899-12-30T17:36:56Z"/>
        <d v="1899-12-30T19:56:12Z"/>
        <d v="1899-12-30T11:46:30Z"/>
        <d v="1899-12-30T14:52:35Z"/>
        <d v="1899-12-30T06:49:47Z"/>
        <d v="1899-12-30T18:02:28Z"/>
        <d v="1899-12-30T08:07:34Z"/>
        <d v="1899-12-30T11:29:20Z"/>
        <d v="1899-12-30T11:57:51Z"/>
        <d v="1899-12-30T16:05:55Z"/>
        <d v="1899-12-30T16:20:03Z"/>
        <d v="1899-12-30T19:14:41Z"/>
        <d v="1899-12-30T14:33:29Z"/>
        <d v="1899-12-30T10:39:58Z"/>
        <d v="1899-12-30T12:18:26Z"/>
        <d v="1899-12-30T15:08:56Z"/>
        <d v="1899-12-30T07:20:47Z"/>
        <d v="1899-12-30T11:47:01Z"/>
        <d v="1899-12-30T16:34:55Z"/>
        <d v="1899-12-30T16:54:06Z"/>
        <d v="1899-12-30T06:20:46Z"/>
        <d v="1899-12-30T23:02:57Z"/>
        <d v="1899-12-30T09:02:21Z"/>
        <d v="1899-12-30T17:11:33Z"/>
        <d v="1899-12-30T18:04:25Z"/>
        <d v="1899-12-30T17:18:44Z"/>
        <d v="1899-12-30T11:00:41Z"/>
        <d v="1899-12-30T08:08:51Z"/>
        <d v="1899-12-30T07:58:56Z"/>
        <d v="1899-12-30T19:15:38Z"/>
        <d v="1899-12-30T08:26:45Z"/>
        <d v="1899-12-30T20:42:44Z"/>
        <d v="1899-12-30T18:17:44Z"/>
        <d v="1899-12-30T09:50:02Z"/>
        <d v="1899-12-30T19:58:23Z"/>
        <d v="1899-12-30T16:43:50Z"/>
        <d v="1899-12-30T23:15:15Z"/>
        <d v="1899-12-30T15:36:29Z"/>
        <d v="1899-12-30T14:41:04Z"/>
        <d v="1899-12-30T19:12:56Z"/>
        <d v="1899-12-30T15:02:30Z"/>
        <d v="1899-12-30T12:02:33Z"/>
        <d v="1899-12-30T18:46:23Z"/>
        <d v="1899-12-30T23:33:49Z"/>
        <d v="1899-12-30T11:44:04Z"/>
        <d v="1899-12-30T16:51:14Z"/>
        <d v="1899-12-30T17:00:12Z"/>
        <d v="1899-12-30T11:06:51Z"/>
        <d v="1899-12-30T16:25:54Z"/>
        <d v="1899-12-30T19:48:41Z"/>
        <d v="1899-12-30T17:31:59Z"/>
        <d v="1899-12-30T07:59:56Z"/>
        <d v="1899-12-30T07:05:49Z"/>
        <d v="1899-12-30T22:21:47Z"/>
        <d v="1899-12-30T08:49:18Z"/>
        <d v="1899-12-30T12:55:11Z"/>
        <d v="1899-12-30T11:06:58Z"/>
        <d v="1899-12-30T18:40:45Z"/>
        <d v="1899-12-30T16:51:06Z"/>
        <d v="1899-12-30T17:59:35Z"/>
        <d v="1899-12-30T09:03:08Z"/>
        <d v="1899-12-30T09:02:24Z"/>
        <d v="1899-12-30T18:27:02Z"/>
        <d v="1899-12-30T18:45:37Z"/>
        <d v="1899-12-30T14:10:58Z"/>
        <d v="1899-12-30T15:50:18Z"/>
        <d v="1899-12-30T08:49:16Z"/>
        <d v="1899-12-30T09:33:57Z"/>
        <d v="1899-12-30T11:56:43Z"/>
        <d v="1899-12-30T15:34:42Z"/>
        <d v="1899-12-30T09:29:22Z"/>
        <d v="1899-12-30T23:59:03Z"/>
        <d v="1899-12-30T16:58:31Z"/>
        <d v="1899-12-30T19:03:42Z"/>
        <d v="1899-12-30T23:23:20Z"/>
        <d v="1899-12-30T02:08:18Z"/>
        <d v="1899-12-30T16:01:29Z"/>
        <d v="1899-12-30T13:27:15Z"/>
        <d v="1899-12-30T23:59:00Z"/>
        <d v="1899-12-30T18:12:38Z"/>
        <d v="1899-12-30T14:49:27Z"/>
        <d v="1899-12-30T18:04:15Z"/>
        <d v="1899-12-30T20:19:24Z"/>
        <d v="1899-12-30T13:35:15Z"/>
        <d v="1899-12-30T09:20:14Z"/>
        <d v="1899-12-30T20:33:21Z"/>
        <d v="1899-12-30T10:33:36Z"/>
        <d v="1899-12-30T18:38:19Z"/>
        <d v="1899-12-30T18:06:40Z"/>
        <d v="1899-12-30T19:22:44Z"/>
        <d v="1899-12-30T07:55:36Z"/>
        <d v="1899-12-30T22:02:34Z"/>
        <d v="1899-12-30T17:46:18Z"/>
        <d v="1899-12-30T21:23:57Z"/>
        <d v="1899-12-30T10:17:15Z"/>
        <d v="1899-12-30T17:58:47Z"/>
        <d v="1899-12-30T14:52:49Z"/>
        <d v="1899-12-30T03:06:11Z"/>
        <d v="1899-12-30T08:30:37Z"/>
        <d v="1899-12-30T17:13:46Z"/>
        <d v="1899-12-30T09:18:43Z"/>
        <d v="1899-12-30T12:05:32Z"/>
        <d v="1899-12-30T09:10:14Z"/>
        <d v="1899-12-30T17:35:27Z"/>
        <d v="1899-12-30T17:50:39Z"/>
        <d v="1899-12-30T15:59:04Z"/>
        <d v="1899-12-30T15:25:41Z"/>
        <d v="1899-12-30T17:17:49Z"/>
        <d v="1899-12-30T12:08:58Z"/>
        <d v="1899-12-30T21:32:13Z"/>
        <d v="1899-12-30T15:45:50Z"/>
        <d v="1899-12-30T08:57:28Z"/>
        <d v="1899-12-30T11:27:56Z"/>
        <d v="1899-12-30T15:11:57Z"/>
        <d v="1899-12-30T09:29:15Z"/>
        <d v="1899-12-30T13:35:51Z"/>
        <d v="1899-12-30T19:26:54Z"/>
        <d v="1899-12-30T21:10:48Z"/>
        <d v="1899-12-30T17:17:07Z"/>
        <d v="1899-12-30T06:44:31Z"/>
        <d v="1899-12-30T18:20:49Z"/>
        <d v="1899-12-30T08:17:11Z"/>
        <d v="1899-12-30T20:47:42Z"/>
        <d v="1899-12-30T11:20:21Z"/>
        <d v="1899-12-30T07:39:33Z"/>
        <d v="1899-12-30T15:23:49Z"/>
        <d v="1899-12-30T07:44:05Z"/>
        <d v="1899-12-30T07:57:27Z"/>
        <d v="1899-12-30T18:03:27Z"/>
        <d v="1899-12-30T21:13:20Z"/>
        <d v="1899-12-30T07:34:53Z"/>
        <d v="1899-12-30T13:26:42Z"/>
        <d v="1899-12-30T12:56:22Z"/>
        <d v="1899-12-30T07:58:07Z"/>
        <d v="1899-12-30T07:26:25Z"/>
        <d v="1899-12-30T17:57:17Z"/>
        <d v="1899-12-30T17:41:41Z"/>
        <d v="1899-12-30T13:16:47Z"/>
        <d v="1899-12-30T20:05:31Z"/>
        <d v="1899-12-30T21:28:34Z"/>
        <d v="1899-12-30T09:04:33Z"/>
        <d v="1899-12-30T09:21:39Z"/>
        <d v="1899-12-30T08:56:30Z"/>
        <d v="1899-12-30T13:55:05Z"/>
        <d v="1899-12-30T08:06:10Z"/>
        <d v="1899-12-30T19:38:33Z"/>
        <d v="1899-12-30T16:19:42Z"/>
        <d v="1899-12-30T08:15:34Z"/>
        <d v="1899-12-30T18:02:52Z"/>
        <d v="1899-12-30T09:56:23Z"/>
        <d v="1899-12-30T23:03:32Z"/>
        <d v="1899-12-30T08:42:40Z"/>
        <d v="1899-12-30T22:11:39Z"/>
        <d v="1899-12-30T14:12:21Z"/>
        <d v="1899-12-30T18:11:20Z"/>
        <d v="1899-12-30T18:05:19Z"/>
        <d v="1899-12-30T10:32:19Z"/>
        <d v="1899-12-30T19:28:16Z"/>
        <d v="1899-12-30T20:46:06Z"/>
        <d v="1899-12-30T09:29:32Z"/>
        <d v="1899-12-30T11:48:49Z"/>
        <d v="1899-12-30T19:07:50Z"/>
        <d v="1899-12-30T17:52:29Z"/>
        <d v="1899-12-30T07:51:42Z"/>
        <d v="1899-12-30T07:12:29Z"/>
        <d v="1899-12-30T22:58:30Z"/>
        <d v="1899-12-30T17:37:12Z"/>
        <d v="1899-12-30T14:19:13Z"/>
        <d v="1899-12-30T09:23:46Z"/>
        <d v="1899-12-30T06:48:09Z"/>
        <d v="1899-12-30T12:16:43Z"/>
        <d v="1899-12-30T05:46:42Z"/>
        <d v="1899-12-30T14:48:54Z"/>
        <d v="1899-12-30T16:13:10Z"/>
        <d v="1899-12-30T17:52:30Z"/>
        <d v="1899-12-30T18:30:20Z"/>
        <d v="1899-12-30T15:03:58Z"/>
        <d v="1899-12-30T20:25:13Z"/>
        <d v="1899-12-30T17:37:57Z"/>
        <d v="1899-12-30T08:10:29Z"/>
        <d v="1899-12-30T16:57:14Z"/>
        <d v="1899-12-30T11:41:34Z"/>
        <d v="1899-12-30T19:28:58Z"/>
        <d v="1899-12-30T09:33:16Z"/>
        <d v="1899-12-30T13:27:21Z"/>
        <d v="1899-12-30T13:23:50Z"/>
        <d v="1899-12-30T16:19:59Z"/>
        <d v="1899-12-30T16:10:34Z"/>
        <d v="1899-12-30T13:52:24Z"/>
        <d v="1899-12-30T20:45:02Z"/>
        <d v="1899-12-30T08:54:04Z"/>
        <d v="1899-12-30T18:24:33Z"/>
        <d v="1899-12-30T13:01:29Z"/>
        <d v="1899-12-30T13:54:01Z"/>
        <d v="1899-12-30T20:41:38Z"/>
        <d v="1899-12-30T18:26:30Z"/>
        <d v="1899-12-30T17:51:21Z"/>
        <d v="1899-12-30T16:10:04Z"/>
        <d v="1899-12-30T18:37:01Z"/>
        <d v="1899-12-30T18:18:26Z"/>
        <d v="1899-12-30T13:20:57Z"/>
        <d v="1899-12-30T19:09:31Z"/>
        <d v="1899-12-30T20:12:34Z"/>
        <d v="1899-12-30T09:43:47Z"/>
        <d v="1899-12-30T20:29:23Z"/>
        <d v="1899-12-30T17:38:44Z"/>
        <d v="1899-12-30T08:27:02Z"/>
        <d v="1899-12-30T19:31:30Z"/>
        <d v="1899-12-30T08:40:42Z"/>
        <d v="1899-12-30T17:04:59Z"/>
        <d v="1899-12-30T19:33:19Z"/>
        <d v="1899-12-30T12:18:46Z"/>
        <d v="1899-12-30T05:58:15Z"/>
        <d v="1899-12-30T16:57:01Z"/>
        <d v="1899-12-30T09:46:35Z"/>
        <d v="1899-12-30T16:29:01Z"/>
        <d v="1899-12-30T07:53:14Z"/>
        <d v="1899-12-30T17:39:12Z"/>
        <d v="1899-12-30T16:13:57Z"/>
        <d v="1899-12-30T05:47:07Z"/>
        <d v="1899-12-30T17:03:32Z"/>
        <d v="1899-12-30T13:40:19Z"/>
        <d v="1899-12-30T16:59:56Z"/>
        <d v="1899-12-30T15:57:43Z"/>
        <d v="1899-12-30T16:24:21Z"/>
        <d v="1899-12-30T11:28:10Z"/>
        <d v="1899-12-30T14:16:03Z"/>
        <d v="1899-12-30T09:52:33Z"/>
        <d v="1899-12-30T12:59:25Z"/>
        <d v="1899-12-30T10:08:20Z"/>
        <d v="1899-12-30T00:02:07Z"/>
        <d v="1899-12-30T09:44:31Z"/>
        <d v="1899-12-30T22:36:13Z"/>
        <d v="1899-12-30T06:45:39Z"/>
        <d v="1899-12-30T00:51:14Z"/>
        <d v="1899-12-30T16:58:18Z"/>
        <d v="1899-12-30T06:42:24Z"/>
        <d v="1899-12-30T08:40:19Z"/>
        <d v="1899-12-30T17:07:27Z"/>
        <d v="1899-12-30T17:41:17Z"/>
        <d v="1899-12-30T20:41:12Z"/>
        <d v="1899-12-30T17:09:41Z"/>
        <d v="1899-12-30T07:51:03Z"/>
        <d v="1899-12-30T15:09:21Z"/>
        <d v="1899-12-30T10:38:42Z"/>
        <d v="1899-12-30T15:16:55Z"/>
        <d v="1899-12-30T16:44:05Z"/>
        <d v="1899-12-30T20:05:05Z"/>
        <d v="1899-12-30T08:00:44Z"/>
        <d v="1899-12-30T10:07:34Z"/>
        <d v="1899-12-30T18:30:51Z"/>
        <d v="1899-12-30T08:54:16Z"/>
        <d v="1899-12-30T12:05:44Z"/>
        <d v="1899-12-30T16:24:58Z"/>
        <d v="1899-12-30T09:20:42Z"/>
        <d v="1899-12-30T12:54:45Z"/>
        <d v="1899-12-30T08:35:17Z"/>
        <d v="1899-12-30T06:54:15Z"/>
        <d v="1899-12-30T08:03:08Z"/>
        <d v="1899-12-30T22:27:19Z"/>
        <d v="1899-12-30T16:00:44Z"/>
        <d v="1899-12-30T16:16:01Z"/>
        <d v="1899-12-30T13:49:52Z"/>
        <d v="1899-12-30T07:32:34Z"/>
        <d v="1899-12-30T15:29:09Z"/>
        <d v="1899-12-30T08:07:37Z"/>
        <d v="1899-12-30T07:24:43Z"/>
        <d v="1899-12-30T18:14:34Z"/>
        <d v="1899-12-30T20:49:04Z"/>
        <d v="1899-12-30T21:36:30Z"/>
        <d v="1899-12-30T12:22:54Z"/>
        <d v="1899-12-30T12:10:59Z"/>
        <d v="1899-12-30T09:11:27Z"/>
        <d v="1899-12-30T15:48:19Z"/>
        <d v="1899-12-30T08:22:19Z"/>
        <d v="1899-12-30T15:21:39Z"/>
        <d v="1899-12-30T14:28:40Z"/>
        <d v="1899-12-30T09:33:29Z"/>
        <d v="1899-12-30T16:49:42Z"/>
        <d v="1899-12-30T17:34:12Z"/>
        <d v="1899-12-30T20:01:47Z"/>
        <d v="1899-12-30T08:03:30Z"/>
        <d v="1899-12-30T13:07:27Z"/>
        <d v="1899-12-30T17:45:29Z"/>
        <d v="1899-12-30T22:20:03Z"/>
        <d v="1899-12-30T07:32:14Z"/>
        <d v="1899-12-30T18:32:26Z"/>
        <d v="1899-12-30T06:15:08Z"/>
        <d v="1899-12-30T16:47:07Z"/>
        <d v="1899-12-30T17:38:17Z"/>
        <d v="1899-12-30T16:54:54Z"/>
        <d v="1899-12-30T14:27:56Z"/>
        <d v="1899-12-30T10:04:34Z"/>
        <d v="1899-12-30T15:31:28Z"/>
        <d v="1899-12-30T11:30:19Z"/>
        <d v="1899-12-30T07:50:34Z"/>
        <d v="1899-12-30T16:09:06Z"/>
        <d v="1899-12-30T07:54:11Z"/>
        <d v="1899-12-30T17:46:21Z"/>
        <d v="1899-12-30T07:10:35Z"/>
        <d v="1899-12-30T07:54:14Z"/>
        <d v="1899-12-30T22:07:53Z"/>
        <d v="1899-12-30T20:14:08Z"/>
        <d v="1899-12-30T13:44:32Z"/>
        <d v="1899-12-30T09:32:28Z"/>
        <d v="1899-12-30T18:21:27Z"/>
        <d v="1899-12-30T20:22:12Z"/>
        <d v="1899-12-30T20:39:56Z"/>
        <d v="1899-12-30T19:25:14Z"/>
        <d v="1899-12-30T16:36:35Z"/>
        <d v="1899-12-30T07:05:27Z"/>
        <d v="1899-12-30T10:27:11Z"/>
        <d v="1899-12-30T16:41:55Z"/>
        <d v="1899-12-30T16:27:27Z"/>
        <d v="1899-12-30T15:06:14Z"/>
        <d v="1899-12-30T12:00:49Z"/>
        <d v="1899-12-30T16:52:22Z"/>
        <d v="1899-12-30T09:42:11Z"/>
        <d v="1899-12-30T17:13:13Z"/>
        <d v="1899-12-30T09:38:15Z"/>
        <d v="1899-12-30T11:20:23Z"/>
        <d v="1899-12-30T12:46:00Z"/>
        <d v="1899-12-30T15:35:44Z"/>
        <d v="1899-12-30T18:40:57Z"/>
        <d v="1899-12-30T14:47:06Z"/>
        <d v="1899-12-30T11:18:57Z"/>
        <d v="1899-12-30T06:55:05Z"/>
        <d v="1899-12-30T16:49:22Z"/>
        <d v="1899-12-30T07:41:10Z"/>
        <d v="1899-12-30T17:26:00Z"/>
        <d v="1899-12-30T14:56:27Z"/>
        <d v="1899-12-30T09:10:11Z"/>
        <d v="1899-12-30T17:18:23Z"/>
        <d v="1899-12-30T09:15:32Z"/>
        <d v="1899-12-30T08:51:13Z"/>
        <d v="1899-12-30T17:25:48Z"/>
        <d v="1899-12-30T09:39:51Z"/>
        <d v="1899-12-30T10:53:24Z"/>
        <d v="1899-12-30T21:37:48Z"/>
        <d v="1899-12-30T17:13:10Z"/>
        <d v="1899-12-30T10:20:13Z"/>
        <d v="1899-12-30T09:32:10Z"/>
        <d v="1899-12-30T13:14:11Z"/>
        <d v="1899-12-30T16:34:35Z"/>
        <d v="1899-12-30T19:53:08Z"/>
        <d v="1899-12-30T18:13:13Z"/>
        <d v="1899-12-30T13:13:44Z"/>
        <d v="1899-12-30T15:41:15Z"/>
        <d v="1899-12-30T19:22:15Z"/>
        <d v="1899-12-30T09:50:01Z"/>
        <d v="1899-12-30T17:31:12Z"/>
        <d v="1899-12-30T09:49:56Z"/>
        <d v="1899-12-30T13:54:22Z"/>
        <d v="1899-12-30T07:55:18Z"/>
        <d v="1899-12-30T07:24:45Z"/>
        <d v="1899-12-30T09:25:15Z"/>
        <d v="1899-12-30T21:33:58Z"/>
        <d v="1899-12-30T11:35:35Z"/>
        <d v="1899-12-30T15:53:45Z"/>
        <d v="1899-12-30T12:45:47Z"/>
        <d v="1899-12-30T07:37:24Z"/>
        <d v="1899-12-30T14:58:16Z"/>
        <d v="1899-12-30T22:20:31Z"/>
        <d v="1899-12-30T18:14:09Z"/>
        <d v="1899-12-30T07:43:34Z"/>
        <d v="1899-12-30T21:50:02Z"/>
        <d v="1899-12-30T17:48:04Z"/>
        <d v="1899-12-30T20:11:08Z"/>
        <d v="1899-12-30T17:20:30Z"/>
        <d v="1899-12-30T20:36:22Z"/>
        <d v="1899-12-30T20:55:55Z"/>
        <d v="1899-12-30T10:02:59Z"/>
        <d v="1899-12-30T16:33:56Z"/>
        <d v="1899-12-30T14:27:04Z"/>
        <d v="1899-12-30T13:00:28Z"/>
        <d v="1899-12-30T22:52:56Z"/>
        <d v="1899-12-30T09:45:01Z"/>
        <d v="1899-12-30T09:41:26Z"/>
        <d v="1899-12-30T09:52:03Z"/>
        <d v="1899-12-30T14:01:29Z"/>
        <d v="1899-12-30T16:02:58Z"/>
        <d v="1899-12-30T12:24:02Z"/>
        <d v="1899-12-30T08:12:30Z"/>
        <d v="1899-12-30T16:13:21Z"/>
        <d v="1899-12-30T22:03:40Z"/>
        <d v="1899-12-30T18:53:45Z"/>
        <d v="1899-12-30T19:54:06Z"/>
        <d v="1899-12-30T18:09:59Z"/>
        <d v="1899-12-30T08:39:26Z"/>
        <d v="1899-12-30T00:08:24Z"/>
        <d v="1899-12-30T23:10:27Z"/>
        <d v="1899-12-30T09:44:56Z"/>
        <d v="1899-12-30T16:46:27Z"/>
        <d v="1899-12-30T17:33:07Z"/>
        <d v="1899-12-30T07:42:08Z"/>
        <d v="1899-12-30T22:00:11Z"/>
        <d v="1899-12-30T18:22:56Z"/>
        <d v="1899-12-30T16:43:58Z"/>
        <d v="1899-12-30T18:59:45Z"/>
        <d v="1899-12-30T15:51:33Z"/>
        <d v="1899-12-30T14:01:20Z"/>
        <d v="1899-12-30T08:02:04Z"/>
        <d v="1899-12-30T11:18:47Z"/>
        <d v="1899-12-30T17:56:29Z"/>
        <d v="1899-12-30T18:02:25Z"/>
        <d v="1899-12-30T11:02:18Z"/>
        <d v="1899-12-30T11:15:05Z"/>
        <d v="1899-12-30T10:29:39Z"/>
        <d v="1899-12-30T21:23:02Z"/>
        <d v="1899-12-30T12:55:25Z"/>
        <d v="1899-12-30T13:30:05Z"/>
        <d v="1899-12-30T15:25:35Z"/>
        <d v="1899-12-30T15:19:50Z"/>
        <d v="1899-12-30T15:19:49Z"/>
        <d v="1899-12-30T14:01:25Z"/>
        <d v="1899-12-30T17:09:09Z"/>
        <d v="1899-12-30T08:50:23Z"/>
        <d v="1899-12-30T18:19:05Z"/>
        <d v="1899-12-30T19:18:31Z"/>
        <d v="1899-12-30T21:25:40Z"/>
        <d v="1899-12-30T17:59:38Z"/>
        <d v="1899-12-30T05:41:01Z"/>
        <d v="1899-12-30T12:50:42Z"/>
        <d v="1899-12-30T08:11:27Z"/>
        <d v="1899-12-30T16:42:45Z"/>
        <d v="1899-12-30T21:16:55Z"/>
        <d v="1899-12-30T18:29:42Z"/>
        <d v="1899-12-30T02:17:38Z"/>
        <d v="1899-12-30T20:26:52Z"/>
        <d v="1899-12-30T06:25:27Z"/>
        <d v="1899-12-30T20:59:17Z"/>
        <d v="1899-12-30T13:09:04Z"/>
        <d v="1899-12-30T18:05:51Z"/>
        <d v="1899-12-30T08:03:12Z"/>
        <d v="1899-12-30T23:35:17Z"/>
        <d v="1899-12-30T08:19:16Z"/>
        <d v="1899-12-30T11:59:36Z"/>
        <d v="1899-12-30T11:58:44Z"/>
        <d v="1899-12-30T12:20:50Z"/>
        <d v="1899-12-30T14:53:39Z"/>
        <d v="1899-12-30T15:28:06Z"/>
        <d v="1899-12-30T11:36:20Z"/>
        <d v="1899-12-30T08:14:42Z"/>
        <d v="1899-12-30T18:24:30Z"/>
        <d v="1899-12-30T18:57:03Z"/>
        <d v="1899-12-30T07:36:20Z"/>
        <d v="1899-12-30T17:38:07Z"/>
        <d v="1899-12-30T09:01:43Z"/>
        <d v="1899-12-30T14:12:02Z"/>
        <d v="1899-12-30T13:05:15Z"/>
        <d v="1899-12-30T06:40:37Z"/>
        <d v="1899-12-30T18:25:59Z"/>
        <d v="1899-12-30T13:02:16Z"/>
        <d v="1899-12-30T19:00:49Z"/>
        <d v="1899-12-30T12:03:25Z"/>
        <d v="1899-12-30T18:46:08Z"/>
        <d v="1899-12-30T08:23:39Z"/>
        <d v="1899-12-30T15:24:49Z"/>
        <d v="1899-12-30T17:37:01Z"/>
        <d v="1899-12-30T18:09:13Z"/>
        <d v="1899-12-30T15:58:06Z"/>
        <d v="1899-12-30T15:00:42Z"/>
        <d v="1899-12-30T17:28:36Z"/>
        <d v="1899-12-30T12:23:42Z"/>
        <d v="1899-12-30T12:44:33Z"/>
        <d v="1899-12-30T08:00:26Z"/>
        <d v="1899-12-30T17:36:51Z"/>
        <d v="1899-12-30T15:45:28Z"/>
        <d v="1899-12-30T09:37:54Z"/>
        <d v="1899-12-30T16:33:49Z"/>
        <d v="1899-12-30T17:57:38Z"/>
        <d v="1899-12-30T18:54:18Z"/>
        <d v="1899-12-30T08:43:19Z"/>
        <d v="1899-12-30T07:22:11Z"/>
        <d v="1899-12-30T17:59:43Z"/>
        <d v="1899-12-30T08:41:41Z"/>
        <d v="1899-12-30T21:23:26Z"/>
        <d v="1899-12-30T21:47:53Z"/>
        <d v="1899-12-30T12:15:10Z"/>
        <d v="1899-12-30T12:33:27Z"/>
        <d v="1899-12-30T18:05:09Z"/>
        <d v="1899-12-30T16:25:37Z"/>
        <d v="1899-12-30T13:03:57Z"/>
        <d v="1899-12-30T08:19:38Z"/>
        <d v="1899-12-30T10:26:04Z"/>
        <d v="1899-12-30T06:56:28Z"/>
        <d v="1899-12-30T15:57:21Z"/>
        <d v="1899-12-30T12:05:49Z"/>
        <d v="1899-12-30T11:25:42Z"/>
        <d v="1899-12-30T19:44:50Z"/>
        <d v="1899-12-30T15:40:49Z"/>
        <d v="1899-12-30T08:07:52Z"/>
        <d v="1899-12-30T22:50:31Z"/>
        <d v="1899-12-30T12:33:52Z"/>
        <d v="1899-12-30T17:31:53Z"/>
        <d v="1899-12-30T19:27:30Z"/>
        <d v="1899-12-30T11:36:02Z"/>
        <d v="1899-12-30T18:12:13Z"/>
        <d v="1899-12-30T14:46:44Z"/>
        <d v="1899-12-30T08:46:55Z"/>
        <d v="1899-12-30T15:37:33Z"/>
        <d v="1899-12-30T18:21:35Z"/>
        <d v="1899-12-30T21:02:45Z"/>
        <d v="1899-12-30T17:40:59Z"/>
        <d v="1899-12-30T17:42:21Z"/>
        <d v="1899-12-30T17:51:47Z"/>
        <d v="1899-12-30T10:51:32Z"/>
        <d v="1899-12-30T07:08:02Z"/>
        <d v="1899-12-30T18:26:10Z"/>
        <d v="1899-12-30T19:27:58Z"/>
        <d v="1899-12-30T10:42:39Z"/>
        <d v="1899-12-30T11:07:38Z"/>
        <d v="1899-12-30T12:47:19Z"/>
        <d v="1899-12-30T23:04:13Z"/>
        <d v="1899-12-30T16:35:15Z"/>
        <d v="1899-12-30T17:54:44Z"/>
        <d v="1899-12-30T16:38:53Z"/>
        <d v="1899-12-30T08:46:16Z"/>
        <d v="1899-12-30T16:45:42Z"/>
        <d v="1899-12-30T09:55:01Z"/>
        <d v="1899-12-30T11:48:12Z"/>
        <d v="1899-12-30T15:27:04Z"/>
        <d v="1899-12-30T19:41:34Z"/>
        <d v="1899-12-30T17:15:35Z"/>
        <d v="1899-12-30T19:29:22Z"/>
        <d v="1899-12-30T11:38:21Z"/>
        <d v="1899-12-30T12:15:31Z"/>
        <d v="1899-12-30T13:20:32Z"/>
        <d v="1899-12-30T13:19:01Z"/>
        <d v="1899-12-30T15:29:41Z"/>
        <d v="1899-12-30T18:39:51Z"/>
        <d v="1899-12-30T15:56:05Z"/>
        <d v="1899-12-30T00:14:46Z"/>
      </sharedItems>
    </cacheField>
    <cacheField name="Tme interval" numFmtId="20">
      <sharedItems containsSemiMixedTypes="0" containsDate="1" containsString="0">
        <d v="1899-12-30T14:00:00Z"/>
        <d v="1899-12-30T15:00:00Z"/>
        <d v="1899-12-30T13:00:00Z"/>
        <d v="1899-12-30T19:00:00Z"/>
        <d v="1899-12-30T07:00:00Z"/>
        <d v="1899-12-30T18:00:00Z"/>
        <d v="1899-12-30T16:00:00Z"/>
        <d v="1899-12-30T08:00:00Z"/>
        <d v="1899-12-30T23:00:00Z"/>
        <d v="1899-12-30T11:00:00Z"/>
        <d v="1899-12-30T20:00:00Z"/>
        <d v="1899-12-30T21:00:00Z"/>
        <d v="1899-12-30T09:00:00Z"/>
        <d v="1899-12-30T17:00:00Z"/>
        <d v="1899-12-30T12:00:00Z"/>
        <d v="1899-12-30T10:00:00Z"/>
        <d v="1899-12-30T06:00:00Z"/>
        <d v="1899-12-30T02:00:00Z"/>
        <d v="1899-12-30T22:00:00Z"/>
        <d v="1899-12-30T01:00:00Z"/>
        <d v="1899-12-30T03:00:00Z"/>
        <d v="1899-12-30T05:00:00Z"/>
        <d v="1899-12-30T00:00:00Z"/>
      </sharedItems>
    </cacheField>
    <cacheField name="Weekday" numFmtId="165">
      <sharedItems containsSemiMixedTypes="0" containsDate="1" containsString="0">
        <d v="1899-12-31T00:00:00Z"/>
        <d v="1900-01-04T00:00:00Z"/>
        <d v="1900-01-03T00:00:00Z"/>
        <d v="1900-01-01T00:00:00Z"/>
        <d v="1900-01-02T00:00:00Z"/>
        <d v="1900-01-05T00:00:00Z"/>
        <d v="1900-01-06T00:00:00Z"/>
      </sharedItems>
    </cacheField>
    <cacheField name="Months" numFmtId="0">
      <sharedItems>
        <s v="Jun"/>
        <s v="May"/>
        <s v="Mar"/>
        <s v="Feb"/>
        <s v="Apr"/>
        <s v="Jan"/>
      </sharedItems>
    </cacheField>
    <cacheField name="Year" numFmtId="0">
      <sharedItems containsSemiMixedTypes="0" containsString="0" containsNumber="1" containsInteger="1">
        <n v="2017.0"/>
      </sharedItems>
    </cacheField>
    <cacheField name="End Time" numFmtId="22">
      <sharedItems containsSemiMixedTypes="0" containsDate="1" containsString="0">
        <d v="2017-06-11T15:08:21Z"/>
        <d v="2017-05-11T15:41:43Z"/>
        <d v="2017-03-29T13:48:31Z"/>
        <d v="2017-05-08T19:59:01Z"/>
        <d v="2017-06-21T07:54:46Z"/>
        <d v="2017-02-22T19:12:03Z"/>
        <d v="2017-03-06T16:30:51Z"/>
        <d v="2017-03-07T08:49:42Z"/>
        <d v="2017-04-02T09:28:08Z"/>
        <d v="2017-03-01T23:06:41Z"/>
        <d v="2017-04-02T14:56:12Z"/>
        <d v="2017-04-13T13:45:59Z"/>
        <d v="2017-04-28T00:05:53Z"/>
        <d v="2017-02-13T16:00:26Z"/>
        <d v="2017-02-28T19:35:21Z"/>
        <d v="2017-01-11T11:35:15Z"/>
        <d v="2017-03-29T20:24:07Z"/>
        <d v="2017-06-23T21:30:45Z"/>
        <d v="2017-05-24T09:04:30Z"/>
        <d v="2017-01-01T13:49:57Z"/>
        <d v="2017-02-18T13:30:31Z"/>
        <d v="2017-04-27T09:48:00Z"/>
        <d v="2017-03-09T11:29:03Z"/>
        <d v="2017-04-08T14:04:24Z"/>
        <d v="2017-04-16T18:02:52Z"/>
        <d v="2017-04-21T09:48:36Z"/>
        <d v="2017-04-17T18:56:33Z"/>
        <d v="2017-03-25T12:08:44Z"/>
        <d v="2017-04-30T00:02:19Z"/>
        <d v="2017-06-06T11:26:56Z"/>
        <d v="2017-04-21T18:14:15Z"/>
        <d v="2017-03-23T18:50:26Z"/>
        <d v="2017-05-02T22:29:15Z"/>
        <d v="2017-02-25T11:03:08Z"/>
        <d v="2017-06-22T19:15:50Z"/>
        <d v="2017-02-08T12:08:41Z"/>
        <d v="2017-03-22T09:07:13Z"/>
        <d v="2017-01-28T16:53:55Z"/>
        <d v="2017-06-10T14:05:00Z"/>
        <d v="2017-06-08T07:31:17Z"/>
        <d v="2017-05-07T10:56:44Z"/>
        <d v="2017-04-10T07:41:04Z"/>
        <d v="2017-06-24T19:18:52Z"/>
        <d v="2017-03-20T09:13:44Z"/>
        <d v="2017-05-30T10:26:31Z"/>
        <d v="2017-05-19T08:58:32Z"/>
        <d v="2017-06-28T20:40:00Z"/>
        <d v="2017-06-24T11:13:05Z"/>
        <d v="2017-04-17T19:41:26Z"/>
        <d v="2017-06-05T12:29:22Z"/>
        <d v="2017-01-26T13:06:33Z"/>
        <d v="2017-06-16T13:20:44Z"/>
        <d v="2017-04-16T15:44:16Z"/>
        <d v="2017-05-01T13:46:23Z"/>
        <d v="2017-02-28T18:10:28Z"/>
        <d v="2017-06-07T16:58:33Z"/>
        <d v="2017-05-20T21:27:09Z"/>
        <d v="2017-06-08T17:21:33Z"/>
        <d v="2017-05-27T16:58:20Z"/>
        <d v="2017-05-10T10:53:48Z"/>
        <d v="2017-05-06T16:31:17Z"/>
        <d v="2017-05-21T08:36:25Z"/>
        <d v="2017-04-25T15:18:09Z"/>
        <d v="2017-06-29T15:01:31Z"/>
        <d v="2017-05-24T09:07:12Z"/>
        <d v="2017-06-17T08:35:44Z"/>
        <d v="2017-05-11T09:08:56Z"/>
        <d v="2017-01-05T14:42:30Z"/>
        <d v="2017-03-29T17:40:28Z"/>
        <d v="2017-04-15T16:14:26Z"/>
        <d v="2017-03-06T16:24:29Z"/>
        <d v="2017-01-17T06:51:51Z"/>
        <d v="2017-01-20T19:06:32Z"/>
        <d v="2017-05-06T11:23:58Z"/>
        <d v="2017-06-15T16:58:43Z"/>
        <d v="2017-04-24T09:57:10Z"/>
        <d v="2017-05-15T18:28:35Z"/>
        <d v="2017-05-16T18:30:30Z"/>
        <d v="2017-05-19T14:02:14Z"/>
        <d v="2017-03-23T10:28:20Z"/>
        <d v="2017-02-24T20:16:20Z"/>
        <d v="2017-06-29T18:10:30Z"/>
        <d v="2017-04-29T13:06:02Z"/>
        <d v="2017-06-18T14:10:33Z"/>
        <d v="2017-06-14T21:08:08Z"/>
        <d v="2017-04-08T11:45:38Z"/>
        <d v="2017-06-24T13:58:19Z"/>
        <d v="2017-06-24T02:46:41Z"/>
        <d v="2017-05-15T20:56:55Z"/>
        <d v="2017-04-13T17:45:49Z"/>
        <d v="2017-04-05T12:51:47Z"/>
        <d v="2017-06-13T19:02:56Z"/>
        <d v="2017-06-08T07:12:24Z"/>
        <d v="2017-03-21T16:23:20Z"/>
        <d v="2017-04-18T16:54:54Z"/>
        <d v="2017-05-14T16:43:00Z"/>
        <d v="2017-04-12T16:33:39Z"/>
        <d v="2017-05-17T18:35:40Z"/>
        <d v="2017-05-07T18:42:53Z"/>
        <d v="2017-03-10T08:32:02Z"/>
        <d v="2017-01-19T07:42:06Z"/>
        <d v="2017-05-23T07:22:58Z"/>
        <d v="2017-04-24T06:56:05Z"/>
        <d v="2017-05-16T08:37:29Z"/>
        <d v="2017-04-17T23:16:22Z"/>
        <d v="2017-06-15T08:26:56Z"/>
        <d v="2017-04-20T10:21:01Z"/>
        <d v="2017-06-23T12:40:38Z"/>
        <d v="2017-06-24T21:05:37Z"/>
        <d v="2017-05-10T08:24:03Z"/>
        <d v="2017-06-24T15:44:13Z"/>
        <d v="2017-06-20T12:17:18Z"/>
        <d v="2017-05-24T11:42:58Z"/>
        <d v="2017-02-20T18:13:51Z"/>
        <d v="2017-04-19T22:56:01Z"/>
        <d v="2017-04-13T19:21:29Z"/>
        <d v="2017-03-13T17:56:59Z"/>
        <d v="2017-06-22T23:42:26Z"/>
        <d v="2017-05-26T14:24:49Z"/>
        <d v="2017-06-02T20:39:32Z"/>
        <d v="2017-03-02T15:25:00Z"/>
        <d v="2017-01-18T18:46:42Z"/>
        <d v="2017-03-08T20:44:49Z"/>
        <d v="2017-04-14T12:37:46Z"/>
        <d v="2017-04-18T17:17:07Z"/>
        <d v="2017-04-09T20:30:02Z"/>
        <d v="2017-02-04T18:50:43Z"/>
        <d v="2017-06-11T01:42:57Z"/>
        <d v="2017-05-04T20:36:40Z"/>
        <d v="2017-06-05T18:06:11Z"/>
        <d v="2017-05-24T20:26:04Z"/>
        <d v="2017-06-21T12:00:50Z"/>
        <d v="2017-06-24T14:58:00Z"/>
        <d v="2017-04-19T06:53:05Z"/>
        <d v="2017-04-23T18:16:24Z"/>
        <d v="2017-02-23T08:16:05Z"/>
        <d v="2017-03-09T11:38:49Z"/>
        <d v="2017-03-06T12:25:57Z"/>
        <d v="2017-06-20T16:30:20Z"/>
        <d v="2017-05-03T17:35:56Z"/>
        <d v="2017-06-08T19:46:30Z"/>
        <d v="2017-06-25T14:58:08Z"/>
        <d v="2017-06-23T10:45:34Z"/>
        <d v="2017-02-02T12:22:26Z"/>
        <d v="2017-02-04T15:16:26Z"/>
        <d v="2017-04-06T07:22:08Z"/>
        <d v="2017-06-28T11:57:21Z"/>
        <d v="2017-06-20T17:10:27Z"/>
        <d v="2017-05-26T17:15:24Z"/>
        <d v="2017-06-08T06:22:42Z"/>
        <d v="2017-01-04T23:05:12Z"/>
        <d v="2017-03-28T09:07:13Z"/>
        <d v="2017-06-10T17:33:02Z"/>
        <d v="2017-06-28T18:09:43Z"/>
        <d v="2017-01-12T17:39:39Z"/>
        <d v="2017-03-17T11:09:05Z"/>
        <d v="2017-06-05T08:39:03Z"/>
        <d v="2017-05-04T08:09:48Z"/>
        <d v="2017-04-18T19:42:37Z"/>
        <d v="2017-04-03T08:37:56Z"/>
        <d v="2017-06-14T21:07:07Z"/>
        <d v="2017-04-18T18:29:15Z"/>
        <d v="2017-06-23T10:03:52Z"/>
        <d v="2017-06-13T20:08:09Z"/>
        <d v="2017-06-29T16:47:59Z"/>
        <d v="2017-03-10T23:29:20Z"/>
        <d v="2017-02-11T15:51:13Z"/>
        <d v="2017-06-04T14:49:34Z"/>
        <d v="2017-01-01T19:31:44Z"/>
        <d v="2017-04-21T15:08:13Z"/>
        <d v="2017-06-21T12:08:59Z"/>
        <d v="2017-06-17T18:54:19Z"/>
        <d v="2017-04-24T23:46:13Z"/>
        <d v="2017-01-30T20:43:33Z"/>
        <d v="2017-06-09T12:10:35Z"/>
        <d v="2017-06-08T17:05:55Z"/>
        <d v="2017-04-02T17:01:28Z"/>
        <d v="2017-06-24T11:09:59Z"/>
        <d v="2017-04-09T16:45:31Z"/>
        <d v="2017-04-07T19:53:46Z"/>
        <d v="2017-05-04T17:35:34Z"/>
        <d v="2017-03-29T08:08:47Z"/>
        <d v="2017-06-15T07:17:44Z"/>
        <d v="2017-06-24T22:41:18Z"/>
        <d v="2017-06-28T09:14:23Z"/>
        <d v="2017-01-29T12:59:36Z"/>
        <d v="2017-05-14T11:14:27Z"/>
        <d v="2017-04-13T19:15:22Z"/>
        <d v="2017-04-08T17:21:20Z"/>
        <d v="2017-02-24T18:03:06Z"/>
        <d v="2017-05-05T09:10:51Z"/>
        <d v="2017-04-08T09:21:25Z"/>
        <d v="2017-03-21T18:46:54Z"/>
        <d v="2017-06-14T19:22:44Z"/>
        <d v="2017-06-20T14:20:34Z"/>
        <d v="2017-05-19T16:07:11Z"/>
        <d v="2017-04-19T08:56:29Z"/>
        <d v="2017-04-03T09:55:43Z"/>
        <d v="2017-01-05T12:01:29Z"/>
        <d v="2017-01-12T15:38:02Z"/>
        <d v="2017-02-25T09:34:25Z"/>
        <d v="2017-06-22T00:19:58Z"/>
        <d v="2017-06-20T17:01:58Z"/>
        <d v="2017-05-14T19:21:48Z"/>
        <d v="2017-06-22T23:31:54Z"/>
        <d v="2017-04-08T02:20:51Z"/>
        <d v="2017-03-05T16:12:37Z"/>
        <d v="2017-04-13T13:52:24Z"/>
        <d v="2017-04-26T00:03:14Z"/>
        <d v="2017-03-27T18:30:57Z"/>
        <d v="2017-06-01T15:18:07Z"/>
        <d v="2017-05-11T18:33:57Z"/>
        <d v="2017-01-13T20:28:35Z"/>
        <d v="2017-03-25T13:41:57Z"/>
        <d v="2017-01-20T09:27:36Z"/>
        <d v="2017-04-24T20:39:41Z"/>
        <d v="2017-02-19T11:03:57Z"/>
        <d v="2017-04-12T18:42:52Z"/>
        <d v="2017-04-05T18:17:11Z"/>
        <d v="2017-06-04T19:28:31Z"/>
        <d v="2017-06-21T07:57:14Z"/>
        <d v="2017-06-20T22:07:39Z"/>
        <d v="2017-04-24T17:51:36Z"/>
        <d v="2017-06-17T21:32:12Z"/>
        <d v="2017-06-25T10:40:24Z"/>
        <d v="2017-05-19T18:15:59Z"/>
        <d v="2017-06-29T16:55:56Z"/>
        <d v="2017-01-29T03:10:39Z"/>
        <d v="2017-05-16T08:35:33Z"/>
        <d v="2017-03-06T17:18:12Z"/>
        <d v="2017-04-21T09:23:52Z"/>
        <d v="2017-06-20T12:15:25Z"/>
        <d v="2017-06-18T09:12:47Z"/>
        <d v="2017-04-23T17:53:03Z"/>
        <d v="2017-05-11T18:08:27Z"/>
        <d v="2017-03-07T16:06:18Z"/>
        <d v="2017-06-10T15:41:09Z"/>
        <d v="2017-03-09T17:24:45Z"/>
        <d v="2017-02-25T12:30:50Z"/>
        <d v="2017-02-25T21:54:09Z"/>
        <d v="2017-05-26T16:12:25Z"/>
        <d v="2017-05-22T09:03:23Z"/>
        <d v="2017-05-14T11:38:12Z"/>
        <d v="2017-05-17T15:32:00Z"/>
        <d v="2017-05-24T09:37:23Z"/>
        <d v="2017-05-16T13:43:17Z"/>
        <d v="2017-04-06T19:35:15Z"/>
        <d v="2017-06-12T21:40:25Z"/>
        <d v="2017-06-14T17:56:25Z"/>
        <d v="2017-01-05T06:50:55Z"/>
        <d v="2017-04-19T18:35:59Z"/>
        <d v="2017-02-21T08:26:21Z"/>
        <d v="2017-05-02T20:50:17Z"/>
        <d v="2017-01-22T11:23:33Z"/>
        <d v="2017-02-14T07:55:13Z"/>
        <d v="2017-05-02T16:02:07Z"/>
        <d v="2017-04-18T07:57:20Z"/>
        <d v="2017-02-24T08:20:25Z"/>
        <d v="2017-05-04T18:57:06Z"/>
        <d v="2017-04-13T21:21:06Z"/>
        <d v="2017-01-26T07:42:20Z"/>
        <d v="2017-04-09T13:49:33Z"/>
        <d v="2017-02-25T13:03:04Z"/>
        <d v="2017-06-05T09:21:32Z"/>
        <d v="2017-05-11T07:33:31Z"/>
        <d v="2017-05-17T18:06:40Z"/>
        <d v="2017-06-30T17:44:31Z"/>
        <d v="2017-06-11T13:21:20Z"/>
        <d v="2017-06-16T20:29:05Z"/>
        <d v="2017-03-06T21:31:43Z"/>
        <d v="2017-04-13T09:12:24Z"/>
        <d v="2017-02-24T09:37:58Z"/>
        <d v="2017-03-24T09:10:48Z"/>
        <d v="2017-06-27T14:01:27Z"/>
        <d v="2017-01-13T08:23:32Z"/>
        <d v="2017-05-02T20:21:08Z"/>
        <d v="2017-06-01T16:28:30Z"/>
        <d v="2017-05-24T08:21:12Z"/>
        <d v="2017-05-24T18:12:15Z"/>
        <d v="2017-04-03T10:21:04Z"/>
        <d v="2017-06-16T23:07:02Z"/>
        <d v="2017-04-18T08:48:58Z"/>
        <d v="2017-05-21T22:23:09Z"/>
        <d v="2017-04-29T14:36:21Z"/>
        <d v="2017-03-12T18:22:45Z"/>
        <d v="2017-03-12T18:14:50Z"/>
        <d v="2017-05-18T10:38:05Z"/>
        <d v="2017-03-09T19:35:24Z"/>
        <d v="2017-05-04T21:01:08Z"/>
        <d v="2017-02-08T09:37:02Z"/>
        <d v="2017-01-13T12:00:39Z"/>
        <d v="2017-06-07T19:13:39Z"/>
        <d v="2017-06-05T18:10:02Z"/>
        <d v="2017-04-24T08:02:44Z"/>
        <d v="2017-04-12T07:15:41Z"/>
        <d v="2017-04-12T23:01:26Z"/>
        <d v="2017-03-01T17:49:26Z"/>
        <d v="2017-02-03T14:23:52Z"/>
        <d v="2017-05-27T09:58:45Z"/>
        <d v="2017-04-11T06:52:22Z"/>
        <d v="2017-04-03T12:49:10Z"/>
        <d v="2017-03-13T05:56:17Z"/>
        <d v="2017-03-08T15:07:33Z"/>
        <d v="2017-06-06T17:00:54Z"/>
        <d v="2017-03-22T18:07:59Z"/>
        <d v="2017-04-23T18:43:36Z"/>
        <d v="2017-03-09T19:04:54Z"/>
        <d v="2017-05-10T15:19:42Z"/>
        <d v="2017-06-22T20:59:29Z"/>
        <d v="2017-03-13T17:47:57Z"/>
        <d v="2017-06-20T08:31:09Z"/>
        <d v="2017-01-04T17:06:56Z"/>
        <d v="2017-06-20T12:13:23Z"/>
        <d v="2017-01-05T19:35:37Z"/>
        <d v="2017-03-01T09:36:10Z"/>
        <d v="2017-05-06T13:53:20Z"/>
        <d v="2017-05-21T13:41:32Z"/>
        <d v="2017-06-09T16:26:33Z"/>
        <d v="2017-06-29T16:19:52Z"/>
        <d v="2017-01-28T13:56:03Z"/>
        <d v="2017-06-12T20:56:56Z"/>
        <d v="2017-06-10T08:57:29Z"/>
        <d v="2017-06-28T18:32:05Z"/>
        <d v="2017-06-04T13:09:29Z"/>
        <d v="2017-01-23T14:00:06Z"/>
        <d v="2017-06-18T20:56:18Z"/>
        <d v="2017-01-01T18:38:43Z"/>
        <d v="2017-05-26T17:57:44Z"/>
        <d v="2017-01-10T16:16:56Z"/>
        <d v="2017-06-25T19:08:39Z"/>
        <d v="2017-04-12T18:23:12Z"/>
        <d v="2017-06-07T13:28:22Z"/>
        <d v="2017-01-16T19:21:00Z"/>
        <d v="2017-04-16T20:31:18Z"/>
        <d v="2017-06-10T09:48:53Z"/>
        <d v="2017-03-05T20:34:59Z"/>
        <d v="2017-06-08T17:48:31Z"/>
        <d v="2017-04-26T08:32:33Z"/>
        <d v="2017-03-22T19:36:54Z"/>
        <d v="2017-02-21T09:06:16Z"/>
        <d v="2017-05-26T17:35:44Z"/>
        <d v="2017-05-03T19:35:26Z"/>
        <d v="2017-05-24T12:22:57Z"/>
        <d v="2017-02-24T06:07:23Z"/>
        <d v="2017-04-29T17:01:13Z"/>
        <d v="2017-06-03T09:49:07Z"/>
        <d v="2017-01-05T16:35:35Z"/>
        <d v="2017-05-31T08:10:39Z"/>
        <d v="2017-03-28T17:58:27Z"/>
        <d v="2017-03-03T16:16:34Z"/>
        <d v="2017-05-03T05:51:31Z"/>
        <d v="2017-03-24T17:13:08Z"/>
        <d v="2017-04-14T13:47:25Z"/>
        <d v="2017-04-03T17:09:52Z"/>
        <d v="2017-03-05T16:05:10Z"/>
        <d v="2017-03-30T16:40:15Z"/>
        <d v="2017-06-03T11:32:34Z"/>
        <d v="2017-06-19T14:26:29Z"/>
        <d v="2017-04-18T09:56:49Z"/>
        <d v="2017-01-22T13:17:49Z"/>
        <d v="2017-06-26T10:11:50Z"/>
        <d v="2017-05-11T00:09:30Z"/>
        <d v="2017-06-15T09:57:30Z"/>
        <d v="2017-01-24T22:51:49Z"/>
        <d v="2017-05-19T06:57:13Z"/>
        <d v="2017-06-21T00:59:12Z"/>
        <d v="2017-04-12T17:08:47Z"/>
        <d v="2017-04-09T06:48:37Z"/>
        <d v="2017-05-31T09:04:06Z"/>
        <d v="2017-06-10T17:54:20Z"/>
        <d v="2017-04-11T17:55:11Z"/>
        <d v="2017-06-11T20:47:06Z"/>
        <d v="2017-06-24T17:24:46Z"/>
        <d v="2017-05-11T08:08:35Z"/>
        <d v="2017-04-21T15:16:16Z"/>
        <d v="2017-06-15T10:45:04Z"/>
        <d v="2017-04-28T15:19:43Z"/>
        <d v="2017-04-03T17:01:22Z"/>
        <d v="2017-06-02T20:10:53Z"/>
        <d v="2017-06-28T08:05:29Z"/>
        <d v="2017-06-27T10:11:34Z"/>
        <d v="2017-02-02T18:38:52Z"/>
        <d v="2017-01-25T09:03:40Z"/>
        <d v="2017-02-19T12:19:13Z"/>
        <d v="2017-02-27T16:33:00Z"/>
        <d v="2017-01-19T18:19:23Z"/>
        <d v="2017-03-09T09:38:33Z"/>
        <d v="2017-05-15T12:58:52Z"/>
        <d v="2017-06-28T08:39:01Z"/>
        <d v="2017-05-17T06:59:59Z"/>
        <d v="2017-03-08T08:12:10Z"/>
        <d v="2017-06-05T22:44:07Z"/>
        <d v="2017-06-16T16:28:06Z"/>
        <d v="2017-02-08T16:21:48Z"/>
        <d v="2017-05-21T14:00:06Z"/>
        <d v="2017-02-22T07:37:03Z"/>
        <d v="2017-06-25T15:45:38Z"/>
        <d v="2017-06-09T08:12:19Z"/>
        <d v="2017-04-10T07:30:32Z"/>
        <d v="2017-06-06T18:29:28Z"/>
        <d v="2017-06-24T21:01:39Z"/>
        <d v="2017-01-26T21:39:51Z"/>
        <d v="2017-04-28T12:34:30Z"/>
        <d v="2017-05-18T12:18:40Z"/>
        <d v="2017-04-14T09:15:10Z"/>
        <d v="2017-06-29T16:01:37Z"/>
        <d v="2017-04-03T08:26:42Z"/>
        <d v="2017-06-11T15:28:44Z"/>
        <d v="2017-06-08T14:38:52Z"/>
        <d v="2017-04-05T09:51:41Z"/>
        <d v="2017-06-19T16:59:27Z"/>
        <d v="2017-01-13T17:39:03Z"/>
        <d v="2017-06-08T20:04:25Z"/>
        <d v="2017-04-07T08:19:45Z"/>
        <d v="2017-06-13T13:12:29Z"/>
        <d v="2017-05-12T18:04:14Z"/>
        <d v="2017-01-12T22:26:40Z"/>
        <d v="2017-04-11T08:00:17Z"/>
        <d v="2017-01-26T18:38:52Z"/>
        <d v="2017-05-18T06:43:56Z"/>
        <d v="2017-02-22T16:55:32Z"/>
        <d v="2017-05-09T17:48:35Z"/>
        <d v="2017-06-23T17:17:07Z"/>
        <d v="2017-06-09T14:32:49Z"/>
        <d v="2017-06-24T10:15:57Z"/>
        <d v="2017-03-11T15:37:17Z"/>
        <d v="2017-05-10T11:42:13Z"/>
        <d v="2017-01-10T07:53:43Z"/>
        <d v="2017-04-09T16:21:51Z"/>
        <d v="2017-06-09T07:58:49Z"/>
        <d v="2017-04-09T17:52:12Z"/>
        <d v="2017-02-21T07:21:36Z"/>
        <d v="2017-03-09T07:59:37Z"/>
        <d v="2017-05-07T22:16:27Z"/>
        <d v="2017-04-01T20:24:58Z"/>
        <d v="2017-02-20T14:01:17Z"/>
        <d v="2017-03-21T09:41:32Z"/>
        <d v="2017-05-09T18:31:04Z"/>
        <d v="2017-06-17T20:25:10Z"/>
        <d v="2017-02-14T21:04:11Z"/>
        <d v="2017-06-14T19:41:42Z"/>
        <d v="2017-04-20T16:47:45Z"/>
        <d v="2017-06-14T07:11:07Z"/>
        <d v="2017-06-14T10:40:38Z"/>
        <d v="2017-01-23T16:48:08Z"/>
        <d v="2017-02-26T16:33:06Z"/>
        <d v="2017-06-30T15:31:48Z"/>
        <d v="2017-06-17T12:06:21Z"/>
        <d v="2017-04-26T17:09:04Z"/>
        <d v="2017-05-22T09:51:01Z"/>
        <d v="2017-05-25T17:28:23Z"/>
        <d v="2017-03-03T09:39:58Z"/>
        <d v="2017-06-23T11:34:11Z"/>
        <d v="2017-05-11T13:00:54Z"/>
        <d v="2017-05-12T16:19:40Z"/>
        <d v="2017-03-09T19:12:51Z"/>
        <d v="2017-03-19T14:57:06Z"/>
        <d v="2017-04-10T11:23:42Z"/>
        <d v="2017-02-03T07:01:47Z"/>
        <d v="2017-03-08T17:04:21Z"/>
        <d v="2017-02-03T08:07:22Z"/>
        <d v="2017-05-08T17:32:55Z"/>
        <d v="2017-05-21T15:06:21Z"/>
        <d v="2017-04-17T09:14:41Z"/>
        <d v="2017-06-01T17:25:46Z"/>
        <d v="2017-06-09T09:23:45Z"/>
        <d v="2017-05-09T08:59:43Z"/>
        <d v="2017-06-23T17:31:33Z"/>
        <d v="2017-05-03T10:05:30Z"/>
        <d v="2017-04-22T10:59:05Z"/>
        <d v="2017-06-05T21:44:50Z"/>
        <d v="2017-01-13T17:21:06Z"/>
        <d v="2017-05-01T10:53:51Z"/>
        <d v="2017-04-03T09:36:31Z"/>
        <d v="2017-05-17T13:21:37Z"/>
        <d v="2017-04-11T16:51:38Z"/>
        <d v="2017-03-21T20:00:42Z"/>
        <d v="2017-01-06T18:23:24Z"/>
        <d v="2017-01-22T13:18:14Z"/>
        <d v="2017-06-09T15:47:27Z"/>
        <d v="2017-05-24T19:49:41Z"/>
        <d v="2017-05-21T10:17:23Z"/>
        <d v="2017-06-26T17:57:03Z"/>
        <d v="2017-05-03T09:55:38Z"/>
        <d v="2017-06-22T14:13:58Z"/>
        <d v="2017-06-22T08:32:44Z"/>
        <d v="2017-05-15T07:42:25Z"/>
        <d v="2017-06-18T09:27:46Z"/>
        <d v="2017-05-10T21:39:36Z"/>
        <d v="2017-04-16T12:03:59Z"/>
        <d v="2017-02-28T16:02:48Z"/>
        <d v="2017-03-23T13:08:11Z"/>
        <d v="2017-01-28T07:39:02Z"/>
        <d v="2017-01-11T15:04:28Z"/>
        <d v="2017-02-06T22:25:44Z"/>
        <d v="2017-05-15T18:26:50Z"/>
        <d v="2017-06-15T07:52:59Z"/>
        <d v="2017-06-29T21:56:37Z"/>
        <d v="2017-05-06T18:26:45Z"/>
        <d v="2017-04-20T20:14:53Z"/>
        <d v="2017-03-02T17:30:08Z"/>
        <d v="2017-04-15T21:03:09Z"/>
        <d v="2017-06-22T21:10:34Z"/>
        <d v="2017-06-05T10:04:53Z"/>
        <d v="2017-03-10T16:45:39Z"/>
        <d v="2017-05-23T14:31:07Z"/>
        <d v="2017-04-16T13:29:25Z"/>
        <d v="2017-06-07T23:20:59Z"/>
        <d v="2017-06-17T09:50:05Z"/>
        <d v="2017-04-11T10:08:43Z"/>
        <d v="2017-03-08T09:58:27Z"/>
        <d v="2017-04-07T14:21:05Z"/>
        <d v="2017-02-21T16:06:24Z"/>
        <d v="2017-02-07T12:31:52Z"/>
        <d v="2017-05-02T08:19:43Z"/>
        <d v="2017-05-24T16:33:45Z"/>
        <d v="2017-05-31T22:30:03Z"/>
        <d v="2017-04-07T19:03:53Z"/>
        <d v="2017-06-18T20:00:17Z"/>
        <d v="2017-05-19T18:13:41Z"/>
        <d v="2017-05-08T09:03:10Z"/>
        <d v="2017-06-23T00:14:59Z"/>
        <d v="2017-06-17T23:15:00Z"/>
        <d v="2017-01-23T09:51:49Z"/>
        <d v="2017-04-20T17:09:17Z"/>
        <d v="2017-02-03T17:45:55Z"/>
        <d v="2017-01-19T07:53:42Z"/>
        <d v="2017-06-16T22:07:01Z"/>
        <d v="2017-02-21T18:31:17Z"/>
        <d v="2017-05-10T16:49:35Z"/>
        <d v="2017-04-19T19:04:15Z"/>
        <d v="2017-06-02T15:57:50Z"/>
        <d v="2017-06-14T14:17:43Z"/>
        <d v="2017-06-09T08:05:33Z"/>
        <d v="2017-02-18T11:38:15Z"/>
        <d v="2017-05-17T18:06:10Z"/>
        <d v="2017-06-12T18:21:45Z"/>
        <d v="2017-02-25T11:47:03Z"/>
        <d v="2017-03-11T11:20:03Z"/>
        <d v="2017-01-07T10:39:28Z"/>
        <d v="2017-03-21T21:28:04Z"/>
        <d v="2017-03-19T13:07:05Z"/>
        <d v="2017-05-07T13:35:05Z"/>
        <d v="2017-02-02T15:37:16Z"/>
        <d v="2017-05-18T15:25:02Z"/>
        <d v="2017-05-16T15:35:09Z"/>
        <d v="2017-03-12T14:04:16Z"/>
        <d v="2017-05-25T17:13:42Z"/>
        <d v="2017-06-12T09:03:49Z"/>
        <d v="2017-06-15T18:38:11Z"/>
        <d v="2017-03-07T19:23:54Z"/>
        <d v="2017-04-24T21:29:28Z"/>
        <d v="2017-04-05T18:15:33Z"/>
        <d v="2017-04-12T05:50:21Z"/>
        <d v="2017-05-11T13:28:22Z"/>
        <d v="2017-05-03T08:22:42Z"/>
        <d v="2017-05-31T16:50:22Z"/>
        <d v="2017-06-15T21:43:19Z"/>
        <d v="2017-05-22T18:37:04Z"/>
        <d v="2017-06-04T02:34:30Z"/>
        <d v="2017-06-28T20:51:08Z"/>
        <d v="2017-01-03T06:37:33Z"/>
        <d v="2017-01-10T21:03:25Z"/>
        <d v="2017-05-03T13:17:18Z"/>
        <d v="2017-02-16T18:11:10Z"/>
        <d v="2017-03-29T08:08:15Z"/>
        <d v="2017-06-30T23:55:18Z"/>
        <d v="2017-02-06T08:22:54Z"/>
        <d v="2017-04-23T12:58:41Z"/>
        <d v="2017-02-08T12:18:20Z"/>
        <d v="2017-02-25T12:35:04Z"/>
        <d v="2017-01-22T14:58:54Z"/>
        <d v="2017-04-05T15:48:18Z"/>
        <d v="2017-01-06T11:42:07Z"/>
        <d v="2017-01-25T08:21:36Z"/>
        <d v="2017-01-01T18:54:49Z"/>
        <d v="2017-03-02T18:59:43Z"/>
        <d v="2017-06-19T07:44:35Z"/>
        <d v="2017-01-19T17:49:05Z"/>
        <d v="2017-05-03T09:29:07Z"/>
        <d v="2017-04-23T14:14:54Z"/>
        <d v="2017-06-01T13:11:51Z"/>
        <d v="2017-03-06T06:54:20Z"/>
        <d v="2017-04-23T18:43:45Z"/>
        <d v="2017-06-02T13:11:42Z"/>
        <d v="2017-06-22T19:07:00Z"/>
        <d v="2017-06-22T12:16:03Z"/>
        <d v="2017-05-27T18:52:19Z"/>
        <d v="2017-03-13T08:30:02Z"/>
        <d v="2017-06-27T15:31:18Z"/>
        <d v="2017-05-30T17:52:26Z"/>
        <d v="2017-03-10T18:15:15Z"/>
        <d v="2017-05-30T16:13:12Z"/>
        <d v="2017-01-12T15:09:34Z"/>
        <d v="2017-01-23T17:51:48Z"/>
        <d v="2017-03-26T12:57:03Z"/>
        <d v="2017-06-23T12:52:11Z"/>
        <d v="2017-05-25T08:09:45Z"/>
        <d v="2017-04-11T17:41:29Z"/>
        <d v="2017-01-12T15:57:05Z"/>
        <d v="2017-03-13T09:55:51Z"/>
        <d v="2017-02-26T17:16:55Z"/>
        <d v="2017-01-05T18:19:27Z"/>
        <d v="2017-03-27T19:11:29Z"/>
        <d v="2017-04-25T08:45:58Z"/>
        <d v="2017-02-01T07:35:09Z"/>
        <d v="2017-04-07T18:15:21Z"/>
        <d v="2017-06-15T09:01:02Z"/>
        <d v="2017-01-28T21:34:02Z"/>
        <d v="2017-05-16T21:50:03Z"/>
        <d v="2017-02-25T12:19:18Z"/>
        <d v="2017-06-24T12:58:13Z"/>
        <d v="2017-03-25T18:18:52Z"/>
        <d v="2017-05-16T16:54:10Z"/>
        <d v="2017-06-07T13:16:31Z"/>
        <d v="2017-02-22T08:31:03Z"/>
        <d v="2017-04-07T10:32:52Z"/>
        <d v="2017-06-19T07:04:39Z"/>
        <d v="2017-04-07T16:17:14Z"/>
        <d v="2017-06-10T12:34:50Z"/>
        <d v="2017-03-04T11:36:58Z"/>
        <d v="2017-05-20T19:53:24Z"/>
        <d v="2017-05-15T15:47:11Z"/>
        <d v="2017-06-01T08:21:51Z"/>
        <d v="2017-05-20T22:54:47Z"/>
        <d v="2017-01-20T12:35:35Z"/>
        <d v="2017-05-17T17:37:54Z"/>
        <d v="2017-05-26T19:32:06Z"/>
        <d v="2017-06-23T11:54:26Z"/>
        <d v="2017-06-09T18:19:58Z"/>
        <d v="2017-05-10T14:52:53Z"/>
        <d v="2017-06-22T08:56:26Z"/>
        <d v="2017-05-30T16:15:36Z"/>
        <d v="2017-05-03T18:30:23Z"/>
        <d v="2017-06-10T21:28:57Z"/>
        <d v="2017-06-26T17:56:57Z"/>
        <d v="2017-06-27T17:51:09Z"/>
        <d v="2017-04-26T17:58:44Z"/>
        <d v="2017-06-27T11:14:40Z"/>
        <d v="2017-05-17T07:10:55Z"/>
        <d v="2017-06-21T18:11:39Z"/>
        <d v="2017-01-12T18:38:03Z"/>
        <d v="2017-06-20T19:30:50Z"/>
        <d v="2017-06-28T10:52:06Z"/>
        <d v="2017-06-19T11:22:41Z"/>
        <d v="2017-02-08T12:54:39Z"/>
        <d v="2017-06-06T23:16:05Z"/>
        <d v="2017-03-03T16:52:04Z"/>
        <d v="2017-06-03T18:22:39Z"/>
        <d v="2017-01-17T16:43:01Z"/>
        <d v="2017-03-01T08:58:38Z"/>
        <d v="2017-03-10T16:58:38Z"/>
        <d v="2017-06-12T10:13:23Z"/>
        <d v="2017-02-25T12:00:53Z"/>
        <d v="2017-06-30T15:50:13Z"/>
        <d v="2017-04-04T20:17:52Z"/>
        <d v="2017-01-09T17:24:44Z"/>
        <d v="2017-04-22T19:39:54Z"/>
        <d v="2017-06-10T11:49:56Z"/>
        <d v="2017-03-11T12:24:44Z"/>
        <d v="2017-06-01T13:22:38Z"/>
        <d v="2017-06-13T13:26:25Z"/>
        <d v="2017-03-23T15:44:54Z"/>
        <d v="2017-04-28T18:49:10Z"/>
        <d v="2017-04-15T16:03:58Z"/>
        <d v="2017-05-05T00:38:49Z"/>
      </sharedItems>
    </cacheField>
    <cacheField name="Trip Duration( seconds)" numFmtId="0">
      <sharedItems containsSemiMixedTypes="0" containsString="0" containsNumber="1" containsInteger="1">
        <n v="795.0"/>
        <n v="692.0"/>
        <n v="1325.0"/>
        <n v="703.0"/>
        <n v="329.0"/>
        <n v="998.0"/>
        <n v="478.0"/>
        <n v="4038.0"/>
        <n v="5132.0"/>
        <n v="309.0"/>
        <n v="1131.0"/>
        <n v="319.0"/>
        <n v="2301.0"/>
        <n v="1172.0"/>
        <n v="518.0"/>
        <n v="285.0"/>
        <n v="263.0"/>
        <n v="525.0"/>
        <n v="658.0"/>
        <n v="1038.0"/>
        <n v="82.0"/>
        <n v="204.0"/>
        <n v="803.0"/>
        <n v="1476.0"/>
        <n v="1605.0"/>
        <n v="441.0"/>
        <n v="1750.0"/>
        <n v="393.0"/>
        <n v="215.0"/>
        <n v="205.0"/>
        <n v="294.0"/>
        <n v="920.0"/>
        <n v="2746.0"/>
        <n v="298.0"/>
        <n v="1388.0"/>
        <n v="111.0"/>
        <n v="630.0"/>
        <n v="1284.0"/>
        <n v="76.0"/>
        <n v="328.0"/>
        <n v="382.0"/>
        <n v="526.0"/>
        <n v="308.0"/>
        <n v="314.0"/>
        <n v="854.0"/>
        <n v="433.0"/>
        <n v="603.0"/>
        <n v="351.0"/>
        <n v="816.0"/>
        <n v="368.0"/>
        <n v="1574.0"/>
        <n v="324.0"/>
        <n v="1233.0"/>
        <n v="881.0"/>
        <n v="418.0"/>
        <n v="1356.0"/>
        <n v="852.0"/>
        <n v="862.0"/>
        <n v="1027.0"/>
        <n v="2005.0"/>
        <n v="1997.0"/>
        <n v="723.0"/>
        <n v="966.0"/>
        <n v="1927.0"/>
        <n v="2101.0"/>
        <n v="1727.0"/>
        <n v="338.0"/>
        <n v="700.0"/>
        <n v="997.0"/>
        <n v="103.0"/>
        <n v="1339.0"/>
        <n v="519.0"/>
        <n v="330.0"/>
        <n v="360.0"/>
        <n v="394.0"/>
        <n v="436.0"/>
        <n v="1165.0"/>
        <n v="494.0"/>
        <n v="524.0"/>
        <n v="1551.0"/>
        <n v="292.0"/>
        <n v="2048.0"/>
        <n v="930.0"/>
        <n v="202.0"/>
        <n v="2232.0"/>
        <n v="379.0"/>
        <n v="413.0"/>
        <n v="137.0"/>
        <n v="153.0"/>
        <n v="560.0"/>
        <n v="472.0"/>
        <n v="334.0"/>
        <n v="245.0"/>
        <n v="1573.0"/>
        <n v="1349.0"/>
        <n v="253.0"/>
        <n v="444.0"/>
        <n v="1416.0"/>
        <n v="1488.0"/>
        <n v="272.0"/>
        <n v="593.0"/>
        <n v="1203.0"/>
        <n v="2341.0"/>
        <n v="1484.0"/>
        <n v="956.0"/>
        <n v="362.0"/>
        <n v="635.0"/>
        <n v="607.0"/>
        <n v="1852.0"/>
        <n v="1242.0"/>
        <n v="1278.0"/>
        <n v="1443.0"/>
        <n v="1276.0"/>
        <n v="273.0"/>
        <n v="209.0"/>
        <n v="156.0"/>
        <n v="1232.0"/>
        <n v="912.0"/>
        <n v="588.0"/>
        <n v="455.0"/>
        <n v="1913.0"/>
        <n v="1754.0"/>
        <n v="1792.0"/>
        <n v="859.0"/>
        <n v="325.0"/>
        <n v="198.0"/>
        <n v="835.0"/>
        <n v="511.0"/>
        <n v="569.0"/>
        <n v="1686.0"/>
        <n v="1464.0"/>
        <n v="4552.0"/>
        <n v="1909.0"/>
        <n v="1479.0"/>
        <n v="335.0"/>
        <n v="239.0"/>
        <n v="449.0"/>
        <n v="81.0"/>
        <n v="619.0"/>
        <n v="2132.0"/>
        <n v="116.0"/>
        <n v="135.0"/>
        <n v="1288.0"/>
        <n v="317.0"/>
        <n v="1255.0"/>
        <n v="503.0"/>
        <n v="1812.0"/>
        <n v="651.0"/>
        <n v="1619.0"/>
        <n v="670.0"/>
        <n v="1462.0"/>
        <n v="690.0"/>
        <n v="829.0"/>
        <n v="585.0"/>
        <n v="249.0"/>
        <n v="844.0"/>
        <n v="883.0"/>
        <n v="509.0"/>
        <n v="1127.0"/>
        <n v="342.0"/>
        <n v="386.0"/>
        <n v="476.0"/>
        <n v="744.0"/>
        <n v="817.0"/>
        <n v="1591.0"/>
        <n v="75.0"/>
        <n v="187.0"/>
        <n v="1177.0"/>
        <n v="304.0"/>
        <n v="531.0"/>
        <n v="714.0"/>
        <n v="1171.0"/>
        <n v="1505.0"/>
        <n v="264.0"/>
        <n v="2077.0"/>
        <n v="1813.0"/>
        <n v="210.0"/>
        <n v="463.0"/>
        <n v="1141.0"/>
        <n v="1191.0"/>
        <n v="2226.0"/>
        <n v="576.0"/>
        <n v="1013.0"/>
        <n v="1306.0"/>
        <n v="286.0"/>
        <n v="200.0"/>
        <n v="303.0"/>
        <n v="1254.0"/>
        <n v="206.0"/>
        <n v="1085.0"/>
        <n v="514.0"/>
        <n v="752.0"/>
        <n v="668.0"/>
        <n v="1509.0"/>
        <n v="254.0"/>
        <n v="1098.0"/>
        <n v="1719.0"/>
        <n v="1781.0"/>
        <n v="551.0"/>
        <n v="402.0"/>
        <n v="1821.0"/>
        <n v="347.0"/>
        <n v="98.0"/>
        <n v="305.0"/>
        <n v="495.0"/>
        <n v="1032.0"/>
        <n v="7386.0"/>
        <n v="268.0"/>
        <n v="295.0"/>
        <n v="265.0"/>
        <n v="592.0"/>
        <n v="152.0"/>
        <n v="1056.0"/>
        <n v="1068.0"/>
        <n v="434.0"/>
        <n v="928.0"/>
        <n v="415.0"/>
        <n v="1311.0"/>
        <n v="1316.0"/>
        <n v="1594.0"/>
        <n v="355.0"/>
        <n v="615.0"/>
        <n v="1202.0"/>
        <n v="487.0"/>
        <n v="445.0"/>
        <n v="500.0"/>
        <n v="1777.0"/>
        <n v="2358.0"/>
        <n v="384.0"/>
        <n v="909.0"/>
        <n v="550.0"/>
        <n v="154.0"/>
        <n v="191.0"/>
        <n v="939.0"/>
        <n v="2298.0"/>
        <n v="794.0"/>
        <n v="1377.0"/>
        <n v="3219.0"/>
        <n v="465.0"/>
        <n v="447.0"/>
        <n v="1371.0"/>
        <n v="401.0"/>
        <n v="5004.0"/>
        <n v="425.0"/>
        <n v="562.0"/>
        <n v="170.0"/>
        <n v="1413.0"/>
        <n v="188.0"/>
        <n v="470.0"/>
        <n v="979.0"/>
        <n v="857.0"/>
        <n v="1041.0"/>
        <n v="2555.0"/>
        <n v="528.0"/>
        <n v="563.0"/>
        <n v="1481.0"/>
        <n v="378.0"/>
        <n v="1440.0"/>
        <n v="685.0"/>
        <n v="571.0"/>
        <n v="346.0"/>
        <n v="428.0"/>
        <n v="902.0"/>
        <n v="709.0"/>
        <n v="348.0"/>
        <n v="1053.0"/>
        <n v="662.0"/>
        <n v="175.0"/>
        <n v="733.0"/>
        <n v="278.0"/>
        <n v="2098.0"/>
        <n v="252.0"/>
        <n v="1946.0"/>
        <n v="575.0"/>
        <n v="1118.0"/>
        <n v="2864.0"/>
        <n v="929.0"/>
        <n v="943.0"/>
        <n v="2056.0"/>
        <n v="600.0"/>
        <n v="1239.0"/>
        <n v="582.0"/>
        <n v="398.0"/>
        <n v="174.0"/>
        <n v="1559.0"/>
        <n v="1061.0"/>
        <n v="558.0"/>
        <n v="218.0"/>
        <n v="713.0"/>
        <n v="451.0"/>
        <n v="480.0"/>
        <n v="364.0"/>
        <n v="879.0"/>
        <n v="732.0"/>
        <n v="383.0"/>
        <n v="412.0"/>
        <n v="1898.0"/>
        <n v="689.0"/>
        <n v="1123.0"/>
        <n v="306.0"/>
        <n v="586.0"/>
        <n v="331.0"/>
        <n v="323.0"/>
        <n v="1534.0"/>
        <n v="1844.0"/>
        <n v="127.0"/>
        <n v="250.0"/>
        <n v="548.0"/>
        <n v="251.0"/>
        <n v="1044.0"/>
        <n v="1154.0"/>
        <n v="157.0"/>
        <n v="595.0"/>
        <n v="446.0"/>
        <n v="953.0"/>
        <n v="626.0"/>
        <n v="255.0"/>
        <n v="1104.0"/>
        <n v="443.0"/>
        <n v="778.0"/>
        <n v="935.0"/>
        <n v="693.0"/>
        <n v="629.0"/>
        <n v="373.0"/>
        <n v="1427.0"/>
        <n v="2812.0"/>
        <n v="833.0"/>
        <n v="354.0"/>
        <n v="905.0"/>
        <n v="1052.0"/>
        <n v="414.0"/>
        <n v="167.0"/>
        <n v="1036.0"/>
        <n v="240.0"/>
        <n v="809.0"/>
        <n v="482.0"/>
        <n v="843.0"/>
        <n v="1071.0"/>
        <n v="247.0"/>
        <n v="224.0"/>
        <n v="344.0"/>
        <n v="542.0"/>
        <n v="1007.0"/>
        <n v="1641.0"/>
        <n v="613.0"/>
        <n v="989.0"/>
        <n v="282.0"/>
        <n v="349.0"/>
        <n v="893.0"/>
        <n v="755.0"/>
        <n v="201.0"/>
        <n v="695.0"/>
        <n v="461.0"/>
        <n v="223.0"/>
        <n v="797.0"/>
        <n v="262.0"/>
        <n v="424.0"/>
        <n v="612.0"/>
        <n v="1091.0"/>
        <n v="584.0"/>
        <n v="290.0"/>
        <n v="975.0"/>
        <n v="302.0"/>
        <n v="1124.0"/>
        <n v="396.0"/>
        <n v="1682.0"/>
        <n v="385.0"/>
        <n v="505.0"/>
        <n v="618.0"/>
        <n v="1333.0"/>
        <n v="293.0"/>
        <n v="683.0"/>
        <n v="189.0"/>
        <n v="765.0"/>
        <n v="350.0"/>
        <n v="661.0"/>
        <n v="649.0"/>
        <n v="1004.0"/>
        <n v="544.0"/>
        <n v="577.0"/>
        <n v="177.0"/>
        <n v="1455.0"/>
        <n v="988.0"/>
        <n v="669.0"/>
        <n v="340.0"/>
        <n v="807.0"/>
        <n v="372.0"/>
        <n v="332.0"/>
        <n v="1001.0"/>
        <n v="529.0"/>
        <n v="827.0"/>
        <n v="894.0"/>
        <n v="2635.0"/>
        <n v="599.0"/>
        <n v="898.0"/>
        <n v="1572.0"/>
        <n v="594.0"/>
        <n v="270.0"/>
        <n v="442.0"/>
        <n v="493.0"/>
        <n v="345.0"/>
        <n v="1539.0"/>
        <n v="341.0"/>
        <n v="422.0"/>
        <n v="2017.0"/>
        <n v="260.0"/>
        <n v="1022.0"/>
        <n v="454.0"/>
        <n v="610.0"/>
        <n v="269.0"/>
        <n v="371.0"/>
        <n v="1646.0"/>
        <n v="1176.0"/>
        <n v="2245.0"/>
        <n v="1060.0"/>
        <n v="151.0"/>
        <n v="337.0"/>
        <n v="1703.0"/>
        <n v="543.0"/>
        <n v="1344.0"/>
        <n v="97.0"/>
        <n v="312.0"/>
        <n v="761.0"/>
        <n v="564.0"/>
        <n v="395.0"/>
        <n v="2321.0"/>
        <n v="225.0"/>
        <n v="578.0"/>
        <n v="1607.0"/>
        <n v="878.0"/>
        <n v="114.0"/>
        <n v="243.0"/>
        <n v="1737.0"/>
        <n v="1637.0"/>
        <n v="1175.0"/>
        <n v="1224.0"/>
        <n v="1583.0"/>
        <n v="608.0"/>
        <n v="370.0"/>
        <n v="222.0"/>
        <n v="1423.0"/>
        <n v="1370.0"/>
        <n v="767.0"/>
        <n v="409.0"/>
        <n v="336.0"/>
        <n v="377.0"/>
        <n v="982.0"/>
        <n v="208.0"/>
        <n v="1167.0"/>
        <n v="580.0"/>
        <n v="1159.0"/>
        <n v="2685.0"/>
        <n v="299.0"/>
        <n v="171.0"/>
        <n v="806.0"/>
        <n v="1146.0"/>
        <n v="322.0"/>
        <n v="227.0"/>
        <n v="954.0"/>
        <n v="2259.0"/>
        <n v="674.0"/>
        <n v="456.0"/>
        <n v="1011.0"/>
        <n v="726.0"/>
        <n v="248.0"/>
        <n v="1200.0"/>
        <n v="3544.0"/>
        <n v="315.0"/>
        <n v="1212.0"/>
        <n v="1819.0"/>
        <n v="160.0"/>
        <n v="1643.0"/>
        <n v="823.0"/>
        <n v="1066.0"/>
        <n v="565.0"/>
        <n v="757.0"/>
        <n v="389.0"/>
        <n v="924.0"/>
        <n v="361.0"/>
        <n v="906.0"/>
        <n v="532.0"/>
        <n v="1391.0"/>
        <n v="2001.0"/>
        <n v="457.0"/>
        <n v="559.0"/>
        <n v="697.0"/>
        <n v="1076.0"/>
        <n v="2585.0"/>
        <n v="1309.0"/>
        <n v="1030.0"/>
        <n v="159.0"/>
        <n v="777.0"/>
        <n v="938.0"/>
        <n v="1161.0"/>
        <n v="636.0"/>
        <n v="129.0"/>
        <n v="1486.0"/>
        <n v="1712.0"/>
        <n v="753.0"/>
        <n v="684.0"/>
        <n v="408.0"/>
        <n v="491.0"/>
        <n v="1192.0"/>
        <n v="1740.0"/>
        <n v="676.0"/>
        <n v="839.0"/>
        <n v="256.0"/>
        <n v="102.0"/>
        <n v="276.0"/>
        <n v="2282.0"/>
        <n v="1571.0"/>
        <n v="958.0"/>
        <n v="417.0"/>
        <n v="1387.0"/>
        <n v="173.0"/>
        <n v="724.0"/>
        <n v="566.0"/>
        <n v="903.0"/>
        <n v="439.0"/>
        <n v="712.0"/>
        <n v="1008.0"/>
        <n v="1674.0"/>
        <n v="741.0"/>
        <n v="776.0"/>
        <n v="1101.0"/>
        <n v="760.0"/>
        <n v="2178.0"/>
        <n v="631.0"/>
        <n v="694.0"/>
        <n v="552.0"/>
        <n v="125.0"/>
      </sharedItems>
    </cacheField>
    <cacheField name="Trip duration (minutes)" numFmtId="2">
      <sharedItems containsSemiMixedTypes="0" containsString="0" containsNumber="1">
        <n v="13.25"/>
        <n v="11.533333333333333"/>
        <n v="22.083333333333332"/>
        <n v="11.716666666666667"/>
        <n v="5.483333333333333"/>
        <n v="16.633333333333333"/>
        <n v="7.966666666666667"/>
        <n v="67.3"/>
        <n v="85.53333333333333"/>
        <n v="5.15"/>
        <n v="18.85"/>
        <n v="5.316666666666666"/>
        <n v="38.35"/>
        <n v="19.533333333333335"/>
        <n v="8.633333333333333"/>
        <n v="4.75"/>
        <n v="4.383333333333334"/>
        <n v="8.75"/>
        <n v="10.966666666666667"/>
        <n v="17.3"/>
        <n v="1.3666666666666667"/>
        <n v="3.4"/>
        <n v="13.383333333333333"/>
        <n v="24.6"/>
        <n v="26.75"/>
        <n v="7.35"/>
        <n v="29.166666666666668"/>
        <n v="6.55"/>
        <n v="3.5833333333333335"/>
        <n v="3.4166666666666665"/>
        <n v="4.9"/>
        <n v="15.333333333333334"/>
        <n v="45.766666666666666"/>
        <n v="4.966666666666667"/>
        <n v="23.133333333333333"/>
        <n v="1.85"/>
        <n v="10.5"/>
        <n v="21.4"/>
        <n v="1.2666666666666666"/>
        <n v="5.466666666666667"/>
        <n v="6.366666666666666"/>
        <n v="8.766666666666667"/>
        <n v="5.133333333333334"/>
        <n v="5.233333333333333"/>
        <n v="14.233333333333333"/>
        <n v="7.216666666666667"/>
        <n v="10.05"/>
        <n v="5.85"/>
        <n v="13.6"/>
        <n v="6.133333333333334"/>
        <n v="26.233333333333334"/>
        <n v="5.4"/>
        <n v="20.55"/>
        <n v="14.683333333333334"/>
        <n v="6.966666666666667"/>
        <n v="22.6"/>
        <n v="14.2"/>
        <n v="14.366666666666667"/>
        <n v="17.116666666666667"/>
        <n v="33.416666666666664"/>
        <n v="33.28333333333333"/>
        <n v="12.05"/>
        <n v="16.1"/>
        <n v="32.11666666666667"/>
        <n v="35.016666666666666"/>
        <n v="28.783333333333335"/>
        <n v="5.633333333333334"/>
        <n v="11.666666666666666"/>
        <n v="16.616666666666667"/>
        <n v="1.7166666666666666"/>
        <n v="22.316666666666666"/>
        <n v="8.65"/>
        <n v="5.5"/>
        <n v="6.0"/>
        <n v="6.566666666666666"/>
        <n v="7.266666666666667"/>
        <n v="19.416666666666668"/>
        <n v="8.233333333333333"/>
        <n v="8.733333333333333"/>
        <n v="25.85"/>
        <n v="4.866666666666666"/>
        <n v="34.13333333333333"/>
        <n v="15.5"/>
        <n v="3.3666666666666667"/>
        <n v="37.2"/>
        <n v="6.316666666666666"/>
        <n v="6.883333333333334"/>
        <n v="2.283333333333333"/>
        <n v="2.55"/>
        <n v="9.333333333333334"/>
        <n v="7.866666666666666"/>
        <n v="5.566666666666666"/>
        <n v="4.083333333333333"/>
        <n v="26.216666666666665"/>
        <n v="22.483333333333334"/>
        <n v="4.216666666666667"/>
        <n v="7.4"/>
        <n v="23.6"/>
        <n v="24.8"/>
        <n v="4.533333333333333"/>
        <n v="9.883333333333333"/>
        <n v="20.05"/>
        <n v="39.016666666666666"/>
        <n v="24.733333333333334"/>
        <n v="15.933333333333334"/>
        <n v="6.033333333333333"/>
        <n v="10.583333333333334"/>
        <n v="10.116666666666667"/>
        <n v="30.866666666666667"/>
        <n v="20.7"/>
        <n v="21.3"/>
        <n v="24.05"/>
        <n v="21.266666666666666"/>
        <n v="4.55"/>
        <n v="3.4833333333333334"/>
        <n v="2.6"/>
        <n v="20.533333333333335"/>
        <n v="15.2"/>
        <n v="9.8"/>
        <n v="7.583333333333333"/>
        <n v="31.883333333333333"/>
        <n v="29.233333333333334"/>
        <n v="29.866666666666667"/>
        <n v="14.316666666666666"/>
        <n v="5.416666666666667"/>
        <n v="3.3"/>
        <n v="13.916666666666666"/>
        <n v="8.516666666666667"/>
        <n v="9.483333333333333"/>
        <n v="28.1"/>
        <n v="24.4"/>
        <n v="75.86666666666666"/>
        <n v="31.816666666666666"/>
        <n v="24.65"/>
        <n v="5.583333333333333"/>
        <n v="3.9833333333333334"/>
        <n v="7.483333333333333"/>
        <n v="1.35"/>
        <n v="10.316666666666666"/>
        <n v="35.53333333333333"/>
        <n v="1.9333333333333333"/>
        <n v="2.25"/>
        <n v="21.466666666666665"/>
        <n v="5.283333333333333"/>
        <n v="20.916666666666668"/>
        <n v="8.383333333333333"/>
        <n v="30.2"/>
        <n v="10.85"/>
        <n v="26.983333333333334"/>
        <n v="11.166666666666666"/>
        <n v="24.366666666666667"/>
        <n v="11.5"/>
        <n v="13.816666666666666"/>
        <n v="9.75"/>
        <n v="4.15"/>
        <n v="14.066666666666666"/>
        <n v="14.716666666666667"/>
        <n v="8.483333333333333"/>
        <n v="18.783333333333335"/>
        <n v="5.7"/>
        <n v="6.433333333333334"/>
        <n v="7.933333333333334"/>
        <n v="12.4"/>
        <n v="13.616666666666667"/>
        <n v="26.516666666666666"/>
        <n v="1.25"/>
        <n v="3.1166666666666667"/>
        <n v="19.616666666666667"/>
        <n v="5.066666666666666"/>
        <n v="8.85"/>
        <n v="11.9"/>
        <n v="19.516666666666666"/>
        <n v="25.083333333333332"/>
        <n v="4.4"/>
        <n v="34.61666666666667"/>
        <n v="30.216666666666665"/>
        <n v="3.5"/>
        <n v="7.716666666666667"/>
        <n v="19.016666666666666"/>
        <n v="19.85"/>
        <n v="37.1"/>
        <n v="9.6"/>
        <n v="16.883333333333333"/>
        <n v="21.766666666666666"/>
        <n v="4.766666666666667"/>
        <n v="3.3333333333333335"/>
        <n v="5.05"/>
        <n v="20.9"/>
        <n v="3.433333333333333"/>
        <n v="18.083333333333332"/>
        <n v="8.566666666666666"/>
        <n v="12.533333333333333"/>
        <n v="11.133333333333333"/>
        <n v="25.15"/>
        <n v="4.233333333333333"/>
        <n v="18.3"/>
        <n v="28.65"/>
        <n v="29.683333333333334"/>
        <n v="9.183333333333334"/>
        <n v="6.7"/>
        <n v="30.35"/>
        <n v="5.783333333333333"/>
        <n v="1.6333333333333333"/>
        <n v="5.083333333333333"/>
        <n v="8.25"/>
        <n v="17.2"/>
        <n v="123.1"/>
        <n v="4.466666666666667"/>
        <n v="4.916666666666667"/>
        <n v="4.416666666666667"/>
        <n v="9.866666666666667"/>
        <n v="2.533333333333333"/>
        <n v="17.6"/>
        <n v="17.8"/>
        <n v="7.233333333333333"/>
        <n v="15.466666666666667"/>
        <n v="6.916666666666667"/>
        <n v="21.85"/>
        <n v="21.933333333333334"/>
        <n v="26.566666666666666"/>
        <n v="5.916666666666667"/>
        <n v="10.25"/>
        <n v="20.033333333333335"/>
        <n v="8.116666666666667"/>
        <n v="7.416666666666667"/>
        <n v="8.333333333333334"/>
        <n v="29.616666666666667"/>
        <n v="39.3"/>
        <n v="6.4"/>
        <n v="15.15"/>
        <n v="9.166666666666666"/>
        <n v="2.566666666666667"/>
        <n v="3.183333333333333"/>
        <n v="15.65"/>
        <n v="38.3"/>
        <n v="13.233333333333333"/>
        <n v="22.95"/>
        <n v="53.65"/>
        <n v="7.75"/>
        <n v="7.45"/>
        <n v="22.85"/>
        <n v="6.683333333333334"/>
        <n v="83.4"/>
        <n v="7.083333333333333"/>
        <n v="9.366666666666667"/>
        <n v="2.8333333333333335"/>
        <n v="23.55"/>
        <n v="3.1333333333333333"/>
        <n v="7.833333333333333"/>
        <n v="16.316666666666666"/>
        <n v="14.283333333333333"/>
        <n v="17.35"/>
        <n v="42.583333333333336"/>
        <n v="8.8"/>
        <n v="9.383333333333333"/>
        <n v="24.683333333333334"/>
        <n v="6.3"/>
        <n v="24.0"/>
        <n v="11.416666666666666"/>
        <n v="9.516666666666667"/>
        <n v="5.766666666666667"/>
        <n v="7.133333333333334"/>
        <n v="15.033333333333333"/>
        <n v="11.816666666666666"/>
        <n v="5.8"/>
        <n v="17.55"/>
        <n v="11.033333333333333"/>
        <n v="2.9166666666666665"/>
        <n v="12.216666666666667"/>
        <n v="4.633333333333334"/>
        <n v="34.96666666666667"/>
        <n v="4.2"/>
        <n v="32.43333333333333"/>
        <n v="9.583333333333334"/>
        <n v="18.633333333333333"/>
        <n v="47.733333333333334"/>
        <n v="15.483333333333333"/>
        <n v="15.716666666666667"/>
        <n v="34.266666666666666"/>
        <n v="10.0"/>
        <n v="20.65"/>
        <n v="9.7"/>
        <n v="6.633333333333334"/>
        <n v="2.9"/>
        <n v="25.983333333333334"/>
        <n v="17.683333333333334"/>
        <n v="9.3"/>
        <n v="3.6333333333333333"/>
        <n v="11.883333333333333"/>
        <n v="7.516666666666667"/>
        <n v="8.0"/>
        <n v="6.066666666666666"/>
        <n v="14.65"/>
        <n v="12.2"/>
        <n v="6.383333333333334"/>
        <n v="6.866666666666666"/>
        <n v="31.633333333333333"/>
        <n v="11.483333333333333"/>
        <n v="18.716666666666665"/>
        <n v="5.1"/>
        <n v="9.766666666666667"/>
        <n v="5.516666666666667"/>
        <n v="5.383333333333334"/>
        <n v="25.566666666666666"/>
        <n v="30.733333333333334"/>
        <n v="2.1166666666666667"/>
        <n v="4.166666666666667"/>
        <n v="9.133333333333333"/>
        <n v="4.183333333333334"/>
        <n v="17.4"/>
        <n v="19.233333333333334"/>
        <n v="2.6166666666666667"/>
        <n v="9.916666666666666"/>
        <n v="7.433333333333334"/>
        <n v="15.883333333333333"/>
        <n v="10.433333333333334"/>
        <n v="4.25"/>
        <n v="18.4"/>
        <n v="7.383333333333334"/>
        <n v="12.966666666666667"/>
        <n v="15.583333333333334"/>
        <n v="11.55"/>
        <n v="10.483333333333333"/>
        <n v="6.216666666666667"/>
        <n v="23.783333333333335"/>
        <n v="46.86666666666667"/>
        <n v="13.883333333333333"/>
        <n v="5.9"/>
        <n v="15.083333333333334"/>
        <n v="17.533333333333335"/>
        <n v="6.9"/>
        <n v="2.783333333333333"/>
        <n v="17.266666666666666"/>
        <n v="4.0"/>
        <n v="13.483333333333333"/>
        <n v="8.033333333333333"/>
        <n v="14.05"/>
        <n v="17.85"/>
        <n v="4.116666666666666"/>
        <n v="3.7333333333333334"/>
        <n v="5.733333333333333"/>
        <n v="9.033333333333333"/>
        <n v="16.783333333333335"/>
        <n v="27.35"/>
        <n v="10.216666666666667"/>
        <n v="16.483333333333334"/>
        <n v="4.7"/>
        <n v="5.816666666666666"/>
        <n v="14.883333333333333"/>
        <n v="12.583333333333334"/>
        <n v="3.35"/>
        <n v="11.583333333333334"/>
        <n v="7.683333333333334"/>
        <n v="3.716666666666667"/>
        <n v="13.283333333333333"/>
        <n v="4.366666666666666"/>
        <n v="7.066666666666666"/>
        <n v="10.2"/>
        <n v="18.183333333333334"/>
        <n v="9.733333333333333"/>
        <n v="4.833333333333333"/>
        <n v="16.25"/>
        <n v="5.033333333333333"/>
        <n v="18.733333333333334"/>
        <n v="6.6"/>
        <n v="28.033333333333335"/>
        <n v="6.416666666666667"/>
        <n v="8.416666666666666"/>
        <n v="10.3"/>
        <n v="22.216666666666665"/>
        <n v="4.883333333333334"/>
        <n v="11.383333333333333"/>
        <n v="3.15"/>
        <n v="12.75"/>
        <n v="5.833333333333333"/>
        <n v="11.016666666666667"/>
        <n v="10.816666666666666"/>
        <n v="16.733333333333334"/>
        <n v="9.066666666666666"/>
        <n v="9.616666666666667"/>
        <n v="2.95"/>
        <n v="24.25"/>
        <n v="16.466666666666665"/>
        <n v="11.15"/>
        <n v="5.666666666666667"/>
        <n v="13.45"/>
        <n v="6.2"/>
        <n v="5.533333333333333"/>
        <n v="16.683333333333334"/>
        <n v="8.816666666666666"/>
        <n v="13.783333333333333"/>
        <n v="14.9"/>
        <n v="43.916666666666664"/>
        <n v="9.983333333333333"/>
        <n v="14.966666666666667"/>
        <n v="26.2"/>
        <n v="9.9"/>
        <n v="4.5"/>
        <n v="7.366666666666666"/>
        <n v="8.216666666666667"/>
        <n v="5.75"/>
        <n v="25.65"/>
        <n v="5.683333333333334"/>
        <n v="7.033333333333333"/>
        <n v="33.61666666666667"/>
        <n v="4.333333333333333"/>
        <n v="17.033333333333335"/>
        <n v="7.566666666666666"/>
        <n v="10.166666666666666"/>
        <n v="4.483333333333333"/>
        <n v="6.183333333333334"/>
        <n v="27.433333333333334"/>
        <n v="19.6"/>
        <n v="37.416666666666664"/>
        <n v="17.666666666666668"/>
        <n v="2.5166666666666666"/>
        <n v="5.616666666666666"/>
        <n v="28.383333333333333"/>
        <n v="9.05"/>
        <n v="22.4"/>
        <n v="1.6166666666666667"/>
        <n v="5.2"/>
        <n v="12.683333333333334"/>
        <n v="9.4"/>
        <n v="6.583333333333333"/>
        <n v="38.68333333333333"/>
        <n v="3.75"/>
        <n v="9.633333333333333"/>
        <n v="26.783333333333335"/>
        <n v="14.633333333333333"/>
        <n v="1.9"/>
        <n v="4.05"/>
        <n v="28.95"/>
        <n v="27.283333333333335"/>
        <n v="19.583333333333332"/>
        <n v="20.4"/>
        <n v="26.383333333333333"/>
        <n v="10.133333333333333"/>
        <n v="6.166666666666667"/>
        <n v="3.7"/>
        <n v="23.716666666666665"/>
        <n v="22.833333333333332"/>
        <n v="12.783333333333333"/>
        <n v="6.816666666666666"/>
        <n v="5.6"/>
        <n v="6.283333333333333"/>
        <n v="16.366666666666667"/>
        <n v="3.466666666666667"/>
        <n v="19.45"/>
        <n v="9.666666666666666"/>
        <n v="19.316666666666666"/>
        <n v="44.75"/>
        <n v="4.983333333333333"/>
        <n v="2.85"/>
        <n v="13.433333333333334"/>
        <n v="19.1"/>
        <n v="5.366666666666666"/>
        <n v="3.783333333333333"/>
        <n v="15.9"/>
        <n v="37.65"/>
        <n v="11.233333333333333"/>
        <n v="7.6"/>
        <n v="16.85"/>
        <n v="12.1"/>
        <n v="4.133333333333334"/>
        <n v="20.0"/>
        <n v="59.06666666666667"/>
        <n v="5.25"/>
        <n v="20.2"/>
        <n v="30.316666666666666"/>
        <n v="2.6666666666666665"/>
        <n v="27.383333333333333"/>
        <n v="13.716666666666667"/>
        <n v="17.766666666666666"/>
        <n v="9.416666666666666"/>
        <n v="12.616666666666667"/>
        <n v="6.483333333333333"/>
        <n v="15.4"/>
        <n v="6.016666666666667"/>
        <n v="15.1"/>
        <n v="8.866666666666667"/>
        <n v="23.183333333333334"/>
        <n v="33.35"/>
        <n v="7.616666666666666"/>
        <n v="9.316666666666666"/>
        <n v="11.616666666666667"/>
        <n v="17.933333333333334"/>
        <n v="43.083333333333336"/>
        <n v="21.816666666666666"/>
        <n v="17.166666666666668"/>
        <n v="2.65"/>
        <n v="12.95"/>
        <n v="15.633333333333333"/>
        <n v="19.35"/>
        <n v="10.6"/>
        <n v="2.15"/>
        <n v="24.766666666666666"/>
        <n v="28.533333333333335"/>
        <n v="12.55"/>
        <n v="11.4"/>
        <n v="6.8"/>
        <n v="8.183333333333334"/>
        <n v="19.866666666666667"/>
        <n v="29.0"/>
        <n v="11.266666666666667"/>
        <n v="13.983333333333333"/>
        <n v="4.266666666666667"/>
        <n v="1.7"/>
        <n v="4.6"/>
        <n v="38.03333333333333"/>
        <n v="26.183333333333334"/>
        <n v="15.966666666666667"/>
        <n v="6.95"/>
        <n v="23.116666666666667"/>
        <n v="2.8833333333333333"/>
        <n v="12.066666666666666"/>
        <n v="9.433333333333334"/>
        <n v="15.05"/>
        <n v="7.316666666666666"/>
        <n v="11.866666666666667"/>
        <n v="16.8"/>
        <n v="27.9"/>
        <n v="12.35"/>
        <n v="12.933333333333334"/>
        <n v="18.35"/>
        <n v="12.666666666666666"/>
        <n v="36.3"/>
        <n v="10.516666666666667"/>
        <n v="11.566666666666666"/>
        <n v="9.2"/>
        <n v="2.0833333333333335"/>
      </sharedItems>
    </cacheField>
    <cacheField name="Start Station" numFmtId="0">
      <sharedItems>
        <s v="Suffolk St &amp; Stanton St"/>
        <s v="Lexington Ave &amp; E 63 St"/>
        <s v="1 Pl &amp; Clinton St"/>
        <s v="Barrow St &amp; Hudson St"/>
        <s v="1 Ave &amp; E 44 St"/>
        <s v="State St &amp; Smith St"/>
        <s v="Front St &amp; Gold St"/>
        <s v="E 89 St &amp; York Ave"/>
        <s v="Central Park S &amp; 6 Ave"/>
        <s v="E 3 St &amp; 1 Ave"/>
        <s v="Bank St &amp; Washington St"/>
        <s v="Front St &amp; Maiden Ln"/>
        <s v="E 10 St &amp; 5 Ave"/>
        <s v="1 Ave &amp; E 68 St"/>
        <s v="N 11 St &amp; Wythe Ave"/>
        <s v="E 17 St &amp; Broadway"/>
        <s v="E 2 St &amp; Avenue C"/>
        <s v="Central Park West &amp; W 76 St"/>
        <s v="W 22 St &amp; 8 Ave"/>
        <s v="E 71 St &amp; 1 Ave"/>
        <s v="University Pl &amp; E 14 St"/>
        <s v="E 25 St &amp; 2 Ave"/>
        <s v="Dean St &amp; Hoyt St"/>
        <s v="Allen St &amp; Stanton St"/>
        <s v="NYCBS Depot - SSP"/>
        <s v="W 26 St &amp; 8 Ave"/>
        <s v="Great Jones St"/>
        <s v="W 43 St &amp; 10 Ave"/>
        <s v="Grand St &amp; Elizabeth St"/>
        <s v="W 20 St &amp; 11 Ave"/>
        <s v="Old Fulton St"/>
        <s v="Allen St &amp; Hester St"/>
        <s v="E 55 St &amp; 3 Ave"/>
        <s v="8 Ave &amp; W 52 St"/>
        <s v="Broadway &amp; W 29 St"/>
        <s v="Cathedral Pkwy &amp; Broadway"/>
        <s v="Bayard St &amp; Baxter St"/>
        <s v="Driggs Ave &amp; N Henry St"/>
        <s v="Perry St &amp; Bleecker St"/>
        <s v="Broadway &amp; E 22 St"/>
        <s v="Carmine St &amp; 6 Ave"/>
        <s v="Fulton St &amp; Clermont Ave"/>
        <s v="Broadway &amp; W 56 St"/>
        <s v="8 Ave &amp; W 16 St"/>
        <s v="W 84 St &amp; Columbus Ave"/>
        <s v="E 53 St &amp; Madison Ave"/>
        <s v="W 43 St &amp; 6 Ave"/>
        <s v="Broadway &amp; W 36 St"/>
        <s v="Cleveland Pl &amp; Spring St"/>
        <s v="E 45 St &amp; 3 Ave"/>
        <s v="Columbus Ave &amp; W 103 St"/>
        <s v="E 39 St &amp; 3 Ave"/>
        <s v="Vesey Pl &amp; River Terrace"/>
        <s v="E 39 St &amp; 2 Ave"/>
        <s v="Washington St &amp; Gansevoort St"/>
        <s v="E 85 St &amp; 3 Ave"/>
        <s v="Avenue D &amp; E 12 St"/>
        <s v="Greenwich St &amp; W Houston St"/>
        <s v="W 78 St &amp; Broadway"/>
        <s v="Pier 40 - Hudson River Park"/>
        <s v="W 84 St &amp; Broadway"/>
        <s v="Allen St &amp; Rivington St"/>
        <s v="E 59 St &amp; Madison Ave"/>
        <s v="Pershing Square South"/>
        <s v="Stanton St &amp; Chrystie St"/>
        <s v="E 15 St &amp; 3 Ave"/>
        <s v="Front St &amp; Washington St"/>
        <s v="Broadway &amp; W 51 St"/>
        <s v="Duane St &amp; Greenwich St"/>
        <s v="Leonard St &amp; Maujer St"/>
        <s v="Centre St &amp; Chambers St"/>
        <s v="1 Ave &amp; E 16 St"/>
        <s v="Reade St &amp; Broadway"/>
        <s v="E 16 St &amp; 5 Ave"/>
        <s v="Barclay St &amp; Church St"/>
        <s v="E 33 St &amp; 2 Ave"/>
        <s v="Broadway &amp; Roebling St"/>
        <s v="Adelphi St &amp; Myrtle Ave"/>
        <s v="Bergen St &amp; Smith St"/>
        <s v="11 Ave &amp; W 41 St"/>
        <s v="University Pl &amp; E 8 St"/>
        <s v="Broadway &amp; W 58 St"/>
        <s v="Forsyth St &amp; Broome St"/>
        <s v="Lafayette St &amp; E 8 St"/>
        <s v="W 45 St &amp; 8 Ave"/>
        <s v="Bond St &amp; Bergen St"/>
        <s v="Mott St &amp; Prince St"/>
        <s v="W 92 St &amp; Broadway"/>
        <s v="E 24 St &amp; Park Ave S"/>
        <s v="Central Park West &amp; W 102 St"/>
        <s v="W 42 St &amp; Dyer Ave"/>
        <s v="Clinton St &amp; Joralemon St"/>
        <s v="Cooper Square &amp; E 7 St"/>
        <s v="Broadway &amp; W 24 St"/>
        <s v="Clinton St &amp; Grand St"/>
        <s v="W 13 St &amp; Hudson St"/>
        <s v="Cherry St"/>
        <s v="E 31 St &amp; 3 Ave"/>
        <s v="Bus Slip &amp; State St"/>
        <s v="E 6 St &amp; Avenue B"/>
        <s v="W Broadway &amp; Spring St"/>
        <s v="Greenwich Ave &amp; 8 Ave"/>
        <s v="Kent Ave &amp; N 7 St"/>
        <s v="Sands St &amp; Navy St"/>
        <s v="Rivington St &amp; Ridge St"/>
        <s v="E 91 St &amp; Park Ave"/>
        <s v="6 Ave &amp; Canal St"/>
        <s v="2 Ave &amp; E 31 St"/>
        <s v="W 56 St &amp; 10 Ave"/>
        <s v="Henry St &amp; Grand St"/>
        <s v="E 51 St &amp; 1 Ave"/>
        <s v="South St &amp; Gouverneur Ln"/>
        <s v="Christopher St &amp; Greenwich St"/>
        <s v="E 32 St &amp; Park Ave"/>
        <s v="West St &amp; Chambers St"/>
        <s v="W 49 St &amp; 8 Ave"/>
        <s v="Columbia St &amp; Rivington St"/>
        <s v="Centre St &amp; Worth St"/>
        <s v="Carroll St &amp; Smith St"/>
        <s v="W 34 St &amp; 11 Ave"/>
        <s v="E 66 St &amp; Madison Ave"/>
        <s v="W 13 St &amp; 5 Ave"/>
        <s v="Berkeley Pl &amp; 7 Ave"/>
        <s v="MacDougal St &amp; Washington Sq"/>
        <s v="FDR Drive &amp; E 35 St"/>
        <s v="W 42 St &amp; 8 Ave"/>
        <s v="E 65 St &amp; 2 Ave"/>
        <s v="Murray St &amp; West St"/>
        <s v="President St &amp; Henry St"/>
        <s v="W 38 St &amp; 8 Ave"/>
        <s v="Maiden Ln &amp; Pearl St"/>
        <s v="Norfolk St &amp; Broome St"/>
        <s v="N 6 St &amp; Bedford Ave"/>
        <s v="Grand Army Plaza &amp; Central Park S"/>
        <s v="Washington Pl &amp; 6 Ave"/>
        <s v="E 4 St &amp; 2 Ave"/>
        <s v="9 Ave &amp; W 22 St"/>
        <s v="W 24 St &amp; 7 Ave"/>
        <s v="Central Park West &amp; W 85 St"/>
        <s v="West Thames St"/>
        <s v="W 41 St &amp; 8 Ave"/>
        <s v="1 Ave &amp; E 62 St"/>
        <s v="W 14 St &amp; The High Line"/>
        <s v="Pershing Square North"/>
        <s v="E 60 St &amp; York Ave"/>
        <s v="Cliff St &amp; Fulton St"/>
        <s v="3 Ave &amp; E 62 St"/>
        <s v="E 30 St &amp; Park Ave S"/>
        <s v="1 Ave &amp; E 94 St"/>
        <s v="Berkeley Pl &amp; 6 Ave"/>
        <s v="W 52 St &amp; 9 Ave"/>
        <s v="W 37 St &amp; 10 Ave"/>
        <s v="Driggs Ave &amp; Lorimer St"/>
        <s v="E 55 St &amp; 2 Ave"/>
        <s v="E 7 St &amp; Avenue A"/>
        <s v="5 Ave &amp; E 93 St"/>
        <s v="Washington Pl &amp; Broadway"/>
        <s v="Fulton St &amp; Broadway"/>
        <s v="E 58 St &amp; Madison Ave"/>
        <s v="W 87 St  &amp; Amsterdam Ave"/>
        <s v="W 39 St &amp; 9 Ave"/>
        <s v="6 Ave &amp; W 33 St"/>
        <s v="South End Ave &amp; Liberty St"/>
        <s v="Fulton St &amp; Rockwell Pl"/>
        <s v="E 47 St &amp; Park Ave"/>
        <s v="E 12 St &amp; 3 Ave"/>
        <s v="S 4 St &amp; Rodney St"/>
        <s v="8 Ave &amp; W 33 St"/>
        <s v="Greenwich St &amp; Hubert St"/>
        <s v="Union Ave &amp; Wallabout St"/>
        <s v="Broadway &amp; W 60 St"/>
        <s v="W 31 St &amp; 7 Ave"/>
        <s v="5 Ave &amp; E 88 St"/>
        <s v="Hudson St &amp; Reade St"/>
        <s v="2 Ave &amp; E 99 St"/>
        <s v="MacDougal St &amp; Prince St"/>
        <s v="E 23 St &amp; 1 Ave"/>
        <s v="8 Ave &amp; W 31 St"/>
        <s v="Riverside Dr &amp; W 104 St"/>
        <s v="W 82 St &amp; Central Park West"/>
        <s v="Columbus Ave &amp; W 72 St"/>
        <s v="W 52 St &amp; 11 Ave"/>
        <s v="E 25 St &amp; 1 Ave"/>
        <s v="Brooklyn Bridge Park - Pier 2"/>
        <s v="Commerce St &amp; Van Brunt St"/>
        <s v="Jackson Ave &amp; 46 Rd"/>
        <s v="W 20 St &amp; 8 Ave"/>
        <s v="Mercer St &amp; Bleecker St"/>
        <s v="Throop Ave &amp; Myrtle Ave"/>
        <s v="E 81 St &amp; York Ave"/>
        <s v="W 13 St &amp; 6 Ave"/>
        <s v="John St &amp; William St"/>
        <s v="Banker St &amp; Meserole Ave"/>
        <s v="York St &amp; Jay St"/>
        <s v="Bond St &amp; Schermerhorn St"/>
        <s v="5 Ave &amp; E 78 St"/>
        <s v="Columbia Heights &amp; Cranberry St"/>
        <s v="E 2 St &amp; Avenue B"/>
        <s v="Riverside Dr &amp; W 72 St"/>
        <s v="E 13 St &amp; Avenue A"/>
        <s v="E 10 St &amp; Avenue A"/>
        <s v="Myrtle Ave &amp; Lewis Ave"/>
        <s v="Murray St &amp; Greenwich St"/>
        <s v="E 33 St &amp; 5 Ave"/>
        <s v="Henry St &amp; Poplar St"/>
        <s v="DeKalb Ave &amp; Hudson Ave"/>
        <s v="E 2 St &amp; 2 Ave"/>
        <s v="W 18 St &amp; 6 Ave"/>
        <s v="Willoughby St &amp; Fleet St"/>
        <s v="Watts St &amp; Greenwich St"/>
        <s v="E 27 St &amp; 1 Ave"/>
        <s v="Liberty St &amp; Broadway"/>
        <s v="W 52 St &amp; 6 Ave"/>
        <s v="Richardson St &amp; N Henry St"/>
        <s v="Lexington Ave &amp; E 24 St"/>
        <s v="Broadway &amp; E 14 St"/>
        <s v="Cadman Plaza West &amp; Montague St"/>
        <s v="Rivington St &amp; Chrystie St"/>
        <s v="Central Park W &amp; W 96 St"/>
        <s v="W 100 St &amp; Manhattan Ave"/>
        <s v="Graham Ave &amp; Withers St"/>
        <s v="W 26 St &amp; 10 Ave"/>
        <s v="Catherine St &amp; Monroe St"/>
        <s v="E 5 St &amp; Avenue C"/>
        <s v="W 46 St &amp; 11 Ave"/>
        <s v="Graham Ave &amp; Conselyea St"/>
        <s v="E 75 St &amp; 3 Ave"/>
        <s v="W 27 St &amp; 7 Ave"/>
        <s v="W 67 St &amp; Broadway"/>
        <s v="E 40 St &amp; 5 Ave"/>
        <s v="1 Ave &amp; E 18 St"/>
        <s v="E 11 St &amp; 1 Ave"/>
        <s v="Division St &amp; Bowery"/>
        <s v="William St &amp; Pine St"/>
        <s v="Court St &amp; State St"/>
        <s v="Broadway &amp; W 41 St"/>
        <s v="2 Ave &amp; E 96 St"/>
        <s v="Broadway &amp; Berry St"/>
        <s v="Broadway &amp; W 49 St"/>
        <s v="E 35 St &amp; 3 Ave"/>
        <s v="LaGuardia Pl &amp; W 3 St"/>
        <s v="E 76 St &amp; 3 Ave"/>
        <s v="Emerson Pl &amp; Myrtle Ave"/>
        <s v="Albany Ave &amp; Fulton St"/>
        <s v="W 55 St &amp; 6 Ave"/>
        <s v="Little West St &amp; 1 Pl"/>
        <s v="Pike St &amp; E Broadway"/>
        <s v="Hanson Pl &amp; Ashland Pl"/>
        <s v="W 74 St &amp; Columbus Ave"/>
        <s v="S Portland Ave &amp; Hanson Pl"/>
        <s v="Boerum St &amp; Broadway"/>
        <s v="Bushwick Ave &amp; Powers St"/>
        <s v="W 16 St &amp; The High Line"/>
        <s v="Greenwich Ave &amp; Charles St"/>
        <s v="DeKalb Ave &amp; S Portland Ave"/>
        <s v="E 11 St &amp; Broadway"/>
        <s v="E 84 St &amp; Park Ave"/>
        <s v="Jay St &amp; Tech Pl"/>
        <s v="Central Park West &amp; W 68 St"/>
        <s v="11 Ave &amp; W 59 St"/>
        <s v="Vernon Blvd &amp; 50 Ave"/>
        <s v="9 Ave &amp; W 45 St"/>
        <s v="Broadway &amp; W 32 St"/>
        <s v="W 17 St &amp; 8 Ave"/>
        <s v="45 Rd &amp; 11 St"/>
        <s v="E 6 St &amp; Avenue D"/>
        <s v="Water - Whitehall Plaza"/>
        <s v="5 Ave &amp; 3 St"/>
        <s v="E 55 St &amp; Lexington Ave"/>
        <s v="W 11 St &amp; 6 Ave"/>
        <s v="9 Ave &amp; W 18 St"/>
        <s v="W 44 St &amp; 5 Ave"/>
        <s v="E 102 St &amp; 1 Ave"/>
        <s v="Meserole Ave &amp; Manhattan Ave"/>
        <s v="Monroe St &amp; Classon Ave"/>
        <s v="Eckford St &amp; Engert Ave"/>
        <s v="Cadman Plaza E &amp; Tillary St"/>
        <s v="Graham Ave &amp; Grand St"/>
        <s v="W 25 St &amp; 6 Ave"/>
        <s v="West End Ave &amp; W 107 St"/>
        <s v="Graham Ave &amp; Herbert St"/>
        <s v="31 St &amp; Thomson Ave"/>
        <s v="Tompkins Ave &amp; Hopkins St"/>
        <s v="11 Ave &amp; W 27 St"/>
        <s v="Macon St &amp; Nostrand Ave"/>
        <s v="Pike St &amp; Monroe St"/>
        <s v="W 37 St &amp; 5 Ave"/>
        <s v="Bank St &amp; Hudson St"/>
        <s v="Harrison St &amp; Hudson St"/>
        <s v="W 22 St &amp; 10 Ave"/>
        <s v="E 88 St &amp; 1 Ave"/>
        <s v="Wythe Ave &amp; Metropolitan Ave"/>
        <s v="Willoughby Ave &amp; Tompkins Ave"/>
        <s v="W 106 St &amp; Amsterdam Ave"/>
        <s v="E 19 St &amp; 3 Ave"/>
        <s v="Canal St &amp; Rutgers St"/>
        <s v="Avenue D &amp; E 8 St"/>
        <s v="Montague St &amp; Clinton St"/>
        <s v="Fulton St &amp; Washington Ave"/>
        <s v="Lexington Ave &amp; Classon Ave"/>
        <s v="W 47 St &amp; 10 Ave"/>
        <s v="E 48 St &amp; 5 Ave"/>
        <s v="Grand Army Plaza &amp; Plaza St West"/>
        <s v="Hancock St &amp; Bedford Ave"/>
        <s v="Amsterdam Ave &amp; W 82 St"/>
        <s v="1 Ave &amp; E 78 St"/>
        <s v="47 Ave &amp; 31 St"/>
        <s v="E 47 St &amp; 2 Ave"/>
        <s v="Amsterdam Ave &amp; W 79 St"/>
        <s v="Central Park West &amp; W 72 St"/>
        <s v="E 20 St &amp; Park Ave"/>
        <s v="Spruce St &amp; Nassau St"/>
        <s v="Clermont Ave &amp; Lafayette Ave"/>
        <s v="W 21 St &amp; 6 Ave"/>
        <s v="Smith St &amp; 9 St"/>
        <s v="Madison St &amp; Clinton St"/>
        <s v="E 9 St &amp; Avenue C"/>
        <s v="Metropolitan Ave &amp; Bedford Ave"/>
        <s v="Leonard St &amp; Church St"/>
        <s v="N 8 St &amp; Driggs Ave"/>
        <s v="E 48 St &amp; 3 Ave"/>
        <s v="Putnam Ave &amp; Throop Ave"/>
        <s v="West End Ave &amp; W 94 St"/>
        <s v="5 Ave &amp; E 63 St"/>
        <s v="E 14 St &amp; Avenue B"/>
        <s v="W 104 St &amp; Amsterdam Ave"/>
      </sharedItems>
    </cacheField>
    <cacheField name="End Station" numFmtId="0">
      <sharedItems>
        <s v="W Broadway &amp; Spring St"/>
        <s v="1 Ave &amp; E 78 St"/>
        <s v="Henry St &amp; Degraw St"/>
        <s v="W 20 St &amp; 8 Ave"/>
        <s v="E 53 St &amp; 3 Ave"/>
        <s v="Bond St &amp; Fulton St"/>
        <s v="Lafayette Ave &amp; Fort Greene Pl"/>
        <s v="Broadway &amp; Battery Pl"/>
        <s v="Central Park S &amp; 6 Ave"/>
        <s v="E 25 St &amp; 2 Ave"/>
        <s v="Little West St &amp; 1 Pl"/>
        <s v="Liberty St &amp; Broadway"/>
        <s v="Columbus Ave &amp; W 72 St"/>
        <s v="E 47 St &amp; Park Ave"/>
        <s v="Bushwick Ave &amp; Powers St"/>
        <s v="W 17 St &amp; 8 Ave"/>
        <s v="Johnson St &amp; Gold St"/>
        <s v="E 11 St &amp; 2 Ave"/>
        <s v="E 72 St &amp; York Ave"/>
        <s v="W 45 St &amp; 6 Ave"/>
        <s v="1 Ave &amp; E 68 St"/>
        <s v="Washington Pl &amp; Broadway"/>
        <s v="Suffolk St &amp; Stanton St"/>
        <s v="Plaza St West &amp; Flatbush Ave"/>
        <s v="Mott St &amp; Prince St"/>
        <s v="Columbia St &amp; Degraw St"/>
        <s v="W 38 St &amp; 8 Ave"/>
        <s v="9 Ave &amp; W 45 St"/>
        <s v="Grand St &amp; Greene St"/>
        <s v="St Marks Pl &amp; 2 Ave"/>
        <s v="Broadway &amp; E 14 St"/>
        <s v="Rivington St &amp; Chrystie St"/>
        <s v="Milton St &amp; Franklin St"/>
        <s v="W 54 St &amp; 9 Ave"/>
        <s v="E 17 St &amp; Broadway"/>
        <s v="Bayard St &amp; Baxter St"/>
        <s v="N 8 St &amp; Driggs Ave"/>
        <s v="8 Ave &amp; W 31 St"/>
        <s v="Pershing Square South"/>
        <s v="W 13 St &amp; 7 Ave"/>
        <s v="Hanson Pl &amp; Ashland Pl"/>
        <s v="Greenwich St &amp; W Houston St"/>
        <s v="W 13 St &amp; Hudson St"/>
        <s v="W 104 St &amp; Amsterdam Ave"/>
        <s v="E 58 St &amp; 1 Ave"/>
        <s v="Carmine St &amp; 6 Ave"/>
        <s v="E 41 St &amp; Madison Ave"/>
        <s v="S 5 Pl &amp; S 4 St"/>
        <s v="W 34 St &amp; 11 Ave"/>
        <s v="W 106 St &amp; Central Park West"/>
        <s v="Central Park North &amp; Adam Clayton Powell Blvd"/>
        <s v="Mercer St &amp; Spring St"/>
        <s v="E 20 St &amp; FDR Drive"/>
        <s v="West St &amp; Chambers St"/>
        <s v="Spruce St &amp; Nassau St"/>
        <s v="Old Fulton St"/>
        <s v="E 15 St &amp; 3 Ave"/>
        <s v="9 Ave &amp; W 28 St"/>
        <s v="W 63 St &amp; Broadway"/>
        <s v="Pier 40 - Hudson River Park"/>
        <s v="Avenue D &amp; E 3 St"/>
        <s v="E 88 St &amp; 1 Ave"/>
        <s v="Stanton St &amp; Chrystie St"/>
        <s v="W 14 St &amp; The High Line"/>
        <s v="MacDougal St &amp; Prince St"/>
        <s v="E 14 St &amp; Avenue B"/>
        <s v="Clark St &amp; Henry St"/>
        <s v="W 16 St &amp; The High Line"/>
        <s v="Myrtle Ave &amp; Lewis Ave"/>
        <s v="Centre St &amp; Chambers St"/>
        <s v="E 16 St &amp; 5 Ave"/>
        <s v="E 10 St &amp; Avenue A"/>
        <s v="Greenwich Ave &amp; 8 Ave"/>
        <s v="South End Ave &amp; Liberty St"/>
        <s v="Cherry St"/>
        <s v="DeKalb Ave &amp; S Portland Ave"/>
        <s v="Bedford Ave &amp; Nassau Ave"/>
        <s v="8 Ave &amp; W 33 St"/>
        <s v="8 Ave &amp; W 52 St"/>
        <s v="Broadway &amp; W 53 St"/>
        <s v="E 2 St &amp; Avenue C"/>
        <s v="W 44 St &amp; 5 Ave"/>
        <s v="Dean St &amp; 4 Ave"/>
        <s v="E 51 St &amp; 1 Ave"/>
        <s v="W 76 St &amp; Columbus Ave"/>
        <s v="5 Ave &amp; E 88 St"/>
        <s v="W 52 St &amp; 6 Ave"/>
        <s v="E 48 St &amp; 5 Ave"/>
        <s v="E 47 St &amp; 2 Ave"/>
        <s v="8 Ave &amp; W 16 St"/>
        <s v="W 52 St &amp; 5 Ave"/>
        <s v="9 Ave &amp; W 22 St"/>
        <s v="Forsyth St &amp; Broome St"/>
        <s v="Vesey Pl &amp; River Terrace"/>
        <s v="Allen St &amp; Hester St"/>
        <s v="2 Ave &amp; E 96 St"/>
        <s v="Bus Slip &amp; State St"/>
        <s v="W 22 St &amp; 10 Ave"/>
        <s v="11 Ave &amp; W 27 St"/>
        <s v="E 23 St &amp; 1 Ave"/>
        <s v="N 6 St &amp; Bedford Ave"/>
        <s v="W 4 St &amp; 7 Ave S"/>
        <s v="York St &amp; Jay St"/>
        <s v="Montrose Ave &amp; Bushwick Ave"/>
        <s v="E 88 St &amp; Park Ave"/>
        <s v="Broadway &amp; W 49 St"/>
        <s v="Broadway &amp; W 24 St"/>
        <s v="Maiden Ln &amp; Pearl St"/>
        <s v="Richards St &amp; Delavan St"/>
        <s v="Amsterdam Ave &amp; W 79 St"/>
        <s v="W 53 St &amp; 10 Ave"/>
        <s v="Central Park West &amp; W 72 St"/>
        <s v="E 59 St &amp; Madison Ave"/>
        <s v="Division St &amp; Bowery"/>
        <s v="Clinton St &amp; Tillary St"/>
        <s v="Fulton St &amp; Broadway"/>
        <s v="W 46 St &amp; 11 Ave"/>
        <s v="5 Ave &amp; E 103 St"/>
        <s v="Cadman Plaza E &amp; Red Cross Pl"/>
        <s v="Sullivan St &amp; Washington Sq"/>
        <s v="Bergen St &amp; Smith St"/>
        <s v="31 St &amp; Thomson Ave"/>
        <s v="E 33 St &amp; 2 Ave"/>
        <s v="W 42 St &amp; 8 Ave"/>
        <s v="Canal St &amp; Rutgers St"/>
        <s v="Howard St &amp; Centre St"/>
        <s v="Central Park West &amp; W 102 St"/>
        <s v="E 85 St &amp; 3 Ave"/>
        <s v="Schermerhorn St &amp; Court St"/>
        <s v="6 Ave &amp; Canal St"/>
        <s v="Clinton Ave &amp; Flushing Ave"/>
        <s v="Columbus Ave &amp; W 95 St"/>
        <s v="E 102 St &amp; 1 Ave"/>
        <s v="Murray St &amp; West St"/>
        <s v="E 7 St &amp; Avenue A"/>
        <s v="W 55 St &amp; 6 Ave"/>
        <s v="Franklin St &amp; Dupont St"/>
        <s v="E 4 St &amp; 2 Ave"/>
        <s v="12 Ave &amp; W 40 St"/>
        <s v="W 22 St &amp; 8 Ave"/>
        <s v="Metropolitan Ave &amp; Bedford Ave"/>
        <s v="Centre St &amp; Worth St"/>
        <s v="6 Ave &amp; W 33 St"/>
        <s v="E 47 St &amp; 1 Ave"/>
        <s v="Cathedral Pkwy &amp; Broadway"/>
        <s v="W 88 St &amp; West End Ave"/>
        <s v="Bank St &amp; Hudson St"/>
        <s v="W 31 St &amp; 7 Ave"/>
        <s v="E 20 St &amp; 2 Ave"/>
        <s v="W 70 St &amp; Amsterdam Ave"/>
        <s v="Madison Ave &amp; E 99 St"/>
        <s v="Berkeley Pl &amp; 6 Ave"/>
        <s v="E 45 St &amp; 3 Ave"/>
        <s v="Broadway &amp; W 55 St"/>
        <s v="W 41 St &amp; 8 Ave"/>
        <s v="Front St &amp; Maiden Ln"/>
        <s v="Clinton St &amp; Grand St"/>
        <s v="Allen St &amp; Stanton St"/>
        <s v="Pershing Square North"/>
        <s v="11 Ave &amp; W 59 St"/>
        <s v="W 18 St &amp; 6 Ave"/>
        <s v="Kane St &amp; Clinton St"/>
        <s v="W 15 St &amp; 7 Ave"/>
        <s v="Broadway &amp; W 56 St"/>
        <s v="Clermont Ave &amp; Lafayette Ave"/>
        <s v="E 39 St &amp; 2 Ave"/>
        <s v="Allen St &amp; Rivington St"/>
        <s v="W 67 St &amp; Broadway"/>
        <s v="Pike St &amp; E Broadway"/>
        <s v="Reade St &amp; Broadway"/>
        <s v="Division Ave &amp; Hooper St"/>
        <s v="Grand Army Plaza &amp; Central Park S"/>
        <s v="W 33 St &amp; 7 Ave"/>
        <s v="W 92 St &amp; Broadway"/>
        <s v="1 Ave &amp; E 18 St"/>
        <s v="Cleveland Pl &amp; Spring St"/>
        <s v="Broadway &amp; E 22 St"/>
        <s v="5 Ave &amp; E 63 St"/>
        <s v="Cooper Square &amp; E 7 St"/>
        <s v="E 76 St &amp; 3 Ave"/>
        <s v="W 106 St &amp; Amsterdam Ave"/>
        <s v="Washington Pl &amp; 6 Ave"/>
        <s v="Throop Ave &amp; Myrtle Ave"/>
        <s v="Broad St &amp; Bridge St"/>
        <s v="Peck Slip &amp; Front St"/>
        <s v="Great Jones St"/>
        <s v="South St &amp; Gouverneur Ln"/>
        <s v="Cadman Plaza E &amp; Tillary St"/>
        <s v="Atlantic Ave &amp; Furman St"/>
        <s v="46 Ave &amp; 5 St"/>
        <s v="W 26 St &amp; 8 Ave"/>
        <s v="E 12 St &amp; 3 Ave"/>
        <s v="E 74 St &amp; 1 Ave"/>
        <s v="Franklin St &amp; W Broadway"/>
        <s v="W 13 St &amp; 5 Ave"/>
        <s v="W 24 St &amp; 7 Ave"/>
        <s v="E 24 St &amp; Park Ave S"/>
        <s v="W 13 St &amp; 6 Ave"/>
        <s v="E 55 St &amp; 3 Ave"/>
        <s v="Broadway &amp; W 58 St"/>
        <s v="W 47 St &amp; 10 Ave"/>
        <s v="W 20 St &amp; 11 Ave"/>
        <s v="E 3 St &amp; 1 Ave"/>
        <s v="E 27 St &amp; 1 Ave"/>
        <s v="Watts St &amp; Greenwich St"/>
        <s v="E 5 St &amp; Avenue C"/>
        <s v="Bond St &amp; Bergen St"/>
        <s v="5 Ave &amp; E 73 St"/>
        <s v="Hicks St &amp; Montague St"/>
        <s v="East End Ave &amp; E 86 St"/>
        <s v="5 Ave &amp; E 29 St"/>
        <s v="Barclay St &amp; Church St"/>
        <s v="E 19 St &amp; 3 Ave"/>
        <s v="E 40 St &amp; 5 Ave"/>
        <s v="E 65 St &amp; 2 Ave"/>
        <s v="E 81 St &amp; 3 Ave"/>
        <s v="W 45 St &amp; 8 Ave"/>
        <s v="W 20 St &amp; 7 Ave"/>
        <s v="Mercer St &amp; Bleecker St"/>
        <s v="Central Park W &amp; W 96 St"/>
        <s v="Emerson Pl &amp; Myrtle Ave"/>
        <s v="E 2 St &amp; Avenue B"/>
        <s v="Murray St &amp; Greenwich St"/>
        <s v="Clinton Ave &amp; Myrtle Ave"/>
        <s v="Greenwich St &amp; Hubert St"/>
        <s v="1 Ave &amp; E 62 St"/>
        <s v="Graham Ave &amp; Conselyea St"/>
        <s v="Henry St &amp; Grand St"/>
        <s v="Amsterdam Ave &amp; W 82 St"/>
        <s v="Driggs Ave &amp; N Henry St"/>
        <s v="University Pl &amp; E 14 St"/>
        <s v="Bialystoker Pl &amp; Delancey St"/>
        <s v="E 55 St &amp; Lexington Ave"/>
        <s v="Concord St &amp; Bridge St"/>
        <s v="Leonard St &amp; Church St"/>
        <s v="Willoughby Ave &amp; Hall St"/>
        <s v="St James Pl &amp; Oliver St"/>
        <s v="Central Park West &amp; W 76 St"/>
        <s v="W 25 St &amp; 6 Ave"/>
        <s v="Duane St &amp; Greenwich St"/>
        <s v="W 37 St &amp; Broadway"/>
        <s v="W 100 St &amp; Manhattan Ave"/>
        <s v="Leonard St &amp; Boerum St"/>
        <s v="Central Park West &amp; W 68 St"/>
        <s v="Broadway &amp; W 60 St"/>
        <s v="Broadway &amp; W 41 St"/>
        <s v="W 26 St &amp; 10 Ave"/>
        <s v="Warren St &amp; Church St"/>
        <s v="Riverside Dr &amp; W 82 St"/>
        <s v="Broadway &amp; W 36 St"/>
        <s v="2 Ave &amp; E 31 St"/>
        <s v="E 80 St &amp; 2 Ave"/>
        <s v="W 43 St &amp; 10 Ave"/>
        <s v="E 55 St &amp; 2 Ave"/>
        <s v="W 21 St &amp; 6 Ave"/>
        <s v="Lewis Ave &amp; Decatur St"/>
        <s v="Washington Park"/>
        <s v="Carroll St &amp; 6 Ave"/>
        <s v="E 20 St &amp; Park Ave"/>
        <s v="Hope St &amp; Union Ave"/>
        <s v="Norman Ave &amp; Leonard St - 2"/>
        <s v="Fulton St &amp; Rockwell Pl"/>
        <s v="E 33 St &amp; 5 Ave"/>
        <s v="W 107 St &amp; Columbus Ave"/>
        <s v="Amsterdam Ave &amp; W 73 St"/>
        <s v="E 51 St &amp; Lexington Ave"/>
        <s v="Forsyth St &amp; Canal St"/>
        <s v="Center Blvd &amp; Borden Ave"/>
        <s v="W 27 St &amp; 7 Ave"/>
        <s v="E 81 St &amp; York Ave"/>
        <s v="Berry St &amp; N 8 St"/>
        <s v="Grand St &amp; Elizabeth St"/>
        <s v="E 11 St &amp; 1 Ave"/>
        <s v="E 58 St &amp; 3 Ave"/>
        <s v="Metropolitan Ave &amp; Meeker Ave"/>
        <s v="W 95 St &amp; Broadway"/>
        <s v="21 St &amp; Queens Plaza North"/>
        <s v="W 37 St &amp; 5 Ave"/>
        <s v="E 25 St &amp; 1 Ave"/>
        <s v="E 31 St &amp; 3 Ave"/>
        <s v="Nassau Ave &amp; Newell St"/>
        <s v="E 78 St &amp; 2 Ave"/>
        <s v="Meserole Ave &amp; Manhattan Ave"/>
        <s v="Richardson St &amp; N Henry St"/>
        <s v="Pike St &amp; Monroe St"/>
        <s v="9 Ave &amp; W 18 St"/>
        <s v="W 74 St &amp; Columbus Ave"/>
        <s v="LaGuardia Pl &amp; W 3 St"/>
        <s v="Norfolk St &amp; Broome St"/>
        <s v="Barrow St &amp; Hudson St"/>
        <s v="E 32 St &amp; Park Ave"/>
        <s v="Myrtle Ave &amp; Marcy Ave"/>
        <s v="Lexington Ave &amp; E 29 St"/>
        <s v="1 Ave &amp; E 16 St"/>
        <s v="South St &amp; Whitehall St"/>
        <s v="Lispenard St &amp; Broadway"/>
        <s v="Carroll St &amp; Columbia St"/>
        <s v="3 St &amp; 7 Ave"/>
        <s v="Grand Army Plaza &amp; Plaza St West"/>
        <s v="W 90 St &amp; Amsterdam Ave"/>
        <s v="E 67 St &amp; Park Ave"/>
        <s v="Madison St &amp; Clinton St"/>
        <s v="Broadway &amp; W 39 St"/>
        <s v="E 9 St &amp; Avenue C"/>
        <s v="5 Ave &amp; E 78 St"/>
        <s v="Water - Whitehall Plaza"/>
        <s v="E 97 St &amp; Madison Ave"/>
        <s v="Hudson St &amp; Reade St"/>
        <s v="E 6 St &amp; Avenue B"/>
        <s v="Fulton St &amp; Clermont Ave"/>
        <s v="Perry St &amp; Bleecker St"/>
        <s v="Madison St &amp; Montgomery St"/>
        <s v="Riverside Dr &amp; W 89 St"/>
        <s v="Reed St &amp; Van Brunt St"/>
        <s v="Broadway &amp; W 32 St"/>
        <s v="W 39 St &amp; 9 Ave"/>
        <s v="Marcus Garvey Blvd &amp; Macon St"/>
        <s v="E 53 St &amp; Madison Ave"/>
        <s v="Central Park West &amp; W 100 St"/>
        <s v="Washington St &amp; Gansevoort St"/>
        <s v="Putnam Ave &amp; Nostrand Ave"/>
      </sharedItems>
    </cacheField>
    <cacheField name="Start station to End station" numFmtId="49">
      <sharedItems>
        <s v="Suffolk St &amp; Stanton StLexington Ave &amp; E 63 St1 Pl &amp; Clinton StBarrow St &amp; Hudson St1 Ave &amp; E 44 StState St &amp; Smith StFront St &amp; Gold StE 89 St &amp; York AveCentral Park S &amp; 6 AveE 3 St &amp; 1 AveBank St &amp; Washington StFront St &amp; Maiden LnE 10 St &amp; 5 Ave1 Ave &amp;"/>
        <s v="Lexington Ave &amp; E 63 St1 Pl &amp; Clinton StBarrow St &amp; Hudson St1 Ave &amp; E 44 StState St &amp; Smith StFront St &amp; Gold StE 89 St &amp; York AveCentral Park S &amp; 6 AveE 3 St &amp; 1 AveBank St &amp; Washington StFront St &amp; Maiden LnE 10 St &amp; 5 Ave1 Ave &amp; E 68 StN 11 St &amp; Wythe"/>
        <s v="1 Pl &amp; Clinton StBarrow St &amp; Hudson St1 Ave &amp; E 44 StState St &amp; Smith StFront St &amp; Gold StE 89 St &amp; York AveCentral Park S &amp; 6 AveE 3 St &amp; 1 AveBank St &amp; Washington StFront St &amp; Maiden LnE 10 St &amp; 5 Ave1 Ave &amp; E 68 StN 11 St &amp; Wythe AveE 17 St &amp; BroadwayS"/>
        <s v="Barrow St &amp; Hudson St1 Ave &amp; E 44 StState St &amp; Smith StFront St &amp; Gold StE 89 St &amp; York AveCentral Park S &amp; 6 AveE 3 St &amp; 1 AveBank St &amp; Washington StFront St &amp; Maiden LnE 10 St &amp; 5 Ave1 Ave &amp; E 68 StN 11 St &amp; Wythe AveE 17 St &amp; BroadwayState St &amp; Smith S"/>
        <s v="1 Ave &amp; E 44 StState St &amp; Smith StFront St &amp; Gold StE 89 St &amp; York AveCentral Park S &amp; 6 AveE 3 St &amp; 1 AveBank St &amp; Washington StFront St &amp; Maiden LnE 10 St &amp; 5 Ave1 Ave &amp; E 68 StN 11 St &amp; Wythe AveE 17 St &amp; BroadwayState St &amp; Smith StE 2 St &amp; Avenue CCen"/>
        <s v="State St &amp; Smith StFront St &amp; Gold StE 89 St &amp; York AveCentral Park S &amp; 6 AveE 3 St &amp; 1 AveBank St &amp; Washington StFront St &amp; Maiden LnE 10 St &amp; 5 Ave1 Ave &amp; E 68 StN 11 St &amp; Wythe AveE 17 St &amp; BroadwayState St &amp; Smith StE 2 St &amp; Avenue CCentral Park West "/>
        <s v="Front St &amp; Gold StE 89 St &amp; York AveCentral Park S &amp; 6 AveE 3 St &amp; 1 AveBank St &amp; Washington StFront St &amp; Maiden LnE 10 St &amp; 5 Ave1 Ave &amp; E 68 StN 11 St &amp; Wythe AveE 17 St &amp; BroadwayState St &amp; Smith StE 2 St &amp; Avenue CCentral Park West &amp; W 76 StW 22 St &amp; "/>
        <s v="E 89 St &amp; York AveCentral Park S &amp; 6 AveE 3 St &amp; 1 AveBank St &amp; Washington StFront St &amp; Maiden LnE 10 St &amp; 5 Ave1 Ave &amp; E 68 StN 11 St &amp; Wythe AveE 17 St &amp; BroadwayState St &amp; Smith StE 2 St &amp; Avenue CCentral Park West &amp; W 76 StW 22 St &amp; 8 AveE 71 St &amp; 1 A"/>
        <s v="Central Park S &amp; 6 AveE 3 St &amp; 1 AveBank St &amp; Washington StFront St &amp; Maiden LnE 10 St &amp; 5 Ave1 Ave &amp; E 68 StN 11 St &amp; Wythe AveE 17 St &amp; BroadwayState St &amp; Smith StE 2 St &amp; Avenue CCentral Park West &amp; W 76 StW 22 St &amp; 8 AveE 71 St &amp; 1 AveUniversity Pl &amp; "/>
        <s v="E 3 St &amp; 1 AveBank St &amp; Washington StFront St &amp; Maiden LnE 10 St &amp; 5 Ave1 Ave &amp; E 68 StN 11 St &amp; Wythe AveE 17 St &amp; BroadwayState St &amp; Smith StE 2 St &amp; Avenue CCentral Park West &amp; W 76 StW 22 St &amp; 8 AveE 71 St &amp; 1 AveUniversity Pl &amp; E 14 StE 25 St &amp; 2 Ave"/>
        <s v="Bank St &amp; Washington StFront St &amp; Maiden LnE 10 St &amp; 5 Ave1 Ave &amp; E 68 StN 11 St &amp; Wythe AveE 17 St &amp; BroadwayState St &amp; Smith StE 2 St &amp; Avenue CCentral Park West &amp; W 76 StW 22 St &amp; 8 AveE 71 St &amp; 1 AveUniversity Pl &amp; E 14 StE 25 St &amp; 2 AveDean St &amp; Hoyt"/>
        <s v="Front St &amp; Maiden LnE 10 St &amp; 5 Ave1 Ave &amp; E 68 StN 11 St &amp; Wythe AveE 17 St &amp; BroadwayState St &amp; Smith StE 2 St &amp; Avenue CCentral Park West &amp; W 76 StW 22 St &amp; 8 AveE 71 St &amp; 1 AveUniversity Pl &amp; E 14 StE 25 St &amp; 2 AveDean St &amp; Hoyt StAllen St &amp; Stanton S"/>
        <s v="E 10 St &amp; 5 Ave1 Ave &amp; E 68 StN 11 St &amp; Wythe AveE 17 St &amp; BroadwayState St &amp; Smith StE 2 St &amp; Avenue CCentral Park West &amp; W 76 StW 22 St &amp; 8 AveE 71 St &amp; 1 AveUniversity Pl &amp; E 14 StE 25 St &amp; 2 AveDean St &amp; Hoyt StAllen St &amp; Stanton StLexington Ave &amp; E 6"/>
        <s v="1 Ave &amp; E 68 StN 11 St &amp; Wythe AveE 17 St &amp; BroadwayState St &amp; Smith StE 2 St &amp; Avenue CCentral Park West &amp; W 76 StW 22 St &amp; 8 AveE 71 St &amp; 1 AveUniversity Pl &amp; E 14 StE 25 St &amp; 2 AveDean St &amp; Hoyt StAllen St &amp; Stanton StLexington Ave &amp; E 63 StNYCBS Depot"/>
        <s v="N 11 St &amp; Wythe AveE 17 St &amp; BroadwayState St &amp; Smith StE 2 St &amp; Avenue CCentral Park West &amp; W 76 StW 22 St &amp; 8 AveE 71 St &amp; 1 AveUniversity Pl &amp; E 14 StE 25 St &amp; 2 AveDean St &amp; Hoyt StAllen St &amp; Stanton StLexington Ave &amp; E 63 StNYCBS Depot - SSPW 26 St &amp;"/>
        <s v="E 17 St &amp; BroadwayState St &amp; Smith StE 2 St &amp; Avenue CCentral Park West &amp; W 76 StW 22 St &amp; 8 AveE 71 St &amp; 1 AveUniversity Pl &amp; E 14 StE 25 St &amp; 2 AveDean St &amp; Hoyt StAllen St &amp; Stanton StLexington Ave &amp; E 63 StNYCBS Depot - SSPW 26 St &amp; 8 AveGreat Jones S"/>
        <s v="State St &amp; Smith StE 2 St &amp; Avenue CCentral Park West &amp; W 76 StW 22 St &amp; 8 AveE 71 St &amp; 1 AveUniversity Pl &amp; E 14 StE 25 St &amp; 2 AveDean St &amp; Hoyt StAllen St &amp; Stanton StLexington Ave &amp; E 63 StNYCBS Depot - SSPW 26 St &amp; 8 AveGreat Jones StW 43 St &amp; 10 AveG"/>
        <s v="E 2 St &amp; Avenue CCentral Park West &amp; W 76 StW 22 St &amp; 8 AveE 71 St &amp; 1 AveUniversity Pl &amp; E 14 StE 25 St &amp; 2 AveDean St &amp; Hoyt StAllen St &amp; Stanton StLexington Ave &amp; E 63 StNYCBS Depot - SSPW 26 St &amp; 8 AveGreat Jones StW 43 St &amp; 10 AveGrand St &amp; Elizabeth"/>
        <s v="Central Park West &amp; W 76 StW 22 St &amp; 8 AveE 71 St &amp; 1 AveUniversity Pl &amp; E 14 StE 25 St &amp; 2 AveDean St &amp; Hoyt StAllen St &amp; Stanton StLexington Ave &amp; E 63 StNYCBS Depot - SSPW 26 St &amp; 8 AveGreat Jones StW 43 St &amp; 10 AveGrand St &amp; Elizabeth StW 20 St &amp; 11 A"/>
        <s v="W 22 St &amp; 8 AveE 71 St &amp; 1 AveUniversity Pl &amp; E 14 StE 25 St &amp; 2 AveDean St &amp; Hoyt StAllen St &amp; Stanton StLexington Ave &amp; E 63 StNYCBS Depot - SSPW 26 St &amp; 8 AveGreat Jones StW 43 St &amp; 10 AveGrand St &amp; Elizabeth StW 20 St &amp; 11 AveOld Fulton StAllen St &amp; H"/>
        <s v="E 71 St &amp; 1 AveUniversity Pl &amp; E 14 StE 25 St &amp; 2 AveDean St &amp; Hoyt StAllen St &amp; Stanton StLexington Ave &amp; E 63 StNYCBS Depot - SSPW 26 St &amp; 8 AveGreat Jones StW 43 St &amp; 10 AveGrand St &amp; Elizabeth StW 20 St &amp; 11 AveOld Fulton StAllen St &amp; Hester StE 55 St"/>
        <s v="University Pl &amp; E 14 StE 25 St &amp; 2 AveDean St &amp; Hoyt StAllen St &amp; Stanton StLexington Ave &amp; E 63 StNYCBS Depot - SSPW 26 St &amp; 8 AveGreat Jones StW 43 St &amp; 10 AveGrand St &amp; Elizabeth StW 20 St &amp; 11 AveOld Fulton StAllen St &amp; Hester StE 55 St &amp; 3 Ave8 Ave &amp;"/>
        <s v="E 25 St &amp; 2 AveDean St &amp; Hoyt StAllen St &amp; Stanton StLexington Ave &amp; E 63 StNYCBS Depot - SSPW 26 St &amp; 8 AveGreat Jones StW 43 St &amp; 10 AveGrand St &amp; Elizabeth StW 20 St &amp; 11 AveOld Fulton StAllen St &amp; Hester StE 55 St &amp; 3 Ave8 Ave &amp; W 52 StBroadway &amp; W 29"/>
        <s v="Dean St &amp; Hoyt StAllen St &amp; Stanton StLexington Ave &amp; E 63 StNYCBS Depot - SSPW 26 St &amp; 8 AveGreat Jones StW 43 St &amp; 10 AveGrand St &amp; Elizabeth StW 20 St &amp; 11 AveOld Fulton StAllen St &amp; Hester StE 55 St &amp; 3 Ave8 Ave &amp; W 52 StBroadway &amp; W 29 StCathedral Pk"/>
        <s v="Allen St &amp; Stanton StLexington Ave &amp; E 63 StNYCBS Depot - SSPW 26 St &amp; 8 AveGreat Jones StW 43 St &amp; 10 AveGrand St &amp; Elizabeth StW 20 St &amp; 11 AveOld Fulton StAllen St &amp; Hester StE 55 St &amp; 3 Ave8 Ave &amp; W 52 StBroadway &amp; W 29 StCathedral Pkwy &amp; BroadwayBaya"/>
        <s v="Lexington Ave &amp; E 63 StNYCBS Depot - SSPW 26 St &amp; 8 AveGreat Jones StW 43 St &amp; 10 AveGrand St &amp; Elizabeth StW 20 St &amp; 11 AveOld Fulton StAllen St &amp; Hester StE 55 St &amp; 3 Ave8 Ave &amp; W 52 StBroadway &amp; W 29 StCathedral Pkwy &amp; BroadwayBayard St &amp; Baxter StDrig"/>
        <s v="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"/>
        <s v="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"/>
        <s v="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"/>
        <s v="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"/>
        <s v="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"/>
        <s v="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"/>
        <s v="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"/>
        <s v="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"/>
        <s v="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"/>
        <s v="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"/>
        <s v="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"/>
        <s v="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"/>
        <s v="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"/>
        <s v="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"/>
        <s v="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"/>
        <s v="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"/>
        <s v="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"/>
        <s v="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"/>
        <s v="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"/>
        <s v="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"/>
        <s v="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"/>
        <s v="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"/>
        <s v="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"/>
        <s v="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"/>
        <s v="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"/>
        <s v="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"/>
        <s v="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"/>
        <s v="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"/>
        <s v="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"/>
        <s v="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"/>
        <s v="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"/>
        <s v="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"/>
        <s v="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"/>
        <s v="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"/>
        <s v="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"/>
        <s v="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"/>
        <s v="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"/>
        <s v="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"/>
        <s v="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"/>
        <s v="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"/>
        <s v="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"/>
        <s v="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"/>
        <s v="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"/>
        <s v="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"/>
        <s v="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"/>
        <s v="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"/>
        <s v="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"/>
        <s v="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"/>
        <s v="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"/>
        <s v="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"/>
        <s v="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"/>
        <s v="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"/>
        <s v="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"/>
        <s v="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"/>
        <s v="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"/>
        <s v="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"/>
        <s v="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"/>
        <s v="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"/>
        <s v="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"/>
        <s v="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"/>
        <s v="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"/>
        <s v="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"/>
        <s v="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"/>
        <s v="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"/>
        <s v="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"/>
        <s v="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"/>
        <s v="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"/>
        <s v="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"/>
        <s v="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"/>
        <s v="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"/>
        <s v="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"/>
        <s v="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"/>
        <s v="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"/>
        <s v="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"/>
        <s v="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"/>
        <s v="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"/>
        <s v="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"/>
        <s v="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"/>
        <s v="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"/>
        <s v="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"/>
        <s v="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"/>
        <s v="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"/>
        <s v="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"/>
        <s v="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"/>
        <s v="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"/>
        <s v="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"/>
        <s v="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"/>
        <s v="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"/>
        <s v="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"/>
        <s v="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"/>
        <s v="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"/>
        <s v="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"/>
        <s v="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"/>
        <s v="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"/>
        <s v="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"/>
        <s v="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"/>
        <s v="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"/>
        <s v="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"/>
        <s v="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"/>
        <s v="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"/>
        <s v="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"/>
        <s v="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"/>
        <s v="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"/>
        <s v="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"/>
        <s v="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"/>
        <s v="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"/>
        <s v="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"/>
        <s v="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"/>
        <s v="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"/>
        <s v="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"/>
        <s v="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"/>
        <s v="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"/>
        <s v="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"/>
        <s v="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"/>
        <s v="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"/>
        <s v="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"/>
        <s v="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"/>
        <s v="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"/>
        <s v="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"/>
        <s v="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"/>
        <s v="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"/>
        <s v="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"/>
        <s v="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"/>
        <s v="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"/>
        <s v="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"/>
        <s v="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"/>
        <s v="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"/>
        <s v="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"/>
        <s v="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"/>
        <s v="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"/>
        <s v="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"/>
        <s v="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"/>
        <s v="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"/>
        <s v="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"/>
        <s v="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"/>
        <s v="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"/>
        <s v="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"/>
        <s v="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"/>
        <s v="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"/>
        <s v="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"/>
        <s v="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"/>
        <s v="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"/>
        <s v="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"/>
        <s v="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"/>
        <s v="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"/>
        <s v="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"/>
        <s v="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"/>
        <s v="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"/>
        <s v="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"/>
        <s v="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"/>
        <s v="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"/>
        <s v="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"/>
        <s v="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"/>
        <s v="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"/>
        <s v="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"/>
        <s v="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"/>
        <s v="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"/>
        <s v="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"/>
        <s v="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"/>
        <s v="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"/>
        <s v="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"/>
        <s v="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"/>
        <s v="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"/>
        <s v="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"/>
        <s v="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"/>
        <s v="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"/>
        <s v="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"/>
        <s v="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"/>
        <s v="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"/>
        <s v="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"/>
        <s v="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"/>
        <s v="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"/>
        <s v="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"/>
        <s v="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"/>
        <s v="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"/>
        <s v="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"/>
        <s v="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"/>
        <s v="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"/>
        <s v="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"/>
        <s v="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"/>
        <s v="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"/>
        <s v="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"/>
        <s v="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"/>
        <s v="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"/>
        <s v="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"/>
        <s v="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"/>
        <s v="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"/>
        <s v="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"/>
        <s v="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"/>
        <s v="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"/>
        <s v="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"/>
        <s v="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"/>
        <s v="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"/>
        <s v="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"/>
        <s v="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"/>
        <s v="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"/>
        <s v="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"/>
        <s v="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"/>
        <s v="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"/>
        <s v="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"/>
        <s v="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"/>
        <s v="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"/>
        <s v="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"/>
        <s v="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"/>
        <s v="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"/>
        <s v="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"/>
        <s v="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"/>
        <s v="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"/>
        <s v="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"/>
        <s v="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"/>
        <s v="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"/>
        <s v="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"/>
        <s v="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"/>
        <s v="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"/>
        <s v="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"/>
        <s v="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"/>
        <s v="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"/>
        <s v="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"/>
        <s v="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"/>
        <s v="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"/>
        <s v="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"/>
        <s v="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"/>
        <s v="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"/>
        <s v="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"/>
        <s v="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"/>
        <s v="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"/>
        <s v="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"/>
        <s v="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"/>
        <s v="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"/>
        <s v="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"/>
        <s v="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"/>
        <s v="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"/>
        <s v="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"/>
        <s v="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"/>
        <s v="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"/>
        <s v="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"/>
        <s v="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"/>
        <s v="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"/>
        <s v="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"/>
        <s v="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"/>
        <s v="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"/>
        <s v="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"/>
        <s v="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"/>
        <s v="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"/>
        <s v="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"/>
        <s v="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"/>
        <s v="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"/>
        <s v="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"/>
        <s v="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"/>
        <s v="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"/>
        <s v="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"/>
        <s v="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"/>
        <s v="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"/>
        <s v="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"/>
        <s v="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"/>
        <s v="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"/>
        <s v="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"/>
        <s v="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"/>
        <s v="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"/>
        <s v="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"/>
        <s v="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"/>
        <s v="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"/>
        <s v="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"/>
        <s v="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"/>
        <s v="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"/>
        <s v="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"/>
        <s v="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"/>
        <s v="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"/>
        <s v="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"/>
        <s v="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"/>
        <s v="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"/>
        <s v="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"/>
        <s v="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"/>
        <s v="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"/>
        <s v="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"/>
        <s v="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"/>
        <s v="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"/>
        <s v="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"/>
        <s v="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"/>
        <s v="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"/>
        <s v="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"/>
        <s v="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"/>
        <s v="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"/>
        <s v="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"/>
        <s v="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"/>
        <s v="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"/>
        <s v="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"/>
        <s v="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"/>
        <s v="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"/>
        <s v="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"/>
        <s v="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"/>
        <s v="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"/>
        <s v="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"/>
        <s v="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"/>
        <s v="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"/>
        <s v="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"/>
        <s v="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"/>
        <s v="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"/>
        <s v="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"/>
        <s v="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"/>
        <s v="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"/>
        <s v="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"/>
        <s v="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"/>
        <s v="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"/>
        <s v="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"/>
        <s v="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"/>
        <s v="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"/>
        <s v="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"/>
        <s v="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"/>
        <s v="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"/>
        <s v="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"/>
        <s v="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"/>
        <s v="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"/>
        <s v="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"/>
        <s v="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"/>
        <s v="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"/>
        <s v="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"/>
        <s v="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"/>
        <s v="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"/>
        <s v="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"/>
        <s v="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"/>
        <s v="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"/>
        <s v="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"/>
        <s v="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"/>
        <s v="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"/>
        <s v="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"/>
        <s v="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"/>
        <s v="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"/>
        <s v="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"/>
        <s v="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"/>
        <s v="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"/>
        <s v="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"/>
        <s v="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"/>
        <s v="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"/>
        <s v="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"/>
        <s v="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"/>
        <s v="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"/>
        <s v="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"/>
        <s v="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"/>
        <s v="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"/>
        <s v="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"/>
        <s v="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"/>
        <s v="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"/>
        <s v="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"/>
        <s v="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"/>
        <s v="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"/>
        <s v="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"/>
        <s v="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"/>
        <s v="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"/>
        <s v="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"/>
        <s v="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"/>
        <s v="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"/>
        <s v="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"/>
        <s v="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"/>
        <s v="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"/>
        <s v="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"/>
        <s v="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"/>
        <s v="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"/>
        <s v="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"/>
        <s v="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"/>
        <s v="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"/>
        <s v="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"/>
        <s v="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"/>
        <s v="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"/>
        <s v="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"/>
        <s v="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"/>
        <s v="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"/>
        <s v="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"/>
        <s v="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"/>
        <s v="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"/>
        <s v="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"/>
        <s v="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"/>
        <s v="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"/>
        <s v="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"/>
        <s v="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"/>
        <s v="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"/>
        <s v="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"/>
        <s v="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"/>
        <s v="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"/>
        <s v="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"/>
        <s v="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"/>
        <s v="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"/>
        <s v="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"/>
        <s v="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"/>
        <s v="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"/>
        <s v="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"/>
        <s v="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"/>
        <s v="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"/>
        <s v="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"/>
        <s v="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"/>
        <s v="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"/>
        <s v="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"/>
        <s v="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"/>
        <s v="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"/>
        <s v="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"/>
        <s v="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"/>
        <s v="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"/>
        <s v="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"/>
        <s v="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"/>
        <s v="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"/>
        <s v="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"/>
        <s v="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"/>
        <s v="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"/>
        <s v="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"/>
        <s v="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"/>
        <s v="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"/>
        <s v="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"/>
        <s v="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"/>
        <s v="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"/>
        <s v="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"/>
        <s v="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"/>
        <s v="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"/>
        <s v="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"/>
        <s v="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"/>
        <s v="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"/>
        <s v="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"/>
        <s v="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"/>
        <s v="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"/>
        <s v="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"/>
        <s v="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"/>
        <s v="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"/>
        <s v="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"/>
        <s v="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"/>
        <s v="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"/>
        <s v="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"/>
        <s v="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"/>
        <s v="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"/>
        <s v="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"/>
        <s v="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"/>
        <s v="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"/>
        <s v="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"/>
        <s v="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"/>
        <s v="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"/>
        <s v="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"/>
        <s v="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"/>
        <s v="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"/>
        <s v="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"/>
        <s v="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"/>
        <s v="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"/>
        <s v="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"/>
        <s v="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"/>
        <s v="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"/>
        <s v="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"/>
        <s v="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"/>
        <s v="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"/>
        <s v="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"/>
        <s v="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"/>
        <s v="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"/>
        <s v="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"/>
        <s v="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"/>
        <s v="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"/>
        <s v="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"/>
        <s v="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"/>
        <s v="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"/>
        <s v="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"/>
        <s v="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"/>
        <s v="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"/>
        <s v="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"/>
        <s v="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"/>
        <s v="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"/>
        <s v="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"/>
        <s v="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"/>
        <s v="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"/>
        <s v="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"/>
        <s v="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"/>
        <s v="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"/>
        <s v="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"/>
        <s v="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"/>
        <s v="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"/>
        <s v="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"/>
        <s v="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"/>
        <s v="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"/>
        <s v="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"/>
        <s v="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"/>
        <s v="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"/>
        <s v="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"/>
        <s v="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"/>
        <s v="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"/>
        <s v="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"/>
        <s v="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"/>
        <s v="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"/>
        <s v="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"/>
        <s v="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"/>
        <s v="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"/>
        <s v="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"/>
        <s v="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"/>
        <s v="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"/>
        <s v="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"/>
        <s v="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"/>
        <s v="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"/>
        <s v="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"/>
        <s v="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"/>
        <s v="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"/>
        <s v="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"/>
        <s v="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"/>
        <s v="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"/>
        <s v="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"/>
        <s v="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"/>
        <s v="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"/>
        <s v="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"/>
        <s v="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"/>
        <s v="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"/>
        <s v="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"/>
        <s v="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"/>
        <s v="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"/>
        <s v="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"/>
        <s v="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"/>
        <s v="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"/>
        <s v="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"/>
        <s v="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"/>
        <s v="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"/>
        <s v="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"/>
        <s v="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"/>
        <s v="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"/>
        <s v="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"/>
        <s v="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"/>
        <s v="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"/>
        <s v="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"/>
        <s v="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"/>
        <s v="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"/>
        <s v="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"/>
        <s v="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"/>
        <s v="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"/>
        <s v="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"/>
        <s v="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"/>
        <s v="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"/>
        <s v="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"/>
        <s v="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"/>
        <s v="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"/>
        <s v="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"/>
        <s v="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"/>
        <s v="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"/>
        <s v="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"/>
        <s v="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"/>
        <s v="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"/>
        <s v="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"/>
        <s v="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"/>
        <s v="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"/>
        <s v="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"/>
        <s v="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"/>
        <s v="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"/>
        <s v="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"/>
        <s v="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"/>
        <s v="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"/>
        <s v="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"/>
        <s v="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"/>
        <s v="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"/>
        <s v="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"/>
        <s v="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"/>
        <s v="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"/>
        <s v="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"/>
        <s v="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"/>
        <s v="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"/>
        <s v="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"/>
        <s v="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"/>
        <s v="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"/>
        <s v="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"/>
        <s v="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"/>
        <s v="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"/>
        <s v="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"/>
        <s v="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"/>
        <s v="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"/>
        <s v="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"/>
        <s v="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"/>
        <s v="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"/>
        <s v="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"/>
        <s v="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"/>
        <s v="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"/>
        <s v="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"/>
        <s v="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"/>
        <s v="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"/>
        <s v="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"/>
        <s v="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"/>
        <s v="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"/>
        <s v="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"/>
        <s v="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"/>
        <s v="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"/>
        <s v="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"/>
        <s v="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"/>
        <s v="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"/>
        <s v="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"/>
        <s v="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"/>
        <s v="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"/>
        <s v="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"/>
        <s v="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"/>
        <s v="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"/>
        <s v="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"/>
        <s v="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"/>
        <s v="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"/>
        <s v="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"/>
        <s v="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"/>
        <s v="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"/>
        <s v="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"/>
        <s v="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"/>
        <s v="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"/>
        <s v="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"/>
        <s v="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"/>
        <s v="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"/>
        <s v="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"/>
        <s v="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"/>
        <s v="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"/>
        <s v="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"/>
        <s v="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"/>
        <s v="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"/>
        <s v="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"/>
        <s v="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"/>
        <s v="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"/>
        <s v="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"/>
        <s v="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"/>
        <s v="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"/>
        <s v="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"/>
        <s v="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"/>
        <s v="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"/>
        <s v="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"/>
        <s v="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"/>
        <s v="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"/>
        <s v="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"/>
        <s v="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"/>
        <s v="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"/>
        <s v="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"/>
        <s v="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"/>
        <s v="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"/>
        <s v="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"/>
        <s v="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"/>
        <s v="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"/>
        <s v="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"/>
        <s v="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"/>
        <s v="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"/>
        <s v="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ent"/>
        <s v="E 32 St &amp; Park AveE 33 St &amp; 2 AveWatts St &amp; Greenwich StWest St &amp; Chambers StNorfolk St &amp; Broome StE 32 St &amp; Park AvePershing Square SouthW 104 St &amp; Amsterdam AveSuffolk St &amp; Stanton StE 66 St &amp; Madison AveRichardson St &amp; N Henry St TO Cathedral Pkwy &amp; Br"/>
        <s v="E 33 St &amp; 2 AveWatts St &amp; Greenwich StWest St &amp; Chambers StNorfolk St &amp; Broome StE 32 St &amp; Park AvePershing Square SouthW 104 St &amp; Amsterdam AveSuffolk St &amp; Stanton StE 66 St &amp; Madison AveRichardson St &amp; N Henry St TO W 33 St &amp; 7 AveMurray St &amp; West StWas"/>
        <s v="Watts St &amp; Greenwich StWest St &amp; Chambers StNorfolk St &amp; Broome StE 32 St &amp; Park AvePershing Square SouthW 104 St &amp; Amsterdam AveSuffolk St &amp; Stanton StE 66 St &amp; Madison AveRichardson St &amp; N Henry St TO Murray St &amp; West StWashington St &amp; Gansevoort StBial"/>
        <s v="West St &amp; Chambers StNorfolk St &amp; Broome StE 32 St &amp; Park AvePershing Square SouthW 104 St &amp; Amsterdam AveSuffolk St &amp; Stanton StE 66 St &amp; Madison AveRichardson St &amp; N Henry St TO Washington St &amp; Gansevoort StBialystoker Pl &amp; Delancey StLexington Ave &amp; E "/>
        <s v="Norfolk St &amp; Broome StE 32 St &amp; Park AvePershing Square SouthW 104 St &amp; Amsterdam AveSuffolk St &amp; Stanton StE 66 St &amp; Madison AveRichardson St &amp; N Henry St TO Bialystoker Pl &amp; Delancey StLexington Ave &amp; E 29 StBroadway &amp; W 36 StAmsterdam Ave &amp; W 73 StFors"/>
        <s v="E 32 St &amp; Park AvePershing Square SouthW 104 St &amp; Amsterdam AveSuffolk St &amp; Stanton StE 66 St &amp; Madison AveRichardson St &amp; N Henry St TO Lexington Ave &amp; E 29 StBroadway &amp; W 36 StAmsterdam Ave &amp; W 73 StForsyth St &amp; Canal StW 52 St &amp; 5 AvePutnam Ave &amp; Nostr"/>
        <s v="Pershing Square SouthW 104 St &amp; Amsterdam AveSuffolk St &amp; Stanton StE 66 St &amp; Madison AveRichardson St &amp; N Henry St TO Broadway &amp; W 36 StAmsterdam Ave &amp; W 73 StForsyth St &amp; Canal StW 52 St &amp; 5 AvePutnam Ave &amp; Nostrand Ave"/>
        <s v="W 104 St &amp; Amsterdam AveSuffolk St &amp; Stanton StE 66 St &amp; Madison AveRichardson St &amp; N Henry St TO Amsterdam Ave &amp; W 73 StForsyth St &amp; Canal StW 52 St &amp; 5 AvePutnam Ave &amp; Nostrand Ave"/>
        <s v="Suffolk St &amp; Stanton StE 66 St &amp; Madison AveRichardson St &amp; N Henry St TO Forsyth St &amp; Canal StW 52 St &amp; 5 AvePutnam Ave &amp; Nostrand Ave"/>
        <s v="E 66 St &amp; Madison AveRichardson St &amp; N Henry St TO W 52 St &amp; 5 AvePutnam Ave &amp; Nostrand Ave"/>
        <s v="Richardson St &amp; N Henry St TO Putnam Ave &amp; Nostrand Ave"/>
      </sharedItems>
    </cacheField>
    <cacheField name="User Type" numFmtId="0">
      <sharedItems>
        <s v="Subscriber"/>
        <s v="Customer"/>
      </sharedItems>
    </cacheField>
    <cacheField name="Gender" numFmtId="0">
      <sharedItems>
        <s v="Male"/>
        <s v="Female"/>
      </sharedItems>
    </cacheField>
    <cacheField name="Birth Year" numFmtId="0">
      <sharedItems containsSemiMixedTypes="0" containsString="0" containsNumber="1" containsInteger="1">
        <n v="1998.0"/>
        <n v="1981.0"/>
        <n v="1987.0"/>
        <n v="1986.0"/>
        <n v="1992.0"/>
        <n v="1982.0"/>
        <n v="1984.0"/>
        <n v="1955.0"/>
        <n v="1971.0"/>
        <n v="1993.0"/>
        <n v="1983.0"/>
        <n v="1972.0"/>
        <n v="1997.0"/>
        <n v="1979.0"/>
        <n v="1988.0"/>
        <n v="1978.0"/>
        <n v="1965.0"/>
        <n v="1975.0"/>
        <n v="1960.0"/>
        <n v="1951.0"/>
        <n v="1995.0"/>
        <n v="1974.0"/>
        <n v="1968.0"/>
        <n v="1985.0"/>
        <n v="1976.0"/>
        <n v="1990.0"/>
        <n v="1954.0"/>
        <n v="1994.0"/>
        <n v="1973.0"/>
        <n v="1980.0"/>
        <n v="1966.0"/>
        <n v="1956.0"/>
        <n v="1963.0"/>
        <n v="1989.0"/>
        <n v="1977.0"/>
        <n v="1991.0"/>
        <n v="1942.0"/>
        <n v="1996.0"/>
        <n v="1999.0"/>
        <n v="1961.0"/>
        <n v="1948.0"/>
        <n v="1957.0"/>
        <n v="1962.0"/>
        <n v="1959.0"/>
        <n v="1967.0"/>
        <n v="1964.0"/>
        <n v="1969.0"/>
        <n v="1953.0"/>
        <n v="1958.0"/>
        <n v="1946.0"/>
        <n v="1970.0"/>
        <n v="1952.0"/>
        <n v="1950.0"/>
        <n v="1947.0"/>
        <n v="2000.0"/>
      </sharedItems>
    </cacheField>
    <cacheField name="Age " numFmtId="49">
      <sharedItems containsSemiMixedTypes="0" containsString="0" containsNumber="1" containsInteger="1">
        <n v="24.0"/>
        <n v="41.0"/>
        <n v="35.0"/>
        <n v="36.0"/>
        <n v="30.0"/>
        <n v="40.0"/>
        <n v="38.0"/>
        <n v="67.0"/>
        <n v="51.0"/>
        <n v="29.0"/>
        <n v="39.0"/>
        <n v="50.0"/>
        <n v="25.0"/>
        <n v="43.0"/>
        <n v="34.0"/>
        <n v="44.0"/>
        <n v="57.0"/>
        <n v="47.0"/>
        <n v="62.0"/>
        <n v="71.0"/>
        <n v="27.0"/>
        <n v="48.0"/>
        <n v="54.0"/>
        <n v="37.0"/>
        <n v="46.0"/>
        <n v="32.0"/>
        <n v="68.0"/>
        <n v="28.0"/>
        <n v="49.0"/>
        <n v="42.0"/>
        <n v="56.0"/>
        <n v="66.0"/>
        <n v="59.0"/>
        <n v="33.0"/>
        <n v="45.0"/>
        <n v="31.0"/>
        <n v="80.0"/>
        <n v="26.0"/>
        <n v="23.0"/>
        <n v="61.0"/>
        <n v="74.0"/>
        <n v="65.0"/>
        <n v="60.0"/>
        <n v="63.0"/>
        <n v="55.0"/>
        <n v="58.0"/>
        <n v="53.0"/>
        <n v="69.0"/>
        <n v="64.0"/>
        <n v="76.0"/>
        <n v="52.0"/>
        <n v="70.0"/>
        <n v="72.0"/>
        <n v="75.0"/>
        <n v="22.0"/>
      </sharedItems>
    </cacheField>
    <cacheField name="Age group" numFmtId="0">
      <sharedItems>
        <s v="20-29"/>
        <s v="40-49"/>
        <s v="30-39"/>
        <s v="60-69"/>
        <s v="50-59"/>
        <s v="70-79"/>
        <s v="80 abov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" cacheId="0" dataCaption="" compact="0" compactData="0">
  <location ref="B4:C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and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Start time 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t="default"/>
      </items>
    </pivotField>
    <pivotField name="Tme interval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Weekday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End Time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Trip Duration( second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Trip duration (minutes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Start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End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name="Start station to End stati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User Type" axis="axisRow" dataField="1" compact="0" outline="0" multipleItemSelectionAllowed="1" showAll="0" sortType="descending">
      <items>
        <item x="0"/>
        <item x="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Gender" compact="0" outline="0" multipleItemSelectionAllowed="1" showAll="0">
      <items>
        <item x="0"/>
        <item x="1"/>
        <item t="default"/>
      </items>
    </pivotField>
    <pivotField name="Birth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4"/>
  </rowFields>
  <dataFields>
    <dataField name="COUNTA of User Type" fld="14" subtotal="count" baseField="0"/>
  </dataFields>
</pivotTableDefinition>
</file>

<file path=xl/pivotTables/pivotTable10.xml><?xml version="1.0" encoding="utf-8"?>
<pivotTableDefinition xmlns="http://schemas.openxmlformats.org/spreadsheetml/2006/main" name="Pivot 10" cacheId="0" dataCaption="" compact="0" compactData="0">
  <location ref="B116:C119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and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Start time 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t="default"/>
      </items>
    </pivotField>
    <pivotField name="Tme interval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Weekday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End Time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Trip Duration( second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Trip duration (minutes)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Start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End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name="Start station to End stati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User Type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Birth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5"/>
  </rowFields>
  <dataFields>
    <dataField name="AVERAGE of Trip duration (minutes)" fld="10" subtotal="average" baseField="0"/>
  </dataFields>
</pivotTableDefinition>
</file>

<file path=xl/pivotTables/pivotTable11.xml><?xml version="1.0" encoding="utf-8"?>
<pivotTableDefinition xmlns="http://schemas.openxmlformats.org/spreadsheetml/2006/main" name="Pivot 11" cacheId="0" dataCaption="" compact="0" compactData="0">
  <location ref="B128:F137" firstHeaderRow="0" firstDataRow="0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and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Start time 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t="default"/>
      </items>
    </pivotField>
    <pivotField name="Tme interval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Weekday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End Time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Trip Duration( second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Trip duration (minutes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Start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End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name="Start station to End stati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User Typ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Birth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</pivotTableDefinition>
</file>

<file path=xl/pivotTables/pivotTable12.xml><?xml version="1.0" encoding="utf-8"?>
<pivotTableDefinition xmlns="http://schemas.openxmlformats.org/spreadsheetml/2006/main" name="Pivot 12" cacheId="0" dataCaption="" rowGrandTotals="0" compact="0" compactData="0">
  <location ref="B138:C145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and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Start time 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t="default"/>
      </items>
    </pivotField>
    <pivotField name="Tme interval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Weekday" axis="axisRow" dataField="1" compact="0" numFmtId="165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onth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End Time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Trip Duration( second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Trip duration (minutes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Start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End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name="Start station to End stati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User Typ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Birth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5"/>
  </rowFields>
  <dataFields>
    <dataField name="COUNTA of Weekday" fld="5" subtotal="count" baseField="0"/>
  </dataFields>
</pivotTableDefinition>
</file>

<file path=xl/pivotTables/pivotTable13.xml><?xml version="1.0" encoding="utf-8"?>
<pivotTableDefinition xmlns="http://schemas.openxmlformats.org/spreadsheetml/2006/main" name="Pivot 13" cacheId="0" dataCaption="" compact="0" compactData="0">
  <location ref="A159:A160" firstHeaderRow="0" firstDataRow="0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and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Start time 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t="default"/>
      </items>
    </pivotField>
    <pivotField name="Tme interval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Weekday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End Time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Trip Duration( second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Trip duration (minutes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Start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End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name="Start station to End station" dataField="1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User Typ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Birth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dataFields>
    <dataField name="COUNTA of Start station to End station" fld="13" subtotal="count" baseField="0"/>
  </dataFields>
</pivotTableDefinition>
</file>

<file path=xl/pivotTables/pivotTable14.xml><?xml version="1.0" encoding="utf-8"?>
<pivotTableDefinition xmlns="http://schemas.openxmlformats.org/spreadsheetml/2006/main" name="Pivot 14" cacheId="0" dataCaption="" compact="0" compactData="0">
  <location ref="A163:A164" firstHeaderRow="0" firstDataRow="0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and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Start time 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t="default"/>
      </items>
    </pivotField>
    <pivotField name="Tme interval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Weekday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End Time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Trip Duration( second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Trip duration (minutes)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Start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End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name="Start station to End stati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User Typ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Birth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dataFields>
    <dataField name="SUM of Trip duration (minutes)" fld="10" baseField="0"/>
  </dataFields>
</pivotTableDefinition>
</file>

<file path=xl/pivotTables/pivotTable15.xml><?xml version="1.0" encoding="utf-8"?>
<pivotTableDefinition xmlns="http://schemas.openxmlformats.org/spreadsheetml/2006/main" name="Pivot 15" cacheId="0" dataCaption="" compact="0" compactData="0">
  <location ref="A166:A167" firstHeaderRow="0" firstDataRow="0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and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Start time 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t="default"/>
      </items>
    </pivotField>
    <pivotField name="Tme interval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Weekday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End Time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Trip Duration( second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Trip duration (minutes)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Start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End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name="Start station to End stati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User Typ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Birth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dataFields>
    <dataField name="AVERAGE of Trip duration (minutes)" fld="10" subtotal="average" baseField="0"/>
  </dataFields>
</pivotTableDefinition>
</file>

<file path=xl/pivotTables/pivotTable2.xml><?xml version="1.0" encoding="utf-8"?>
<pivotTableDefinition xmlns="http://schemas.openxmlformats.org/spreadsheetml/2006/main" name="Pivot 2" cacheId="0" dataCaption="" rowGrandTotals="0" compact="0" compactData="0">
  <location ref="B10:C12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and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Start time 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t="default"/>
      </items>
    </pivotField>
    <pivotField name="Tme interval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Weekday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End Time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Trip Duration( second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Trip duration (minutes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Start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End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name="Start station to End stati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User Type" compact="0" outline="0" multipleItemSelectionAllowed="1" showAll="0">
      <items>
        <item x="0"/>
        <item x="1"/>
        <item t="default"/>
      </items>
    </pivotField>
    <pivotField name="Gender" axis="axisRow" dataField="1" compact="0" outline="0" multipleItemSelectionAllowed="1" showAll="0" sortType="descending">
      <items>
        <item x="0"/>
        <item x="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irth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5"/>
  </rowFields>
  <dataFields>
    <dataField name="COUNTA of Gender" fld="15" subtotal="count" baseField="0"/>
  </dataFields>
</pivotTableDefinition>
</file>

<file path=xl/pivotTables/pivotTable3.xml><?xml version="1.0" encoding="utf-8"?>
<pivotTableDefinition xmlns="http://schemas.openxmlformats.org/spreadsheetml/2006/main" name="Pivot 3" cacheId="0" dataCaption="" rowGrandTotals="0" compact="0" compactData="0">
  <location ref="B15:C22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and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Start time 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t="default"/>
      </items>
    </pivotField>
    <pivotField name="Tme interval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Weekday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End Time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Trip Duration( second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Trip duration (minutes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Start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End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name="Start station to End stati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User Typ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Birth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group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18"/>
  </rowFields>
  <dataFields>
    <dataField name="COUNTA of Age group" fld="18" subtotal="count" baseField="0"/>
  </dataFields>
</pivotTableDefinition>
</file>

<file path=xl/pivotTables/pivotTable4.xml><?xml version="1.0" encoding="utf-8"?>
<pivotTableDefinition xmlns="http://schemas.openxmlformats.org/spreadsheetml/2006/main" name="Pivot 4" cacheId="0" dataCaption="" compact="0" compactData="0">
  <location ref="B26:C29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and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Start time 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t="default"/>
      </items>
    </pivotField>
    <pivotField name="Tme interval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Weekday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End Time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Trip Duration( second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Trip duration (minutes)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Start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End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name="Start station to End stati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User Type" axis="axisRow" compact="0" outline="0" multipleItemSelectionAllowed="1" showAll="0" sortType="ascending">
      <items>
        <item x="1"/>
        <item x="0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Birth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4"/>
  </rowFields>
  <dataFields>
    <dataField name="AVERAGE of Trip duration (minutes)" fld="10" subtotal="average" baseField="0"/>
  </dataFields>
</pivotTableDefinition>
</file>

<file path=xl/pivotTables/pivotTable5.xml><?xml version="1.0" encoding="utf-8"?>
<pivotTableDefinition xmlns="http://schemas.openxmlformats.org/spreadsheetml/2006/main" name="Pivot 5" cacheId="0" dataCaption="" rowGrandTotals="0" colGrandTotals="0" compact="0" compactData="0">
  <location ref="B33:D4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and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Start time 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t="default"/>
      </items>
    </pivotField>
    <pivotField name="Tme interval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Weekday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End Time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Trip Duration( second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Trip duration (minutes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Start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End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name="Start station to End stati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User Type" axis="axisCol" compact="0" outline="0" multipleItemSelectionAllowed="1" showAll="0" sortType="ascending">
      <items>
        <item x="1"/>
        <item x="0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Birth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group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  <reference field="14">
              <x v="1"/>
            </reference>
          </references>
        </pivotArea>
      </autoSortScope>
    </pivotField>
  </pivotFields>
  <rowFields>
    <field x="18"/>
  </rowFields>
  <colFields>
    <field x="14"/>
  </colFields>
  <dataFields>
    <dataField name="COUNTA of Age group" fld="18" subtotal="count" baseField="0"/>
  </dataFields>
</pivotTableDefinition>
</file>

<file path=xl/pivotTables/pivotTable6.xml><?xml version="1.0" encoding="utf-8"?>
<pivotTableDefinition xmlns="http://schemas.openxmlformats.org/spreadsheetml/2006/main" name="Pivot 6" cacheId="0" dataCaption="" compact="0" compactData="0">
  <location ref="B89:C92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and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Start time 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t="default"/>
      </items>
    </pivotField>
    <pivotField name="Tme interval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Weekday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End Time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Trip Duration( second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Trip duration (minutes)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Start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End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name="Start station to End stati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User Type" axis="axisRow" compact="0" outline="0" multipleItemSelectionAllowed="1" showAll="0" sortType="descending">
      <items>
        <item x="0"/>
        <item x="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Gender" compact="0" outline="0" multipleItemSelectionAllowed="1" showAll="0">
      <items>
        <item x="0"/>
        <item x="1"/>
        <item t="default"/>
      </items>
    </pivotField>
    <pivotField name="Birth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4"/>
  </rowFields>
  <dataFields>
    <dataField name="SUM of Trip duration (minutes)" fld="10" baseField="0"/>
  </dataFields>
</pivotTableDefinition>
</file>

<file path=xl/pivotTables/pivotTable7.xml><?xml version="1.0" encoding="utf-8"?>
<pivotTableDefinition xmlns="http://schemas.openxmlformats.org/spreadsheetml/2006/main" name="Pivot 7" cacheId="0" dataCaption="" compact="0" compactData="0">
  <location ref="B96:C99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and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Start time 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t="default"/>
      </items>
    </pivotField>
    <pivotField name="Tme interval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Weekday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End Time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Trip Duration( second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Trip duration (minutes)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Start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End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name="Start station to End stati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User Type" axis="axisRow" compact="0" outline="0" multipleItemSelectionAllowed="1" showAll="0" sortType="descending">
      <items>
        <item x="0"/>
        <item x="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Gender" compact="0" outline="0" multipleItemSelectionAllowed="1" showAll="0">
      <items>
        <item x="0"/>
        <item x="1"/>
        <item t="default"/>
      </items>
    </pivotField>
    <pivotField name="Birth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4"/>
  </rowFields>
  <dataFields>
    <dataField name="COUNTA of Trip duration (minutes)" fld="10" subtotal="count" baseField="0"/>
  </dataFields>
</pivotTableDefinition>
</file>

<file path=xl/pivotTables/pivotTable8.xml><?xml version="1.0" encoding="utf-8"?>
<pivotTableDefinition xmlns="http://schemas.openxmlformats.org/spreadsheetml/2006/main" name="Pivot 8" cacheId="0" dataCaption="" compact="0" compactData="0">
  <location ref="B103:C106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and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Start time 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t="default"/>
      </items>
    </pivotField>
    <pivotField name="Tme interval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Weekday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End Time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Trip Duration( second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Trip duration (minutes)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Start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End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name="Start station to End stati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User Type" axis="axisRow" compact="0" outline="0" multipleItemSelectionAllowed="1" showAll="0" sortType="ascending">
      <items>
        <item x="1"/>
        <item x="0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Birth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4"/>
  </rowFields>
  <dataFields>
    <dataField name="AVERAGE of Trip duration (minutes)" fld="10" subtotal="average" baseField="0"/>
  </dataFields>
</pivotTableDefinition>
</file>

<file path=xl/pivotTables/pivotTable9.xml><?xml version="1.0" encoding="utf-8"?>
<pivotTableDefinition xmlns="http://schemas.openxmlformats.org/spreadsheetml/2006/main" name="Pivot 9" cacheId="0" dataCaption="" rowGrandTotals="0" colGrandTotals="0" compact="0" compactData="0">
  <location ref="B110:D11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and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Start date 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Start time 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t="default"/>
      </items>
    </pivotField>
    <pivotField name="Tme interval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Weekday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End Time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Trip Duration( second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Trip duration (minutes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t="default"/>
      </items>
    </pivotField>
    <pivotField name="Start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End S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name="Start station to End stati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t="default"/>
      </items>
    </pivotField>
    <pivotField name="User Type" axis="axisRow" dataField="1" compact="0" outline="0" multipleItemSelectionAllowed="1" showAll="0" sortType="ascending">
      <items>
        <item x="1"/>
        <item x="0"/>
        <item t="default"/>
      </items>
    </pivotField>
    <pivotField name="Gender" axis="axisCol" compact="0" outline="0" multipleItemSelectionAllowed="1" showAll="0" sortType="ascending">
      <items>
        <item x="1"/>
        <item x="0"/>
        <item t="default"/>
      </items>
    </pivotField>
    <pivotField name="Birth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4"/>
  </rowFields>
  <colFields>
    <field x="15"/>
  </colFields>
  <dataFields>
    <dataField name="COUNTA of User Type" fld="1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C00000"/>
      </a:accent1>
      <a:accent2>
        <a:srgbClr val="FFC000"/>
      </a:accent2>
      <a:accent3>
        <a:srgbClr val="00B050"/>
      </a:accent3>
      <a:accent4>
        <a:srgbClr val="00B0F0"/>
      </a:accent4>
      <a:accent5>
        <a:srgbClr val="0042C7"/>
      </a:accent5>
      <a:accent6>
        <a:srgbClr val="002060"/>
      </a:accent6>
      <a:hlink>
        <a:srgbClr val="FF0000"/>
      </a:hlink>
      <a:folHlink>
        <a:srgbClr val="FF000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3" Type="http://schemas.openxmlformats.org/officeDocument/2006/relationships/pivotTable" Target="../pivotTables/pivotTable13.xml"/><Relationship Id="rId12" Type="http://schemas.openxmlformats.org/officeDocument/2006/relationships/pivotTable" Target="../pivotTables/pivotTable12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5" Type="http://schemas.openxmlformats.org/officeDocument/2006/relationships/pivotTable" Target="../pivotTables/pivotTable15.xml"/><Relationship Id="rId14" Type="http://schemas.openxmlformats.org/officeDocument/2006/relationships/pivotTable" Target="../pivotTables/pivotTable14.xml"/><Relationship Id="rId16" Type="http://schemas.openxmlformats.org/officeDocument/2006/relationships/drawing" Target="../drawings/drawing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3" width="15.88"/>
    <col customWidth="1" min="4" max="4" width="12.63"/>
    <col customWidth="1" min="5" max="5" width="32.25"/>
    <col customWidth="1" min="6" max="6" width="43.88"/>
    <col customWidth="1" min="7" max="7" width="10.25"/>
    <col customWidth="1" min="8" max="8" width="7.63"/>
    <col customWidth="1" min="9" max="9" width="9.63"/>
    <col customWidth="1" min="10" max="26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5688089.0</v>
      </c>
      <c r="B2" s="2">
        <v>42897.62158564815</v>
      </c>
      <c r="C2" s="2">
        <v>42897.63079861111</v>
      </c>
      <c r="D2" s="1">
        <v>795.0</v>
      </c>
      <c r="E2" s="1" t="s">
        <v>9</v>
      </c>
      <c r="F2" s="1" t="s">
        <v>10</v>
      </c>
      <c r="G2" s="1" t="s">
        <v>11</v>
      </c>
      <c r="H2" s="1" t="s">
        <v>12</v>
      </c>
      <c r="I2" s="1">
        <v>1998.0</v>
      </c>
    </row>
    <row r="3">
      <c r="A3" s="1">
        <v>4096714.0</v>
      </c>
      <c r="B3" s="2">
        <v>42866.64596064815</v>
      </c>
      <c r="C3" s="2">
        <v>42866.653969907406</v>
      </c>
      <c r="D3" s="1">
        <v>692.0</v>
      </c>
      <c r="E3" s="1" t="s">
        <v>13</v>
      </c>
      <c r="F3" s="1" t="s">
        <v>14</v>
      </c>
      <c r="G3" s="1" t="s">
        <v>11</v>
      </c>
      <c r="H3" s="1" t="s">
        <v>12</v>
      </c>
      <c r="I3" s="1">
        <v>1981.0</v>
      </c>
    </row>
    <row r="4">
      <c r="A4" s="1">
        <v>2173887.0</v>
      </c>
      <c r="B4" s="2">
        <v>42823.56002314815</v>
      </c>
      <c r="C4" s="2">
        <v>42823.5753587963</v>
      </c>
      <c r="D4" s="1">
        <v>1325.0</v>
      </c>
      <c r="E4" s="1" t="s">
        <v>15</v>
      </c>
      <c r="F4" s="1" t="s">
        <v>16</v>
      </c>
      <c r="G4" s="1" t="s">
        <v>11</v>
      </c>
      <c r="H4" s="1" t="s">
        <v>12</v>
      </c>
      <c r="I4" s="1">
        <v>1987.0</v>
      </c>
    </row>
    <row r="5">
      <c r="A5" s="1">
        <v>3945638.0</v>
      </c>
      <c r="B5" s="2">
        <v>42863.82451388889</v>
      </c>
      <c r="C5" s="2">
        <v>42863.832650462966</v>
      </c>
      <c r="D5" s="1">
        <v>703.0</v>
      </c>
      <c r="E5" s="1" t="s">
        <v>17</v>
      </c>
      <c r="F5" s="1" t="s">
        <v>18</v>
      </c>
      <c r="G5" s="1" t="s">
        <v>11</v>
      </c>
      <c r="H5" s="1" t="s">
        <v>19</v>
      </c>
      <c r="I5" s="1">
        <v>1986.0</v>
      </c>
    </row>
    <row r="6">
      <c r="A6" s="1">
        <v>6208972.0</v>
      </c>
      <c r="B6" s="2">
        <v>42907.32587962963</v>
      </c>
      <c r="C6" s="2">
        <v>42907.32969907407</v>
      </c>
      <c r="D6" s="1">
        <v>329.0</v>
      </c>
      <c r="E6" s="1" t="s">
        <v>20</v>
      </c>
      <c r="F6" s="1" t="s">
        <v>21</v>
      </c>
      <c r="G6" s="1" t="s">
        <v>11</v>
      </c>
      <c r="H6" s="1" t="s">
        <v>12</v>
      </c>
      <c r="I6" s="1">
        <v>1992.0</v>
      </c>
    </row>
    <row r="7">
      <c r="A7" s="1">
        <v>1285652.0</v>
      </c>
      <c r="B7" s="2">
        <v>42788.78847222222</v>
      </c>
      <c r="C7" s="2">
        <v>42788.80003472222</v>
      </c>
      <c r="D7" s="1">
        <v>998.0</v>
      </c>
      <c r="E7" s="1" t="s">
        <v>22</v>
      </c>
      <c r="F7" s="1" t="s">
        <v>23</v>
      </c>
      <c r="G7" s="1" t="s">
        <v>11</v>
      </c>
      <c r="H7" s="1" t="s">
        <v>12</v>
      </c>
      <c r="I7" s="1">
        <v>1986.0</v>
      </c>
    </row>
    <row r="8">
      <c r="A8" s="1">
        <v>1675753.0</v>
      </c>
      <c r="B8" s="2">
        <v>42800.68255787037</v>
      </c>
      <c r="C8" s="2">
        <v>42800.68809027778</v>
      </c>
      <c r="D8" s="1">
        <v>478.0</v>
      </c>
      <c r="E8" s="1" t="s">
        <v>24</v>
      </c>
      <c r="F8" s="1" t="s">
        <v>25</v>
      </c>
      <c r="G8" s="1" t="s">
        <v>11</v>
      </c>
      <c r="H8" s="1" t="s">
        <v>12</v>
      </c>
      <c r="I8" s="1">
        <v>1982.0</v>
      </c>
    </row>
    <row r="9">
      <c r="A9" s="1">
        <v>1692245.0</v>
      </c>
      <c r="B9" s="2">
        <v>42801.32111111111</v>
      </c>
      <c r="C9" s="2">
        <v>42801.367847222224</v>
      </c>
      <c r="D9" s="1">
        <v>4038.0</v>
      </c>
      <c r="E9" s="1" t="s">
        <v>26</v>
      </c>
      <c r="F9" s="1" t="s">
        <v>27</v>
      </c>
      <c r="G9" s="1" t="s">
        <v>11</v>
      </c>
      <c r="H9" s="1" t="s">
        <v>12</v>
      </c>
      <c r="I9" s="1">
        <v>1984.0</v>
      </c>
    </row>
    <row r="10">
      <c r="A10" s="1">
        <v>2271331.0</v>
      </c>
      <c r="B10" s="2">
        <v>42827.33513888889</v>
      </c>
      <c r="C10" s="2">
        <v>42827.394537037035</v>
      </c>
      <c r="D10" s="1">
        <v>5132.0</v>
      </c>
      <c r="E10" s="1" t="s">
        <v>28</v>
      </c>
      <c r="F10" s="1" t="s">
        <v>28</v>
      </c>
      <c r="G10" s="1" t="s">
        <v>29</v>
      </c>
    </row>
    <row r="11">
      <c r="A11" s="1">
        <v>1558339.0</v>
      </c>
      <c r="B11" s="2">
        <v>42795.959386574075</v>
      </c>
      <c r="C11" s="2">
        <v>42795.96297453704</v>
      </c>
      <c r="D11" s="1">
        <v>309.0</v>
      </c>
      <c r="E11" s="1" t="s">
        <v>30</v>
      </c>
      <c r="F11" s="1" t="s">
        <v>31</v>
      </c>
      <c r="G11" s="1" t="s">
        <v>11</v>
      </c>
      <c r="H11" s="1" t="s">
        <v>12</v>
      </c>
      <c r="I11" s="1">
        <v>1992.0</v>
      </c>
    </row>
    <row r="12">
      <c r="A12" s="1">
        <v>2287178.0</v>
      </c>
      <c r="B12" s="2">
        <v>42827.60925925926</v>
      </c>
      <c r="C12" s="2">
        <v>42827.62236111111</v>
      </c>
      <c r="D12" s="1">
        <v>1131.0</v>
      </c>
      <c r="E12" s="1" t="s">
        <v>32</v>
      </c>
      <c r="F12" s="1" t="s">
        <v>33</v>
      </c>
      <c r="G12" s="1" t="s">
        <v>29</v>
      </c>
    </row>
    <row r="13">
      <c r="A13" s="1">
        <v>2744874.0</v>
      </c>
      <c r="B13" s="2">
        <v>42838.56989583333</v>
      </c>
      <c r="C13" s="2">
        <v>42838.573599537034</v>
      </c>
      <c r="D13" s="1">
        <v>319.0</v>
      </c>
      <c r="E13" s="1" t="s">
        <v>34</v>
      </c>
      <c r="F13" s="1" t="s">
        <v>35</v>
      </c>
      <c r="G13" s="1" t="s">
        <v>11</v>
      </c>
      <c r="H13" s="1" t="s">
        <v>12</v>
      </c>
      <c r="I13" s="1">
        <v>1955.0</v>
      </c>
    </row>
    <row r="14">
      <c r="A14" s="1">
        <v>3398180.0</v>
      </c>
      <c r="B14" s="2">
        <v>42852.97744212963</v>
      </c>
      <c r="C14" s="2">
        <v>42853.00408564815</v>
      </c>
      <c r="D14" s="1">
        <v>2301.0</v>
      </c>
      <c r="E14" s="1" t="s">
        <v>36</v>
      </c>
      <c r="F14" s="1" t="s">
        <v>37</v>
      </c>
      <c r="G14" s="1" t="s">
        <v>11</v>
      </c>
      <c r="H14" s="1" t="s">
        <v>12</v>
      </c>
      <c r="I14" s="1">
        <v>1971.0</v>
      </c>
    </row>
    <row r="15">
      <c r="A15" s="1">
        <v>991609.0</v>
      </c>
      <c r="B15" s="2">
        <v>42779.653391203705</v>
      </c>
      <c r="C15" s="2">
        <v>42779.666967592595</v>
      </c>
      <c r="D15" s="1">
        <v>1172.0</v>
      </c>
      <c r="E15" s="1" t="s">
        <v>38</v>
      </c>
      <c r="F15" s="1" t="s">
        <v>39</v>
      </c>
      <c r="G15" s="1" t="s">
        <v>11</v>
      </c>
      <c r="H15" s="1" t="s">
        <v>12</v>
      </c>
      <c r="I15" s="1">
        <v>1993.0</v>
      </c>
    </row>
    <row r="16">
      <c r="A16" s="1">
        <v>1512596.0</v>
      </c>
      <c r="B16" s="2">
        <v>42794.810219907406</v>
      </c>
      <c r="C16" s="2">
        <v>42794.81621527778</v>
      </c>
      <c r="D16" s="1">
        <v>518.0</v>
      </c>
      <c r="E16" s="1" t="s">
        <v>40</v>
      </c>
      <c r="F16" s="1" t="s">
        <v>41</v>
      </c>
      <c r="G16" s="1" t="s">
        <v>11</v>
      </c>
      <c r="H16" s="1" t="s">
        <v>12</v>
      </c>
      <c r="I16" s="1">
        <v>1983.0</v>
      </c>
    </row>
    <row r="17">
      <c r="A17" s="1">
        <v>187466.0</v>
      </c>
      <c r="B17" s="2">
        <v>42746.47951388889</v>
      </c>
      <c r="C17" s="2">
        <v>42746.4828125</v>
      </c>
      <c r="D17" s="1">
        <v>285.0</v>
      </c>
      <c r="E17" s="1" t="s">
        <v>42</v>
      </c>
      <c r="F17" s="1" t="s">
        <v>43</v>
      </c>
      <c r="G17" s="1" t="s">
        <v>11</v>
      </c>
      <c r="H17" s="1" t="s">
        <v>12</v>
      </c>
      <c r="I17" s="1">
        <v>1972.0</v>
      </c>
    </row>
    <row r="18">
      <c r="A18" s="1">
        <v>2195658.0</v>
      </c>
      <c r="B18" s="2">
        <v>42823.847037037034</v>
      </c>
      <c r="C18" s="2">
        <v>42823.85008101852</v>
      </c>
      <c r="D18" s="1">
        <v>263.0</v>
      </c>
      <c r="E18" s="1" t="s">
        <v>22</v>
      </c>
      <c r="F18" s="1" t="s">
        <v>44</v>
      </c>
      <c r="G18" s="1" t="s">
        <v>11</v>
      </c>
      <c r="H18" s="1" t="s">
        <v>12</v>
      </c>
      <c r="I18" s="1">
        <v>1982.0</v>
      </c>
    </row>
    <row r="19">
      <c r="A19" s="1">
        <v>6388534.0</v>
      </c>
      <c r="B19" s="2">
        <v>42909.89026620371</v>
      </c>
      <c r="C19" s="2">
        <v>42909.89635416667</v>
      </c>
      <c r="D19" s="1">
        <v>525.0</v>
      </c>
      <c r="E19" s="1" t="s">
        <v>45</v>
      </c>
      <c r="F19" s="1" t="s">
        <v>46</v>
      </c>
      <c r="G19" s="1" t="s">
        <v>11</v>
      </c>
      <c r="H19" s="1" t="s">
        <v>19</v>
      </c>
      <c r="I19" s="1">
        <v>1997.0</v>
      </c>
    </row>
    <row r="20">
      <c r="A20" s="1">
        <v>4733837.0</v>
      </c>
      <c r="B20" s="2">
        <v>42879.37050925926</v>
      </c>
      <c r="C20" s="2">
        <v>42879.378125</v>
      </c>
      <c r="D20" s="1">
        <v>658.0</v>
      </c>
      <c r="E20" s="1" t="s">
        <v>47</v>
      </c>
      <c r="F20" s="1" t="s">
        <v>48</v>
      </c>
      <c r="G20" s="1" t="s">
        <v>11</v>
      </c>
      <c r="H20" s="1" t="s">
        <v>12</v>
      </c>
      <c r="I20" s="1">
        <v>1979.0</v>
      </c>
    </row>
    <row r="21" ht="15.75" customHeight="1">
      <c r="A21" s="1">
        <v>5857.0</v>
      </c>
      <c r="B21" s="2">
        <v>42736.56434027778</v>
      </c>
      <c r="C21" s="2">
        <v>42736.57635416667</v>
      </c>
      <c r="D21" s="1">
        <v>1038.0</v>
      </c>
      <c r="E21" s="1" t="s">
        <v>49</v>
      </c>
      <c r="F21" s="1" t="s">
        <v>50</v>
      </c>
      <c r="G21" s="1" t="s">
        <v>29</v>
      </c>
    </row>
    <row r="22" ht="15.75" customHeight="1">
      <c r="A22" s="1">
        <v>1132766.0</v>
      </c>
      <c r="B22" s="2">
        <v>42784.561898148146</v>
      </c>
      <c r="C22" s="2">
        <v>42784.56285879629</v>
      </c>
      <c r="D22" s="1">
        <v>82.0</v>
      </c>
      <c r="E22" s="1" t="s">
        <v>51</v>
      </c>
      <c r="F22" s="1" t="s">
        <v>38</v>
      </c>
      <c r="G22" s="1" t="s">
        <v>11</v>
      </c>
      <c r="H22" s="1" t="s">
        <v>12</v>
      </c>
      <c r="I22" s="1">
        <v>1983.0</v>
      </c>
    </row>
    <row r="23" ht="15.75" customHeight="1">
      <c r="A23" s="1">
        <v>3358474.0</v>
      </c>
      <c r="B23" s="2">
        <v>42852.405960648146</v>
      </c>
      <c r="C23" s="2">
        <v>42852.40833333333</v>
      </c>
      <c r="D23" s="1">
        <v>204.0</v>
      </c>
      <c r="E23" s="1" t="s">
        <v>52</v>
      </c>
      <c r="F23" s="1" t="s">
        <v>53</v>
      </c>
      <c r="G23" s="1" t="s">
        <v>11</v>
      </c>
      <c r="H23" s="1" t="s">
        <v>12</v>
      </c>
      <c r="I23" s="1">
        <v>1988.0</v>
      </c>
    </row>
    <row r="24" ht="15.75" customHeight="1">
      <c r="A24" s="1">
        <v>1778858.0</v>
      </c>
      <c r="B24" s="2">
        <v>42803.469201388885</v>
      </c>
      <c r="C24" s="2">
        <v>42803.47850694445</v>
      </c>
      <c r="D24" s="1">
        <v>803.0</v>
      </c>
      <c r="E24" s="1" t="s">
        <v>31</v>
      </c>
      <c r="F24" s="1" t="s">
        <v>9</v>
      </c>
      <c r="G24" s="1" t="s">
        <v>11</v>
      </c>
      <c r="H24" s="1" t="s">
        <v>19</v>
      </c>
      <c r="I24" s="1">
        <v>1978.0</v>
      </c>
    </row>
    <row r="25" ht="15.75" customHeight="1">
      <c r="A25" s="1">
        <v>2497952.0</v>
      </c>
      <c r="B25" s="2">
        <v>42833.56930555555</v>
      </c>
      <c r="C25" s="2">
        <v>42833.586388888885</v>
      </c>
      <c r="D25" s="1">
        <v>1476.0</v>
      </c>
      <c r="E25" s="1" t="s">
        <v>54</v>
      </c>
      <c r="F25" s="1" t="s">
        <v>55</v>
      </c>
      <c r="G25" s="1" t="s">
        <v>29</v>
      </c>
    </row>
    <row r="26" ht="15.75" customHeight="1">
      <c r="A26" s="1">
        <v>2905932.0</v>
      </c>
      <c r="B26" s="2">
        <v>42841.733402777776</v>
      </c>
      <c r="C26" s="2">
        <v>42841.75199074074</v>
      </c>
      <c r="D26" s="1">
        <v>1605.0</v>
      </c>
      <c r="E26" s="1" t="s">
        <v>56</v>
      </c>
      <c r="F26" s="1" t="s">
        <v>57</v>
      </c>
      <c r="G26" s="1" t="s">
        <v>11</v>
      </c>
      <c r="H26" s="1" t="s">
        <v>12</v>
      </c>
      <c r="I26" s="1">
        <v>1983.0</v>
      </c>
    </row>
    <row r="27" ht="15.75" customHeight="1">
      <c r="A27" s="1">
        <v>3123311.0</v>
      </c>
      <c r="B27" s="2">
        <v>42846.40363425926</v>
      </c>
      <c r="C27" s="2">
        <v>42846.40875</v>
      </c>
      <c r="D27" s="1">
        <v>441.0</v>
      </c>
      <c r="E27" s="1" t="s">
        <v>13</v>
      </c>
      <c r="F27" s="1" t="s">
        <v>38</v>
      </c>
      <c r="G27" s="1" t="s">
        <v>11</v>
      </c>
      <c r="H27" s="1" t="s">
        <v>19</v>
      </c>
      <c r="I27" s="1">
        <v>1965.0</v>
      </c>
    </row>
    <row r="28" ht="15.75" customHeight="1">
      <c r="A28" s="1">
        <v>2959550.0</v>
      </c>
      <c r="B28" s="2">
        <v>42842.7690162037</v>
      </c>
      <c r="C28" s="2">
        <v>42842.78927083333</v>
      </c>
      <c r="D28" s="1">
        <v>1750.0</v>
      </c>
      <c r="E28" s="1" t="s">
        <v>58</v>
      </c>
      <c r="F28" s="1" t="s">
        <v>59</v>
      </c>
      <c r="G28" s="1" t="s">
        <v>11</v>
      </c>
      <c r="H28" s="1" t="s">
        <v>12</v>
      </c>
      <c r="I28" s="1">
        <v>1975.0</v>
      </c>
    </row>
    <row r="29" ht="15.75" customHeight="1">
      <c r="A29" s="1">
        <v>2067887.0</v>
      </c>
      <c r="B29" s="2">
        <v>42819.5015162037</v>
      </c>
      <c r="C29" s="2">
        <v>42819.506064814814</v>
      </c>
      <c r="D29" s="1">
        <v>393.0</v>
      </c>
      <c r="E29" s="1" t="s">
        <v>60</v>
      </c>
      <c r="F29" s="1" t="s">
        <v>61</v>
      </c>
      <c r="G29" s="1" t="s">
        <v>11</v>
      </c>
      <c r="H29" s="1" t="s">
        <v>19</v>
      </c>
      <c r="I29" s="1">
        <v>1960.0</v>
      </c>
    </row>
    <row r="30" ht="15.75" customHeight="1">
      <c r="A30" s="1">
        <v>3518426.0</v>
      </c>
      <c r="B30" s="2">
        <v>42854.99912037037</v>
      </c>
      <c r="C30" s="2">
        <v>42855.001608796294</v>
      </c>
      <c r="D30" s="1">
        <v>215.0</v>
      </c>
      <c r="E30" s="1" t="s">
        <v>62</v>
      </c>
      <c r="F30" s="1" t="s">
        <v>57</v>
      </c>
      <c r="G30" s="1" t="s">
        <v>11</v>
      </c>
      <c r="H30" s="1" t="s">
        <v>12</v>
      </c>
      <c r="I30" s="1">
        <v>1986.0</v>
      </c>
    </row>
    <row r="31" ht="15.75" customHeight="1">
      <c r="A31" s="1">
        <v>5383277.0</v>
      </c>
      <c r="B31" s="2">
        <v>42892.474652777775</v>
      </c>
      <c r="C31" s="2">
        <v>42892.47703703704</v>
      </c>
      <c r="D31" s="1">
        <v>205.0</v>
      </c>
      <c r="E31" s="1" t="s">
        <v>63</v>
      </c>
      <c r="F31" s="1" t="s">
        <v>64</v>
      </c>
      <c r="G31" s="1" t="s">
        <v>11</v>
      </c>
      <c r="H31" s="1" t="s">
        <v>12</v>
      </c>
      <c r="I31" s="1">
        <v>1951.0</v>
      </c>
    </row>
    <row r="32" ht="15.75" customHeight="1">
      <c r="A32" s="1">
        <v>3146215.0</v>
      </c>
      <c r="B32" s="2">
        <v>42846.75649305555</v>
      </c>
      <c r="C32" s="2">
        <v>42846.75989583333</v>
      </c>
      <c r="D32" s="1">
        <v>294.0</v>
      </c>
      <c r="E32" s="1" t="s">
        <v>65</v>
      </c>
      <c r="F32" s="1" t="s">
        <v>66</v>
      </c>
      <c r="G32" s="1" t="s">
        <v>11</v>
      </c>
      <c r="H32" s="1" t="s">
        <v>19</v>
      </c>
      <c r="I32" s="1">
        <v>1995.0</v>
      </c>
    </row>
    <row r="33" ht="15.75" customHeight="1">
      <c r="A33" s="1">
        <v>2018488.0</v>
      </c>
      <c r="B33" s="2">
        <v>42817.774375</v>
      </c>
      <c r="C33" s="2">
        <v>42817.78502314815</v>
      </c>
      <c r="D33" s="1">
        <v>920.0</v>
      </c>
      <c r="E33" s="1" t="s">
        <v>67</v>
      </c>
      <c r="F33" s="1" t="s">
        <v>68</v>
      </c>
      <c r="G33" s="1" t="s">
        <v>11</v>
      </c>
      <c r="H33" s="1" t="s">
        <v>12</v>
      </c>
      <c r="I33" s="1">
        <v>1951.0</v>
      </c>
    </row>
    <row r="34" ht="15.75" customHeight="1">
      <c r="A34" s="1">
        <v>3676202.0</v>
      </c>
      <c r="B34" s="2">
        <v>42857.905185185184</v>
      </c>
      <c r="C34" s="2">
        <v>42857.93697916667</v>
      </c>
      <c r="D34" s="1">
        <v>2746.0</v>
      </c>
      <c r="E34" s="1" t="s">
        <v>69</v>
      </c>
      <c r="F34" s="1" t="s">
        <v>70</v>
      </c>
      <c r="G34" s="1" t="s">
        <v>29</v>
      </c>
    </row>
    <row r="35" ht="15.75" customHeight="1">
      <c r="A35" s="1">
        <v>1389460.0</v>
      </c>
      <c r="B35" s="2">
        <v>42791.45704861111</v>
      </c>
      <c r="C35" s="2">
        <v>42791.46050925926</v>
      </c>
      <c r="D35" s="1">
        <v>298.0</v>
      </c>
      <c r="E35" s="1" t="s">
        <v>71</v>
      </c>
      <c r="F35" s="1" t="s">
        <v>72</v>
      </c>
      <c r="G35" s="1" t="s">
        <v>11</v>
      </c>
      <c r="H35" s="1" t="s">
        <v>12</v>
      </c>
      <c r="I35" s="1">
        <v>1986.0</v>
      </c>
    </row>
    <row r="36" ht="15.75" customHeight="1">
      <c r="A36" s="1">
        <v>6321417.0</v>
      </c>
      <c r="B36" s="2">
        <v>42908.78658564815</v>
      </c>
      <c r="C36" s="2">
        <v>42908.80266203704</v>
      </c>
      <c r="D36" s="1">
        <v>1388.0</v>
      </c>
      <c r="E36" s="1" t="s">
        <v>73</v>
      </c>
      <c r="F36" s="1" t="s">
        <v>74</v>
      </c>
      <c r="G36" s="1" t="s">
        <v>11</v>
      </c>
      <c r="H36" s="1" t="s">
        <v>12</v>
      </c>
      <c r="I36" s="1">
        <v>1988.0</v>
      </c>
    </row>
    <row r="37" ht="15.75" customHeight="1">
      <c r="A37" s="1">
        <v>936709.0</v>
      </c>
      <c r="B37" s="2">
        <v>42774.504745370374</v>
      </c>
      <c r="C37" s="2">
        <v>42774.50603009259</v>
      </c>
      <c r="D37" s="1">
        <v>111.0</v>
      </c>
      <c r="E37" s="1" t="s">
        <v>75</v>
      </c>
      <c r="F37" s="1" t="s">
        <v>76</v>
      </c>
      <c r="G37" s="1" t="s">
        <v>11</v>
      </c>
      <c r="H37" s="1" t="s">
        <v>12</v>
      </c>
      <c r="I37" s="1">
        <v>1975.0</v>
      </c>
    </row>
    <row r="38" ht="15.75" customHeight="1">
      <c r="A38" s="1">
        <v>1975396.0</v>
      </c>
      <c r="B38" s="2">
        <v>42816.372719907406</v>
      </c>
      <c r="C38" s="2">
        <v>42816.380011574074</v>
      </c>
      <c r="D38" s="1">
        <v>630.0</v>
      </c>
      <c r="E38" s="1" t="s">
        <v>77</v>
      </c>
      <c r="F38" s="1" t="s">
        <v>42</v>
      </c>
      <c r="G38" s="1" t="s">
        <v>29</v>
      </c>
    </row>
    <row r="39" ht="15.75" customHeight="1">
      <c r="A39" s="1">
        <v>642530.0</v>
      </c>
      <c r="B39" s="2">
        <v>42763.68923611111</v>
      </c>
      <c r="C39" s="2">
        <v>42763.70410879629</v>
      </c>
      <c r="D39" s="1">
        <v>1284.0</v>
      </c>
      <c r="E39" s="1" t="s">
        <v>78</v>
      </c>
      <c r="F39" s="1" t="s">
        <v>28</v>
      </c>
      <c r="G39" s="1" t="s">
        <v>11</v>
      </c>
      <c r="H39" s="1" t="s">
        <v>12</v>
      </c>
      <c r="I39" s="1">
        <v>1974.0</v>
      </c>
    </row>
    <row r="40" ht="15.75" customHeight="1">
      <c r="A40" s="1">
        <v>5630375.0</v>
      </c>
      <c r="B40" s="2">
        <v>42896.585914351854</v>
      </c>
      <c r="C40" s="2">
        <v>42896.586805555555</v>
      </c>
      <c r="D40" s="1">
        <v>76.0</v>
      </c>
      <c r="E40" s="1" t="s">
        <v>79</v>
      </c>
      <c r="F40" s="1" t="s">
        <v>79</v>
      </c>
      <c r="G40" s="1" t="s">
        <v>29</v>
      </c>
    </row>
    <row r="41" ht="15.75" customHeight="1">
      <c r="A41" s="1">
        <v>5481113.0</v>
      </c>
      <c r="B41" s="2">
        <v>42894.309583333335</v>
      </c>
      <c r="C41" s="2">
        <v>42894.3133912037</v>
      </c>
      <c r="D41" s="1">
        <v>328.0</v>
      </c>
      <c r="E41" s="1" t="s">
        <v>80</v>
      </c>
      <c r="F41" s="1" t="s">
        <v>81</v>
      </c>
      <c r="G41" s="1" t="s">
        <v>11</v>
      </c>
      <c r="H41" s="1" t="s">
        <v>19</v>
      </c>
      <c r="I41" s="1">
        <v>1986.0</v>
      </c>
    </row>
    <row r="42" ht="15.75" customHeight="1">
      <c r="A42" s="1">
        <v>3873453.0</v>
      </c>
      <c r="B42" s="2">
        <v>42862.45164351852</v>
      </c>
      <c r="C42" s="2">
        <v>42862.45606481482</v>
      </c>
      <c r="D42" s="1">
        <v>382.0</v>
      </c>
      <c r="E42" s="1" t="s">
        <v>82</v>
      </c>
      <c r="F42" s="1" t="s">
        <v>83</v>
      </c>
      <c r="G42" s="1" t="s">
        <v>11</v>
      </c>
      <c r="H42" s="1" t="s">
        <v>12</v>
      </c>
      <c r="I42" s="1">
        <v>1993.0</v>
      </c>
    </row>
    <row r="43" ht="15.75" customHeight="1">
      <c r="A43" s="1">
        <v>2567503.0</v>
      </c>
      <c r="B43" s="2">
        <v>42835.31408564815</v>
      </c>
      <c r="C43" s="2">
        <v>42835.320185185185</v>
      </c>
      <c r="D43" s="1">
        <v>526.0</v>
      </c>
      <c r="E43" s="1" t="s">
        <v>84</v>
      </c>
      <c r="F43" s="1" t="s">
        <v>85</v>
      </c>
      <c r="G43" s="1" t="s">
        <v>11</v>
      </c>
      <c r="H43" s="1" t="s">
        <v>12</v>
      </c>
      <c r="I43" s="1">
        <v>1974.0</v>
      </c>
    </row>
    <row r="44" ht="15.75" customHeight="1">
      <c r="A44" s="1">
        <v>6432811.0</v>
      </c>
      <c r="B44" s="2">
        <v>42910.801203703704</v>
      </c>
      <c r="C44" s="2">
        <v>42910.804768518516</v>
      </c>
      <c r="D44" s="1">
        <v>308.0</v>
      </c>
      <c r="E44" s="1" t="s">
        <v>86</v>
      </c>
      <c r="F44" s="1" t="s">
        <v>87</v>
      </c>
      <c r="G44" s="1" t="s">
        <v>11</v>
      </c>
      <c r="H44" s="1" t="s">
        <v>12</v>
      </c>
      <c r="I44" s="1">
        <v>1987.0</v>
      </c>
    </row>
    <row r="45" ht="15.75" customHeight="1">
      <c r="A45" s="1">
        <v>1909858.0</v>
      </c>
      <c r="B45" s="2">
        <v>42814.380902777775</v>
      </c>
      <c r="C45" s="2">
        <v>42814.38453703704</v>
      </c>
      <c r="D45" s="1">
        <v>314.0</v>
      </c>
      <c r="E45" s="1" t="s">
        <v>88</v>
      </c>
      <c r="F45" s="1" t="s">
        <v>89</v>
      </c>
      <c r="G45" s="1" t="s">
        <v>11</v>
      </c>
      <c r="H45" s="1" t="s">
        <v>12</v>
      </c>
      <c r="I45" s="1">
        <v>1968.0</v>
      </c>
    </row>
    <row r="46" ht="15.75" customHeight="1">
      <c r="A46" s="1">
        <v>4989575.0</v>
      </c>
      <c r="B46" s="2">
        <v>42885.42519675926</v>
      </c>
      <c r="C46" s="2">
        <v>42885.43508101852</v>
      </c>
      <c r="D46" s="1">
        <v>854.0</v>
      </c>
      <c r="E46" s="1" t="s">
        <v>60</v>
      </c>
      <c r="F46" s="1" t="s">
        <v>90</v>
      </c>
      <c r="G46" s="1" t="s">
        <v>11</v>
      </c>
      <c r="H46" s="1" t="s">
        <v>12</v>
      </c>
      <c r="I46" s="1">
        <v>1985.0</v>
      </c>
    </row>
    <row r="47" ht="15.75" customHeight="1">
      <c r="A47" s="1">
        <v>4485367.0</v>
      </c>
      <c r="B47" s="2">
        <v>42874.36896990741</v>
      </c>
      <c r="C47" s="2">
        <v>42874.37398148148</v>
      </c>
      <c r="D47" s="1">
        <v>433.0</v>
      </c>
      <c r="E47" s="1" t="s">
        <v>91</v>
      </c>
      <c r="F47" s="1" t="s">
        <v>39</v>
      </c>
      <c r="G47" s="1" t="s">
        <v>11</v>
      </c>
      <c r="H47" s="1" t="s">
        <v>12</v>
      </c>
      <c r="I47" s="1">
        <v>1979.0</v>
      </c>
    </row>
    <row r="48" ht="15.75" customHeight="1">
      <c r="A48" s="1">
        <v>6686290.0</v>
      </c>
      <c r="B48" s="2">
        <v>42914.85412037037</v>
      </c>
      <c r="C48" s="2">
        <v>42914.86111111111</v>
      </c>
      <c r="D48" s="1">
        <v>603.0</v>
      </c>
      <c r="E48" s="1" t="s">
        <v>92</v>
      </c>
      <c r="F48" s="1" t="s">
        <v>61</v>
      </c>
      <c r="G48" s="1" t="s">
        <v>11</v>
      </c>
      <c r="H48" s="1" t="s">
        <v>12</v>
      </c>
      <c r="I48" s="1">
        <v>1987.0</v>
      </c>
    </row>
    <row r="49" ht="15.75" customHeight="1">
      <c r="A49" s="1">
        <v>6398149.0</v>
      </c>
      <c r="B49" s="2">
        <v>42910.46335648148</v>
      </c>
      <c r="C49" s="2">
        <v>42910.46741898148</v>
      </c>
      <c r="D49" s="1">
        <v>351.0</v>
      </c>
      <c r="E49" s="1" t="s">
        <v>52</v>
      </c>
      <c r="F49" s="1" t="s">
        <v>93</v>
      </c>
      <c r="G49" s="1" t="s">
        <v>11</v>
      </c>
      <c r="H49" s="1" t="s">
        <v>12</v>
      </c>
      <c r="I49" s="1">
        <v>1976.0</v>
      </c>
    </row>
    <row r="50" ht="15.75" customHeight="1">
      <c r="A50" s="1">
        <v>2964832.0</v>
      </c>
      <c r="B50" s="2">
        <v>42842.8109837963</v>
      </c>
      <c r="C50" s="2">
        <v>42842.820439814815</v>
      </c>
      <c r="D50" s="1">
        <v>816.0</v>
      </c>
      <c r="E50" s="1" t="s">
        <v>94</v>
      </c>
      <c r="F50" s="1" t="s">
        <v>95</v>
      </c>
      <c r="G50" s="1" t="s">
        <v>11</v>
      </c>
      <c r="H50" s="1" t="s">
        <v>19</v>
      </c>
      <c r="I50" s="1">
        <v>1990.0</v>
      </c>
    </row>
    <row r="51" ht="15.75" customHeight="1">
      <c r="A51" s="1">
        <v>5334757.0</v>
      </c>
      <c r="B51" s="2">
        <v>42891.516122685185</v>
      </c>
      <c r="C51" s="2">
        <v>42891.52039351852</v>
      </c>
      <c r="D51" s="1">
        <v>368.0</v>
      </c>
      <c r="E51" s="1" t="s">
        <v>96</v>
      </c>
      <c r="F51" s="1" t="s">
        <v>97</v>
      </c>
      <c r="G51" s="1" t="s">
        <v>11</v>
      </c>
      <c r="H51" s="1" t="s">
        <v>12</v>
      </c>
      <c r="I51" s="1">
        <v>1990.0</v>
      </c>
    </row>
    <row r="52" ht="15.75" customHeight="1">
      <c r="A52" s="1">
        <v>574675.0</v>
      </c>
      <c r="B52" s="2">
        <v>42761.52798611111</v>
      </c>
      <c r="C52" s="2">
        <v>42761.546215277776</v>
      </c>
      <c r="D52" s="1">
        <v>1574.0</v>
      </c>
      <c r="E52" s="1" t="s">
        <v>98</v>
      </c>
      <c r="F52" s="1" t="s">
        <v>86</v>
      </c>
      <c r="G52" s="1" t="s">
        <v>11</v>
      </c>
      <c r="H52" s="1" t="s">
        <v>12</v>
      </c>
      <c r="I52" s="1">
        <v>1954.0</v>
      </c>
    </row>
    <row r="53" ht="15.75" customHeight="1">
      <c r="A53" s="1">
        <v>5981682.0</v>
      </c>
      <c r="B53" s="2">
        <v>42902.55231481481</v>
      </c>
      <c r="C53" s="2">
        <v>42902.55606481482</v>
      </c>
      <c r="D53" s="1">
        <v>324.0</v>
      </c>
      <c r="E53" s="1" t="s">
        <v>99</v>
      </c>
      <c r="F53" s="1" t="s">
        <v>100</v>
      </c>
      <c r="G53" s="1" t="s">
        <v>11</v>
      </c>
      <c r="H53" s="1" t="s">
        <v>12</v>
      </c>
      <c r="I53" s="1">
        <v>1992.0</v>
      </c>
    </row>
    <row r="54" ht="15.75" customHeight="1">
      <c r="A54" s="1">
        <v>2897347.0</v>
      </c>
      <c r="B54" s="2">
        <v>42841.64146990741</v>
      </c>
      <c r="C54" s="2">
        <v>42841.65574074074</v>
      </c>
      <c r="D54" s="1">
        <v>1233.0</v>
      </c>
      <c r="E54" s="1" t="s">
        <v>101</v>
      </c>
      <c r="F54" s="1" t="s">
        <v>102</v>
      </c>
      <c r="G54" s="1" t="s">
        <v>29</v>
      </c>
    </row>
    <row r="55" ht="15.75" customHeight="1">
      <c r="A55" s="1">
        <v>3582305.0</v>
      </c>
      <c r="B55" s="2">
        <v>42856.56366898148</v>
      </c>
      <c r="C55" s="2">
        <v>42856.57387731481</v>
      </c>
      <c r="D55" s="1">
        <v>881.0</v>
      </c>
      <c r="E55" s="1" t="s">
        <v>103</v>
      </c>
      <c r="F55" s="1" t="s">
        <v>104</v>
      </c>
      <c r="G55" s="1" t="s">
        <v>11</v>
      </c>
      <c r="H55" s="1" t="s">
        <v>12</v>
      </c>
      <c r="I55" s="1">
        <v>1972.0</v>
      </c>
    </row>
    <row r="56" ht="15.75" customHeight="1">
      <c r="A56" s="1">
        <v>1507415.0</v>
      </c>
      <c r="B56" s="2">
        <v>42794.75241898148</v>
      </c>
      <c r="C56" s="2">
        <v>42794.757268518515</v>
      </c>
      <c r="D56" s="1">
        <v>418.0</v>
      </c>
      <c r="E56" s="1" t="s">
        <v>105</v>
      </c>
      <c r="F56" s="1" t="s">
        <v>106</v>
      </c>
      <c r="G56" s="1" t="s">
        <v>11</v>
      </c>
      <c r="H56" s="1" t="s">
        <v>12</v>
      </c>
      <c r="I56" s="1">
        <v>1990.0</v>
      </c>
    </row>
    <row r="57" ht="15.75" customHeight="1">
      <c r="A57" s="1">
        <v>5448406.0</v>
      </c>
      <c r="B57" s="2">
        <v>42893.69162037037</v>
      </c>
      <c r="C57" s="2">
        <v>42893.70732638889</v>
      </c>
      <c r="D57" s="1">
        <v>1356.0</v>
      </c>
      <c r="E57" s="1" t="s">
        <v>107</v>
      </c>
      <c r="F57" s="1" t="s">
        <v>108</v>
      </c>
      <c r="G57" s="1" t="s">
        <v>11</v>
      </c>
      <c r="H57" s="1" t="s">
        <v>12</v>
      </c>
      <c r="I57" s="1">
        <v>1968.0</v>
      </c>
    </row>
    <row r="58" ht="15.75" customHeight="1">
      <c r="A58" s="1">
        <v>4580791.0</v>
      </c>
      <c r="B58" s="2">
        <v>42875.883993055555</v>
      </c>
      <c r="C58" s="2">
        <v>42875.893854166665</v>
      </c>
      <c r="D58" s="1">
        <v>852.0</v>
      </c>
      <c r="E58" s="1" t="s">
        <v>109</v>
      </c>
      <c r="F58" s="1" t="s">
        <v>110</v>
      </c>
      <c r="G58" s="1" t="s">
        <v>11</v>
      </c>
      <c r="H58" s="1" t="s">
        <v>12</v>
      </c>
      <c r="I58" s="1">
        <v>1994.0</v>
      </c>
    </row>
    <row r="59" ht="15.75" customHeight="1">
      <c r="A59" s="1">
        <v>5515649.0</v>
      </c>
      <c r="B59" s="2">
        <v>42894.713321759256</v>
      </c>
      <c r="C59" s="2">
        <v>42894.72329861111</v>
      </c>
      <c r="D59" s="1">
        <v>862.0</v>
      </c>
      <c r="E59" s="1" t="s">
        <v>111</v>
      </c>
      <c r="F59" s="1" t="s">
        <v>112</v>
      </c>
      <c r="G59" s="1" t="s">
        <v>11</v>
      </c>
      <c r="H59" s="1" t="s">
        <v>19</v>
      </c>
      <c r="I59" s="1">
        <v>1974.0</v>
      </c>
    </row>
    <row r="60" ht="15.75" customHeight="1">
      <c r="A60" s="1">
        <v>4885759.0</v>
      </c>
      <c r="B60" s="2">
        <v>42882.695289351854</v>
      </c>
      <c r="C60" s="2">
        <v>42882.70717592593</v>
      </c>
      <c r="D60" s="1">
        <v>1027.0</v>
      </c>
      <c r="E60" s="1" t="s">
        <v>113</v>
      </c>
      <c r="F60" s="1" t="s">
        <v>114</v>
      </c>
      <c r="G60" s="1" t="s">
        <v>29</v>
      </c>
      <c r="H60" s="1" t="s">
        <v>12</v>
      </c>
      <c r="I60" s="1">
        <v>1994.0</v>
      </c>
    </row>
    <row r="61" ht="15.75" customHeight="1">
      <c r="A61" s="1">
        <v>4025507.0</v>
      </c>
      <c r="B61" s="2">
        <v>42865.43082175926</v>
      </c>
      <c r="C61" s="2">
        <v>42865.45402777778</v>
      </c>
      <c r="D61" s="1">
        <v>2005.0</v>
      </c>
      <c r="E61" s="1" t="s">
        <v>115</v>
      </c>
      <c r="F61" s="1" t="s">
        <v>116</v>
      </c>
      <c r="G61" s="1" t="s">
        <v>11</v>
      </c>
      <c r="H61" s="1" t="s">
        <v>12</v>
      </c>
      <c r="I61" s="1">
        <v>1973.0</v>
      </c>
    </row>
    <row r="62" ht="15.75" customHeight="1">
      <c r="A62" s="1">
        <v>3847598.0</v>
      </c>
      <c r="B62" s="2">
        <v>42861.66527777778</v>
      </c>
      <c r="C62" s="2">
        <v>42861.6883912037</v>
      </c>
      <c r="D62" s="1">
        <v>1997.0</v>
      </c>
      <c r="E62" s="1" t="s">
        <v>34</v>
      </c>
      <c r="F62" s="1" t="s">
        <v>69</v>
      </c>
      <c r="G62" s="1" t="s">
        <v>29</v>
      </c>
    </row>
    <row r="63" ht="15.75" customHeight="1">
      <c r="A63" s="1">
        <v>4586817.0</v>
      </c>
      <c r="B63" s="2">
        <v>42876.35025462963</v>
      </c>
      <c r="C63" s="2">
        <v>42876.358622685184</v>
      </c>
      <c r="D63" s="1">
        <v>723.0</v>
      </c>
      <c r="E63" s="1" t="s">
        <v>117</v>
      </c>
      <c r="F63" s="1" t="s">
        <v>118</v>
      </c>
      <c r="G63" s="1" t="s">
        <v>11</v>
      </c>
      <c r="H63" s="1" t="s">
        <v>12</v>
      </c>
      <c r="I63" s="1">
        <v>1981.0</v>
      </c>
    </row>
    <row r="64" ht="15.75" customHeight="1">
      <c r="A64" s="1">
        <v>3303809.0</v>
      </c>
      <c r="B64" s="2">
        <v>42850.62642361111</v>
      </c>
      <c r="C64" s="2">
        <v>42850.637604166666</v>
      </c>
      <c r="D64" s="1">
        <v>966.0</v>
      </c>
      <c r="E64" s="1" t="s">
        <v>90</v>
      </c>
      <c r="F64" s="1" t="s">
        <v>119</v>
      </c>
      <c r="G64" s="1" t="s">
        <v>11</v>
      </c>
      <c r="H64" s="1" t="s">
        <v>19</v>
      </c>
      <c r="I64" s="1">
        <v>1980.0</v>
      </c>
    </row>
    <row r="65" ht="15.75" customHeight="1">
      <c r="A65" s="1">
        <v>6722387.0</v>
      </c>
      <c r="B65" s="2">
        <v>42915.603738425925</v>
      </c>
      <c r="C65" s="2">
        <v>42915.62605324074</v>
      </c>
      <c r="D65" s="1">
        <v>1927.0</v>
      </c>
      <c r="E65" s="1" t="s">
        <v>120</v>
      </c>
      <c r="F65" s="1" t="s">
        <v>121</v>
      </c>
      <c r="G65" s="1" t="s">
        <v>11</v>
      </c>
      <c r="H65" s="1" t="s">
        <v>19</v>
      </c>
      <c r="I65" s="1">
        <v>1971.0</v>
      </c>
    </row>
    <row r="66" ht="15.75" customHeight="1">
      <c r="A66" s="1">
        <v>4731489.0</v>
      </c>
      <c r="B66" s="2">
        <v>42879.35568287037</v>
      </c>
      <c r="C66" s="2">
        <v>42879.38</v>
      </c>
      <c r="D66" s="1">
        <v>2101.0</v>
      </c>
      <c r="E66" s="1" t="s">
        <v>28</v>
      </c>
      <c r="F66" s="1" t="s">
        <v>28</v>
      </c>
      <c r="G66" s="1" t="s">
        <v>11</v>
      </c>
      <c r="H66" s="1" t="s">
        <v>12</v>
      </c>
      <c r="I66" s="1">
        <v>1966.0</v>
      </c>
    </row>
    <row r="67" ht="15.75" customHeight="1">
      <c r="A67" s="1">
        <v>6018157.0</v>
      </c>
      <c r="B67" s="2">
        <v>42903.338159722225</v>
      </c>
      <c r="C67" s="2">
        <v>42903.358148148145</v>
      </c>
      <c r="D67" s="1">
        <v>1727.0</v>
      </c>
      <c r="E67" s="1" t="s">
        <v>122</v>
      </c>
      <c r="F67" s="1" t="s">
        <v>122</v>
      </c>
      <c r="G67" s="1" t="s">
        <v>29</v>
      </c>
    </row>
    <row r="68" ht="15.75" customHeight="1">
      <c r="A68" s="1">
        <v>4079228.0</v>
      </c>
      <c r="B68" s="2">
        <v>42866.377291666664</v>
      </c>
      <c r="C68" s="2">
        <v>42866.381203703706</v>
      </c>
      <c r="D68" s="1">
        <v>338.0</v>
      </c>
      <c r="E68" s="1" t="s">
        <v>123</v>
      </c>
      <c r="F68" s="1" t="s">
        <v>37</v>
      </c>
      <c r="G68" s="1" t="s">
        <v>11</v>
      </c>
      <c r="H68" s="1" t="s">
        <v>19</v>
      </c>
      <c r="I68" s="1">
        <v>1992.0</v>
      </c>
    </row>
    <row r="69" ht="15.75" customHeight="1">
      <c r="A69" s="1">
        <v>87348.0</v>
      </c>
      <c r="B69" s="2">
        <v>42740.60474537037</v>
      </c>
      <c r="C69" s="2">
        <v>42740.61284722222</v>
      </c>
      <c r="D69" s="1">
        <v>700.0</v>
      </c>
      <c r="E69" s="1" t="s">
        <v>42</v>
      </c>
      <c r="F69" s="1" t="s">
        <v>124</v>
      </c>
      <c r="G69" s="1" t="s">
        <v>11</v>
      </c>
      <c r="H69" s="1" t="s">
        <v>12</v>
      </c>
      <c r="I69" s="1">
        <v>1986.0</v>
      </c>
    </row>
    <row r="70" ht="15.75" customHeight="1">
      <c r="A70" s="1">
        <v>2184051.0</v>
      </c>
      <c r="B70" s="2">
        <v>42823.72488425926</v>
      </c>
      <c r="C70" s="2">
        <v>42823.73643518519</v>
      </c>
      <c r="D70" s="1">
        <v>997.0</v>
      </c>
      <c r="E70" s="1" t="s">
        <v>28</v>
      </c>
      <c r="F70" s="1" t="s">
        <v>125</v>
      </c>
      <c r="G70" s="1" t="s">
        <v>11</v>
      </c>
      <c r="H70" s="1" t="s">
        <v>12</v>
      </c>
      <c r="I70" s="1">
        <v>1988.0</v>
      </c>
    </row>
    <row r="71" ht="15.75" customHeight="1">
      <c r="A71" s="1">
        <v>2855148.0</v>
      </c>
      <c r="B71" s="2">
        <v>42840.67548611111</v>
      </c>
      <c r="C71" s="2">
        <v>42840.67668981481</v>
      </c>
      <c r="D71" s="1">
        <v>103.0</v>
      </c>
      <c r="E71" s="1" t="s">
        <v>126</v>
      </c>
      <c r="F71" s="1" t="s">
        <v>127</v>
      </c>
      <c r="G71" s="1" t="s">
        <v>11</v>
      </c>
      <c r="H71" s="1" t="s">
        <v>19</v>
      </c>
      <c r="I71" s="1">
        <v>1956.0</v>
      </c>
    </row>
    <row r="72" ht="15.75" customHeight="1">
      <c r="A72" s="1">
        <v>1675078.0</v>
      </c>
      <c r="B72" s="2">
        <v>42800.66815972222</v>
      </c>
      <c r="C72" s="2">
        <v>42800.68366898148</v>
      </c>
      <c r="D72" s="1">
        <v>1339.0</v>
      </c>
      <c r="E72" s="1" t="s">
        <v>128</v>
      </c>
      <c r="F72" s="1" t="s">
        <v>129</v>
      </c>
      <c r="G72" s="1" t="s">
        <v>11</v>
      </c>
      <c r="H72" s="1" t="s">
        <v>12</v>
      </c>
      <c r="I72" s="1">
        <v>1963.0</v>
      </c>
    </row>
    <row r="73" ht="15.75" customHeight="1">
      <c r="A73" s="1">
        <v>338034.0</v>
      </c>
      <c r="B73" s="2">
        <v>42752.27998842593</v>
      </c>
      <c r="C73" s="2">
        <v>42752.28600694444</v>
      </c>
      <c r="D73" s="1">
        <v>519.0</v>
      </c>
      <c r="E73" s="1" t="s">
        <v>85</v>
      </c>
      <c r="F73" s="1" t="s">
        <v>31</v>
      </c>
      <c r="G73" s="1" t="s">
        <v>11</v>
      </c>
      <c r="H73" s="1" t="s">
        <v>19</v>
      </c>
      <c r="I73" s="1">
        <v>1990.0</v>
      </c>
    </row>
    <row r="74" ht="15.75" customHeight="1">
      <c r="A74" s="1">
        <v>445709.0</v>
      </c>
      <c r="B74" s="2">
        <v>42755.79238425926</v>
      </c>
      <c r="C74" s="2">
        <v>42755.79620370371</v>
      </c>
      <c r="D74" s="1">
        <v>330.0</v>
      </c>
      <c r="E74" s="1" t="s">
        <v>127</v>
      </c>
      <c r="F74" s="1" t="s">
        <v>130</v>
      </c>
      <c r="G74" s="1" t="s">
        <v>11</v>
      </c>
      <c r="H74" s="1" t="s">
        <v>12</v>
      </c>
      <c r="I74" s="1">
        <v>1983.0</v>
      </c>
    </row>
    <row r="75" ht="15.75" customHeight="1">
      <c r="A75" s="1">
        <v>3828509.0</v>
      </c>
      <c r="B75" s="2">
        <v>42861.47081018519</v>
      </c>
      <c r="C75" s="2">
        <v>42861.47497685185</v>
      </c>
      <c r="D75" s="1">
        <v>360.0</v>
      </c>
      <c r="E75" s="1" t="s">
        <v>118</v>
      </c>
      <c r="F75" s="1" t="s">
        <v>131</v>
      </c>
      <c r="G75" s="1" t="s">
        <v>11</v>
      </c>
      <c r="H75" s="1" t="s">
        <v>12</v>
      </c>
      <c r="I75" s="1">
        <v>1989.0</v>
      </c>
    </row>
    <row r="76" ht="15.75" customHeight="1">
      <c r="A76" s="1">
        <v>5931878.0</v>
      </c>
      <c r="B76" s="2">
        <v>42901.702881944446</v>
      </c>
      <c r="C76" s="2">
        <v>42901.70744212963</v>
      </c>
      <c r="D76" s="1">
        <v>394.0</v>
      </c>
      <c r="E76" s="1" t="s">
        <v>132</v>
      </c>
      <c r="F76" s="1" t="s">
        <v>133</v>
      </c>
      <c r="G76" s="1" t="s">
        <v>11</v>
      </c>
      <c r="H76" s="1" t="s">
        <v>12</v>
      </c>
      <c r="I76" s="1">
        <v>1980.0</v>
      </c>
    </row>
    <row r="77" ht="15.75" customHeight="1">
      <c r="A77" s="1">
        <v>3252725.0</v>
      </c>
      <c r="B77" s="2">
        <v>42849.4096412037</v>
      </c>
      <c r="C77" s="2">
        <v>42849.41469907408</v>
      </c>
      <c r="D77" s="1">
        <v>436.0</v>
      </c>
      <c r="E77" s="1" t="s">
        <v>134</v>
      </c>
      <c r="F77" s="1" t="s">
        <v>85</v>
      </c>
      <c r="G77" s="1" t="s">
        <v>11</v>
      </c>
      <c r="H77" s="1" t="s">
        <v>12</v>
      </c>
      <c r="I77" s="1">
        <v>1993.0</v>
      </c>
    </row>
    <row r="78" ht="15.75" customHeight="1">
      <c r="A78" s="1">
        <v>4263930.0</v>
      </c>
      <c r="B78" s="2">
        <v>42870.75635416667</v>
      </c>
      <c r="C78" s="2">
        <v>42870.769849537035</v>
      </c>
      <c r="D78" s="1">
        <v>1165.0</v>
      </c>
      <c r="E78" s="1" t="s">
        <v>135</v>
      </c>
      <c r="F78" s="1" t="s">
        <v>136</v>
      </c>
      <c r="G78" s="1" t="s">
        <v>11</v>
      </c>
      <c r="H78" s="1" t="s">
        <v>19</v>
      </c>
      <c r="I78" s="1">
        <v>1977.0</v>
      </c>
    </row>
    <row r="79" ht="15.75" customHeight="1">
      <c r="A79" s="1">
        <v>4327895.0</v>
      </c>
      <c r="B79" s="2">
        <v>42871.76546296296</v>
      </c>
      <c r="C79" s="2">
        <v>42871.77118055556</v>
      </c>
      <c r="D79" s="1">
        <v>494.0</v>
      </c>
      <c r="E79" s="1" t="s">
        <v>137</v>
      </c>
      <c r="F79" s="1" t="s">
        <v>138</v>
      </c>
      <c r="G79" s="1" t="s">
        <v>11</v>
      </c>
      <c r="H79" s="1" t="s">
        <v>12</v>
      </c>
      <c r="I79" s="1">
        <v>1973.0</v>
      </c>
    </row>
    <row r="80" ht="15.75" customHeight="1">
      <c r="A80" s="1">
        <v>4500991.0</v>
      </c>
      <c r="B80" s="2">
        <v>42874.57686342593</v>
      </c>
      <c r="C80" s="2">
        <v>42874.58488425926</v>
      </c>
      <c r="D80" s="1">
        <v>692.0</v>
      </c>
      <c r="E80" s="1" t="s">
        <v>139</v>
      </c>
      <c r="F80" s="1" t="s">
        <v>139</v>
      </c>
      <c r="G80" s="1" t="s">
        <v>29</v>
      </c>
    </row>
    <row r="81" ht="15.75" customHeight="1">
      <c r="A81" s="1">
        <v>2004051.0</v>
      </c>
      <c r="B81" s="2">
        <v>42817.4302662037</v>
      </c>
      <c r="C81" s="2">
        <v>42817.43634259259</v>
      </c>
      <c r="D81" s="1">
        <v>524.0</v>
      </c>
      <c r="E81" s="1" t="s">
        <v>140</v>
      </c>
      <c r="F81" s="1" t="s">
        <v>141</v>
      </c>
      <c r="G81" s="1" t="s">
        <v>11</v>
      </c>
      <c r="H81" s="1" t="s">
        <v>12</v>
      </c>
      <c r="I81" s="1">
        <v>1984.0</v>
      </c>
    </row>
    <row r="82" ht="15.75" customHeight="1">
      <c r="A82" s="1">
        <v>1377740.0</v>
      </c>
      <c r="B82" s="2">
        <v>42790.82671296296</v>
      </c>
      <c r="C82" s="2">
        <v>42790.844675925924</v>
      </c>
      <c r="D82" s="1">
        <v>1551.0</v>
      </c>
      <c r="E82" s="1" t="s">
        <v>142</v>
      </c>
      <c r="F82" s="1" t="s">
        <v>143</v>
      </c>
      <c r="G82" s="1" t="s">
        <v>11</v>
      </c>
      <c r="H82" s="1" t="s">
        <v>12</v>
      </c>
      <c r="I82" s="1">
        <v>1991.0</v>
      </c>
    </row>
    <row r="83" ht="15.75" customHeight="1">
      <c r="A83" s="1">
        <v>6738778.0</v>
      </c>
      <c r="B83" s="2">
        <v>42915.75423611111</v>
      </c>
      <c r="C83" s="2">
        <v>42915.75729166667</v>
      </c>
      <c r="D83" s="1">
        <v>263.0</v>
      </c>
      <c r="E83" s="1" t="s">
        <v>141</v>
      </c>
      <c r="F83" s="1" t="s">
        <v>144</v>
      </c>
      <c r="G83" s="1" t="s">
        <v>11</v>
      </c>
      <c r="H83" s="1" t="s">
        <v>12</v>
      </c>
      <c r="I83" s="1">
        <v>1984.0</v>
      </c>
    </row>
    <row r="84" ht="15.75" customHeight="1">
      <c r="A84" s="1">
        <v>3479649.0</v>
      </c>
      <c r="B84" s="2">
        <v>42854.54246527778</v>
      </c>
      <c r="C84" s="2">
        <v>42854.54585648148</v>
      </c>
      <c r="D84" s="1">
        <v>292.0</v>
      </c>
      <c r="E84" s="1" t="s">
        <v>145</v>
      </c>
      <c r="F84" s="1" t="s">
        <v>146</v>
      </c>
      <c r="G84" s="1" t="s">
        <v>11</v>
      </c>
      <c r="H84" s="1" t="s">
        <v>12</v>
      </c>
      <c r="I84" s="1">
        <v>1980.0</v>
      </c>
    </row>
    <row r="85" ht="15.75" customHeight="1">
      <c r="A85" s="1">
        <v>6067227.0</v>
      </c>
      <c r="B85" s="2">
        <v>42904.56694444444</v>
      </c>
      <c r="C85" s="2">
        <v>42904.59065972222</v>
      </c>
      <c r="D85" s="1">
        <v>2048.0</v>
      </c>
      <c r="E85" s="1" t="s">
        <v>147</v>
      </c>
      <c r="F85" s="1" t="s">
        <v>148</v>
      </c>
      <c r="G85" s="1" t="s">
        <v>11</v>
      </c>
      <c r="H85" s="1" t="s">
        <v>12</v>
      </c>
      <c r="I85" s="1">
        <v>1942.0</v>
      </c>
    </row>
    <row r="86" ht="15.75" customHeight="1">
      <c r="A86" s="1">
        <v>5888144.0</v>
      </c>
      <c r="B86" s="2">
        <v>42900.86987268519</v>
      </c>
      <c r="C86" s="2">
        <v>42900.88064814815</v>
      </c>
      <c r="D86" s="1">
        <v>930.0</v>
      </c>
      <c r="E86" s="1" t="s">
        <v>149</v>
      </c>
      <c r="F86" s="1" t="s">
        <v>74</v>
      </c>
      <c r="G86" s="1" t="s">
        <v>11</v>
      </c>
      <c r="H86" s="1" t="s">
        <v>19</v>
      </c>
      <c r="I86" s="1">
        <v>1989.0</v>
      </c>
    </row>
    <row r="87" ht="15.75" customHeight="1">
      <c r="A87" s="1">
        <v>2491986.0</v>
      </c>
      <c r="B87" s="2">
        <v>42833.48768518519</v>
      </c>
      <c r="C87" s="2">
        <v>42833.49002314815</v>
      </c>
      <c r="D87" s="1">
        <v>202.0</v>
      </c>
      <c r="E87" s="1" t="s">
        <v>150</v>
      </c>
      <c r="F87" s="1" t="s">
        <v>151</v>
      </c>
      <c r="G87" s="1" t="s">
        <v>11</v>
      </c>
      <c r="H87" s="1" t="s">
        <v>12</v>
      </c>
      <c r="I87" s="1">
        <v>1990.0</v>
      </c>
    </row>
    <row r="88" ht="15.75" customHeight="1">
      <c r="A88" s="1">
        <v>6407126.0</v>
      </c>
      <c r="B88" s="2">
        <v>42910.55631944445</v>
      </c>
      <c r="C88" s="2">
        <v>42910.58216435185</v>
      </c>
      <c r="D88" s="1">
        <v>2232.0</v>
      </c>
      <c r="E88" s="1" t="s">
        <v>152</v>
      </c>
      <c r="F88" s="1" t="s">
        <v>153</v>
      </c>
      <c r="G88" s="1" t="s">
        <v>11</v>
      </c>
      <c r="H88" s="1" t="s">
        <v>12</v>
      </c>
      <c r="I88" s="1">
        <v>1977.0</v>
      </c>
    </row>
    <row r="89" ht="15.75" customHeight="1">
      <c r="A89" s="1">
        <v>6392474.0</v>
      </c>
      <c r="B89" s="2">
        <v>42910.111354166664</v>
      </c>
      <c r="C89" s="2">
        <v>42910.115752314814</v>
      </c>
      <c r="D89" s="1">
        <v>379.0</v>
      </c>
      <c r="E89" s="1" t="s">
        <v>154</v>
      </c>
      <c r="F89" s="1" t="s">
        <v>155</v>
      </c>
      <c r="G89" s="1" t="s">
        <v>11</v>
      </c>
      <c r="H89" s="1" t="s">
        <v>12</v>
      </c>
      <c r="I89" s="1">
        <v>1974.0</v>
      </c>
    </row>
    <row r="90" ht="15.75" customHeight="1">
      <c r="A90" s="1">
        <v>4276054.0</v>
      </c>
      <c r="B90" s="2">
        <v>42870.86806712963</v>
      </c>
      <c r="C90" s="2">
        <v>42870.8728587963</v>
      </c>
      <c r="D90" s="1">
        <v>413.0</v>
      </c>
      <c r="E90" s="1" t="s">
        <v>156</v>
      </c>
      <c r="F90" s="1" t="s">
        <v>46</v>
      </c>
      <c r="G90" s="1" t="s">
        <v>11</v>
      </c>
      <c r="H90" s="1" t="s">
        <v>19</v>
      </c>
      <c r="I90" s="1">
        <v>1965.0</v>
      </c>
    </row>
    <row r="91" ht="15.75" customHeight="1">
      <c r="A91" s="1">
        <v>2759514.0</v>
      </c>
      <c r="B91" s="2">
        <v>42838.73777777778</v>
      </c>
      <c r="C91" s="2">
        <v>42838.74015046296</v>
      </c>
      <c r="D91" s="1">
        <v>205.0</v>
      </c>
      <c r="E91" s="1" t="s">
        <v>157</v>
      </c>
      <c r="F91" s="1" t="s">
        <v>75</v>
      </c>
      <c r="G91" s="1" t="s">
        <v>11</v>
      </c>
      <c r="H91" s="1" t="s">
        <v>12</v>
      </c>
      <c r="I91" s="1">
        <v>1981.0</v>
      </c>
    </row>
    <row r="92" ht="15.75" customHeight="1">
      <c r="A92" s="1">
        <v>2401586.0</v>
      </c>
      <c r="B92" s="2">
        <v>42830.534375</v>
      </c>
      <c r="C92" s="2">
        <v>42830.53596064815</v>
      </c>
      <c r="D92" s="1">
        <v>137.0</v>
      </c>
      <c r="E92" s="1" t="s">
        <v>157</v>
      </c>
      <c r="F92" s="1" t="s">
        <v>158</v>
      </c>
      <c r="G92" s="1" t="s">
        <v>11</v>
      </c>
      <c r="H92" s="1" t="s">
        <v>19</v>
      </c>
      <c r="I92" s="1">
        <v>1996.0</v>
      </c>
    </row>
    <row r="93" ht="15.75" customHeight="1">
      <c r="A93" s="1">
        <v>5820513.0</v>
      </c>
      <c r="B93" s="2">
        <v>42899.791921296295</v>
      </c>
      <c r="C93" s="2">
        <v>42899.793703703705</v>
      </c>
      <c r="D93" s="1">
        <v>153.0</v>
      </c>
      <c r="E93" s="1" t="s">
        <v>17</v>
      </c>
      <c r="F93" s="1" t="s">
        <v>90</v>
      </c>
      <c r="G93" s="1" t="s">
        <v>11</v>
      </c>
      <c r="H93" s="1" t="s">
        <v>19</v>
      </c>
      <c r="I93" s="1">
        <v>1999.0</v>
      </c>
    </row>
    <row r="94" ht="15.75" customHeight="1">
      <c r="A94" s="1">
        <v>5480048.0</v>
      </c>
      <c r="B94" s="2">
        <v>42894.2937962963</v>
      </c>
      <c r="C94" s="2">
        <v>42894.30027777778</v>
      </c>
      <c r="D94" s="1">
        <v>560.0</v>
      </c>
      <c r="E94" s="1" t="s">
        <v>159</v>
      </c>
      <c r="F94" s="1" t="s">
        <v>86</v>
      </c>
      <c r="G94" s="1" t="s">
        <v>11</v>
      </c>
      <c r="H94" s="1" t="s">
        <v>19</v>
      </c>
      <c r="I94" s="1">
        <v>1961.0</v>
      </c>
    </row>
    <row r="95" ht="15.75" customHeight="1">
      <c r="A95" s="1">
        <v>1951218.0</v>
      </c>
      <c r="B95" s="2">
        <v>42815.677395833336</v>
      </c>
      <c r="C95" s="2">
        <v>42815.68287037037</v>
      </c>
      <c r="D95" s="1">
        <v>472.0</v>
      </c>
      <c r="E95" s="1" t="s">
        <v>160</v>
      </c>
      <c r="F95" s="1" t="s">
        <v>45</v>
      </c>
      <c r="G95" s="1" t="s">
        <v>11</v>
      </c>
      <c r="H95" s="1" t="s">
        <v>19</v>
      </c>
      <c r="I95" s="1">
        <v>1996.0</v>
      </c>
    </row>
    <row r="96" ht="15.75" customHeight="1">
      <c r="A96" s="1">
        <v>3005402.0</v>
      </c>
      <c r="B96" s="2">
        <v>42843.70091435185</v>
      </c>
      <c r="C96" s="2">
        <v>42843.70479166666</v>
      </c>
      <c r="D96" s="1">
        <v>334.0</v>
      </c>
      <c r="E96" s="1" t="s">
        <v>161</v>
      </c>
      <c r="F96" s="1" t="s">
        <v>162</v>
      </c>
      <c r="G96" s="1" t="s">
        <v>11</v>
      </c>
      <c r="H96" s="1" t="s">
        <v>12</v>
      </c>
      <c r="I96" s="1">
        <v>1984.0</v>
      </c>
    </row>
    <row r="97" ht="15.75" customHeight="1">
      <c r="A97" s="1">
        <v>4212374.0</v>
      </c>
      <c r="B97" s="2">
        <v>42869.69369212963</v>
      </c>
      <c r="C97" s="2">
        <v>42869.69652777778</v>
      </c>
      <c r="D97" s="1">
        <v>245.0</v>
      </c>
      <c r="E97" s="1" t="s">
        <v>163</v>
      </c>
      <c r="F97" s="1" t="s">
        <v>164</v>
      </c>
      <c r="G97" s="1" t="s">
        <v>11</v>
      </c>
      <c r="H97" s="1" t="s">
        <v>12</v>
      </c>
      <c r="I97" s="1">
        <v>1984.0</v>
      </c>
    </row>
    <row r="98" ht="15.75" customHeight="1">
      <c r="A98" s="1">
        <v>2697880.0</v>
      </c>
      <c r="B98" s="2">
        <v>42837.6718287037</v>
      </c>
      <c r="C98" s="2">
        <v>42837.690034722225</v>
      </c>
      <c r="D98" s="1">
        <v>1573.0</v>
      </c>
      <c r="E98" s="1" t="s">
        <v>57</v>
      </c>
      <c r="F98" s="1" t="s">
        <v>165</v>
      </c>
      <c r="G98" s="1" t="s">
        <v>11</v>
      </c>
      <c r="H98" s="1" t="s">
        <v>19</v>
      </c>
      <c r="I98" s="1">
        <v>1974.0</v>
      </c>
    </row>
    <row r="99" ht="15.75" customHeight="1">
      <c r="A99" s="1">
        <v>4393538.0</v>
      </c>
      <c r="B99" s="2">
        <v>42872.768692129626</v>
      </c>
      <c r="C99" s="2">
        <v>42872.77476851852</v>
      </c>
      <c r="D99" s="1">
        <v>525.0</v>
      </c>
      <c r="E99" s="1" t="s">
        <v>166</v>
      </c>
      <c r="F99" s="1" t="s">
        <v>167</v>
      </c>
      <c r="G99" s="1" t="s">
        <v>11</v>
      </c>
      <c r="H99" s="1" t="s">
        <v>12</v>
      </c>
      <c r="I99" s="1">
        <v>1948.0</v>
      </c>
    </row>
    <row r="100" ht="15.75" customHeight="1">
      <c r="A100" s="1">
        <v>3893488.0</v>
      </c>
      <c r="B100" s="2">
        <v>42862.76416666667</v>
      </c>
      <c r="C100" s="2">
        <v>42862.77978009259</v>
      </c>
      <c r="D100" s="1">
        <v>1349.0</v>
      </c>
      <c r="E100" s="1" t="s">
        <v>75</v>
      </c>
      <c r="F100" s="1" t="s">
        <v>168</v>
      </c>
      <c r="G100" s="1" t="s">
        <v>11</v>
      </c>
      <c r="H100" s="1" t="s">
        <v>12</v>
      </c>
      <c r="I100" s="1">
        <v>1990.0</v>
      </c>
    </row>
    <row r="101" ht="15.75" customHeight="1">
      <c r="A101" s="1">
        <v>1811390.0</v>
      </c>
      <c r="B101" s="2">
        <v>42804.352638888886</v>
      </c>
      <c r="C101" s="2">
        <v>42804.355578703704</v>
      </c>
      <c r="D101" s="1">
        <v>253.0</v>
      </c>
      <c r="E101" s="1" t="s">
        <v>169</v>
      </c>
      <c r="F101" s="1" t="s">
        <v>70</v>
      </c>
      <c r="G101" s="1" t="s">
        <v>11</v>
      </c>
      <c r="H101" s="1" t="s">
        <v>12</v>
      </c>
      <c r="I101" s="1">
        <v>1973.0</v>
      </c>
    </row>
    <row r="102" ht="15.75" customHeight="1">
      <c r="A102" s="1">
        <v>389272.0</v>
      </c>
      <c r="B102" s="2">
        <v>42754.31576388889</v>
      </c>
      <c r="C102" s="2">
        <v>42754.32090277778</v>
      </c>
      <c r="D102" s="1">
        <v>444.0</v>
      </c>
      <c r="E102" s="1" t="s">
        <v>99</v>
      </c>
      <c r="F102" s="1" t="s">
        <v>170</v>
      </c>
      <c r="G102" s="1" t="s">
        <v>11</v>
      </c>
      <c r="H102" s="1" t="s">
        <v>12</v>
      </c>
      <c r="I102" s="1">
        <v>1979.0</v>
      </c>
    </row>
    <row r="103" ht="15.75" customHeight="1">
      <c r="A103" s="1">
        <v>4666273.0</v>
      </c>
      <c r="B103" s="2">
        <v>42878.29122685185</v>
      </c>
      <c r="C103" s="2">
        <v>42878.30761574074</v>
      </c>
      <c r="D103" s="1">
        <v>1416.0</v>
      </c>
      <c r="E103" s="1" t="s">
        <v>171</v>
      </c>
      <c r="F103" s="1" t="s">
        <v>172</v>
      </c>
      <c r="G103" s="1" t="s">
        <v>11</v>
      </c>
      <c r="H103" s="1" t="s">
        <v>19</v>
      </c>
      <c r="I103" s="1">
        <v>1957.0</v>
      </c>
    </row>
    <row r="104" ht="15.75" customHeight="1">
      <c r="A104" s="1">
        <v>3241064.0</v>
      </c>
      <c r="B104" s="2">
        <v>42849.27171296296</v>
      </c>
      <c r="C104" s="2">
        <v>42849.28894675926</v>
      </c>
      <c r="D104" s="1">
        <v>1488.0</v>
      </c>
      <c r="E104" s="1" t="s">
        <v>173</v>
      </c>
      <c r="F104" s="1" t="s">
        <v>35</v>
      </c>
      <c r="G104" s="1" t="s">
        <v>11</v>
      </c>
      <c r="H104" s="1" t="s">
        <v>12</v>
      </c>
      <c r="I104" s="1">
        <v>1962.0</v>
      </c>
    </row>
    <row r="105" ht="15.75" customHeight="1">
      <c r="A105" s="1">
        <v>4287006.0</v>
      </c>
      <c r="B105" s="2">
        <v>42871.33565972222</v>
      </c>
      <c r="C105" s="2">
        <v>42871.35936342592</v>
      </c>
      <c r="D105" s="1">
        <v>2048.0</v>
      </c>
      <c r="E105" s="1" t="s">
        <v>174</v>
      </c>
      <c r="F105" s="1" t="s">
        <v>175</v>
      </c>
      <c r="G105" s="1" t="s">
        <v>11</v>
      </c>
      <c r="H105" s="1" t="s">
        <v>12</v>
      </c>
      <c r="I105" s="1">
        <v>1971.0</v>
      </c>
    </row>
    <row r="106" ht="15.75" customHeight="1">
      <c r="A106" s="1">
        <v>2971954.0</v>
      </c>
      <c r="B106" s="2">
        <v>42842.96653935185</v>
      </c>
      <c r="C106" s="2">
        <v>42842.96969907408</v>
      </c>
      <c r="D106" s="1">
        <v>272.0</v>
      </c>
      <c r="E106" s="1" t="s">
        <v>156</v>
      </c>
      <c r="F106" s="1" t="s">
        <v>118</v>
      </c>
      <c r="G106" s="1" t="s">
        <v>11</v>
      </c>
      <c r="H106" s="1" t="s">
        <v>12</v>
      </c>
      <c r="I106" s="1">
        <v>1992.0</v>
      </c>
    </row>
    <row r="107" ht="15.75" customHeight="1">
      <c r="A107" s="1">
        <v>5902394.0</v>
      </c>
      <c r="B107" s="2">
        <v>42901.34517361111</v>
      </c>
      <c r="C107" s="2">
        <v>42901.35203703704</v>
      </c>
      <c r="D107" s="1">
        <v>593.0</v>
      </c>
      <c r="E107" s="1" t="s">
        <v>176</v>
      </c>
      <c r="F107" s="1" t="s">
        <v>92</v>
      </c>
      <c r="G107" s="1" t="s">
        <v>11</v>
      </c>
      <c r="H107" s="1" t="s">
        <v>12</v>
      </c>
      <c r="I107" s="1">
        <v>1990.0</v>
      </c>
    </row>
    <row r="108" ht="15.75" customHeight="1">
      <c r="A108" s="1">
        <v>3079483.0</v>
      </c>
      <c r="B108" s="2">
        <v>42845.417337962965</v>
      </c>
      <c r="C108" s="2">
        <v>42845.43126157407</v>
      </c>
      <c r="D108" s="1">
        <v>1203.0</v>
      </c>
      <c r="E108" s="1" t="s">
        <v>177</v>
      </c>
      <c r="F108" s="1" t="s">
        <v>178</v>
      </c>
      <c r="G108" s="1" t="s">
        <v>11</v>
      </c>
      <c r="H108" s="1" t="s">
        <v>12</v>
      </c>
      <c r="I108" s="1">
        <v>1960.0</v>
      </c>
    </row>
    <row r="109" ht="15.75" customHeight="1">
      <c r="A109" s="1">
        <v>6356851.0</v>
      </c>
      <c r="B109" s="2">
        <v>42909.50111111111</v>
      </c>
      <c r="C109" s="2">
        <v>42909.52821759259</v>
      </c>
      <c r="D109" s="1">
        <v>2341.0</v>
      </c>
      <c r="E109" s="1" t="s">
        <v>28</v>
      </c>
      <c r="F109" s="1" t="s">
        <v>179</v>
      </c>
      <c r="G109" s="1" t="s">
        <v>29</v>
      </c>
    </row>
    <row r="110" ht="15.75" customHeight="1">
      <c r="A110" s="1">
        <v>6437349.0</v>
      </c>
      <c r="B110" s="2">
        <v>42910.86172453704</v>
      </c>
      <c r="C110" s="2">
        <v>42910.878900462965</v>
      </c>
      <c r="D110" s="1">
        <v>1484.0</v>
      </c>
      <c r="E110" s="1" t="s">
        <v>180</v>
      </c>
      <c r="F110" s="1" t="s">
        <v>159</v>
      </c>
      <c r="G110" s="1" t="s">
        <v>11</v>
      </c>
      <c r="H110" s="1" t="s">
        <v>12</v>
      </c>
      <c r="I110" s="1">
        <v>1979.0</v>
      </c>
    </row>
    <row r="111" ht="15.75" customHeight="1">
      <c r="A111" s="1">
        <v>4015168.0</v>
      </c>
      <c r="B111" s="2">
        <v>42865.338958333334</v>
      </c>
      <c r="C111" s="2">
        <v>42865.35003472222</v>
      </c>
      <c r="D111" s="1">
        <v>956.0</v>
      </c>
      <c r="E111" s="1" t="s">
        <v>93</v>
      </c>
      <c r="F111" s="1" t="s">
        <v>109</v>
      </c>
      <c r="G111" s="1" t="s">
        <v>11</v>
      </c>
      <c r="H111" s="1" t="s">
        <v>12</v>
      </c>
      <c r="I111" s="1">
        <v>1959.0</v>
      </c>
    </row>
    <row r="112" ht="15.75" customHeight="1">
      <c r="A112" s="1">
        <v>6417471.0</v>
      </c>
      <c r="B112" s="2">
        <v>42910.651504629626</v>
      </c>
      <c r="C112" s="2">
        <v>42910.655706018515</v>
      </c>
      <c r="D112" s="1">
        <v>362.0</v>
      </c>
      <c r="E112" s="1" t="s">
        <v>148</v>
      </c>
      <c r="F112" s="1" t="s">
        <v>71</v>
      </c>
      <c r="G112" s="1" t="s">
        <v>11</v>
      </c>
      <c r="H112" s="1" t="s">
        <v>19</v>
      </c>
      <c r="I112" s="1">
        <v>1966.0</v>
      </c>
    </row>
    <row r="113" ht="15.75" customHeight="1">
      <c r="A113" s="1">
        <v>6158567.0</v>
      </c>
      <c r="B113" s="2">
        <v>42906.50466435185</v>
      </c>
      <c r="C113" s="2">
        <v>42906.51201388889</v>
      </c>
      <c r="D113" s="1">
        <v>635.0</v>
      </c>
      <c r="E113" s="1" t="s">
        <v>181</v>
      </c>
      <c r="F113" s="1" t="s">
        <v>61</v>
      </c>
      <c r="G113" s="1" t="s">
        <v>11</v>
      </c>
      <c r="H113" s="1" t="s">
        <v>12</v>
      </c>
      <c r="I113" s="1">
        <v>1991.0</v>
      </c>
    </row>
    <row r="114" ht="15.75" customHeight="1">
      <c r="A114" s="1">
        <v>4742346.0</v>
      </c>
      <c r="B114" s="2">
        <v>42879.48113425926</v>
      </c>
      <c r="C114" s="2">
        <v>42879.488171296296</v>
      </c>
      <c r="D114" s="1">
        <v>607.0</v>
      </c>
      <c r="E114" s="1" t="s">
        <v>38</v>
      </c>
      <c r="F114" s="1" t="s">
        <v>182</v>
      </c>
      <c r="G114" s="1" t="s">
        <v>11</v>
      </c>
      <c r="H114" s="1" t="s">
        <v>12</v>
      </c>
      <c r="I114" s="1">
        <v>1967.0</v>
      </c>
    </row>
    <row r="115" ht="15.75" customHeight="1">
      <c r="A115" s="1">
        <v>1214745.0</v>
      </c>
      <c r="B115" s="2">
        <v>42786.738171296296</v>
      </c>
      <c r="C115" s="2">
        <v>42786.759618055556</v>
      </c>
      <c r="D115" s="1">
        <v>1852.0</v>
      </c>
      <c r="E115" s="1" t="s">
        <v>183</v>
      </c>
      <c r="F115" s="1" t="s">
        <v>183</v>
      </c>
      <c r="G115" s="1" t="s">
        <v>29</v>
      </c>
    </row>
    <row r="116" ht="15.75" customHeight="1">
      <c r="A116" s="1">
        <v>3071010.0</v>
      </c>
      <c r="B116" s="2">
        <v>42844.94119212963</v>
      </c>
      <c r="C116" s="2">
        <v>42844.95556712963</v>
      </c>
      <c r="D116" s="1">
        <v>1242.0</v>
      </c>
      <c r="E116" s="1" t="s">
        <v>184</v>
      </c>
      <c r="F116" s="1" t="s">
        <v>83</v>
      </c>
      <c r="G116" s="1" t="s">
        <v>29</v>
      </c>
      <c r="H116" s="1" t="s">
        <v>12</v>
      </c>
      <c r="I116" s="1">
        <v>1996.0</v>
      </c>
    </row>
    <row r="117" ht="15.75" customHeight="1">
      <c r="A117" s="1">
        <v>2767253.0</v>
      </c>
      <c r="B117" s="2">
        <v>42838.7950462963</v>
      </c>
      <c r="C117" s="2">
        <v>42838.80658564815</v>
      </c>
      <c r="D117" s="1">
        <v>997.0</v>
      </c>
      <c r="E117" s="1" t="s">
        <v>135</v>
      </c>
      <c r="F117" s="1" t="s">
        <v>185</v>
      </c>
      <c r="G117" s="1" t="s">
        <v>11</v>
      </c>
      <c r="H117" s="1" t="s">
        <v>12</v>
      </c>
      <c r="I117" s="1">
        <v>1979.0</v>
      </c>
    </row>
    <row r="118" ht="15.75" customHeight="1">
      <c r="A118" s="1">
        <v>1873353.0</v>
      </c>
      <c r="B118" s="2">
        <v>42807.73311342593</v>
      </c>
      <c r="C118" s="2">
        <v>42807.74790509259</v>
      </c>
      <c r="D118" s="1">
        <v>1278.0</v>
      </c>
      <c r="E118" s="1" t="s">
        <v>10</v>
      </c>
      <c r="F118" s="1" t="s">
        <v>186</v>
      </c>
      <c r="G118" s="1" t="s">
        <v>11</v>
      </c>
      <c r="H118" s="1" t="s">
        <v>12</v>
      </c>
      <c r="I118" s="1">
        <v>1977.0</v>
      </c>
    </row>
    <row r="119" ht="15.75" customHeight="1">
      <c r="A119" s="1">
        <v>6335267.0</v>
      </c>
      <c r="B119" s="2">
        <v>42908.971087962964</v>
      </c>
      <c r="C119" s="2">
        <v>42908.98780092593</v>
      </c>
      <c r="D119" s="1">
        <v>1443.0</v>
      </c>
      <c r="E119" s="1" t="s">
        <v>144</v>
      </c>
      <c r="F119" s="1" t="s">
        <v>187</v>
      </c>
      <c r="G119" s="1" t="s">
        <v>11</v>
      </c>
      <c r="H119" s="1" t="s">
        <v>19</v>
      </c>
      <c r="I119" s="1">
        <v>1996.0</v>
      </c>
    </row>
    <row r="120" ht="15.75" customHeight="1">
      <c r="A120" s="1">
        <v>4824502.0</v>
      </c>
      <c r="B120" s="2">
        <v>42881.58578703704</v>
      </c>
      <c r="C120" s="2">
        <v>42881.60056712963</v>
      </c>
      <c r="D120" s="1">
        <v>1276.0</v>
      </c>
      <c r="E120" s="1" t="s">
        <v>188</v>
      </c>
      <c r="F120" s="1" t="s">
        <v>189</v>
      </c>
      <c r="G120" s="1" t="s">
        <v>29</v>
      </c>
    </row>
    <row r="121" ht="15.75" customHeight="1">
      <c r="A121" s="1">
        <v>5213563.0</v>
      </c>
      <c r="B121" s="2">
        <v>42888.857627314814</v>
      </c>
      <c r="C121" s="2">
        <v>42888.86078703704</v>
      </c>
      <c r="D121" s="1">
        <v>273.0</v>
      </c>
      <c r="E121" s="1" t="s">
        <v>156</v>
      </c>
      <c r="F121" s="1" t="s">
        <v>190</v>
      </c>
      <c r="G121" s="1" t="s">
        <v>11</v>
      </c>
      <c r="H121" s="1" t="s">
        <v>12</v>
      </c>
      <c r="I121" s="1">
        <v>1985.0</v>
      </c>
    </row>
    <row r="122" ht="15.75" customHeight="1">
      <c r="A122" s="1">
        <v>1578361.0</v>
      </c>
      <c r="B122" s="2">
        <v>42796.63994212963</v>
      </c>
      <c r="C122" s="2">
        <v>42796.64236111111</v>
      </c>
      <c r="D122" s="1">
        <v>209.0</v>
      </c>
      <c r="E122" s="1" t="s">
        <v>191</v>
      </c>
      <c r="F122" s="1" t="s">
        <v>192</v>
      </c>
      <c r="G122" s="1" t="s">
        <v>11</v>
      </c>
      <c r="H122" s="1" t="s">
        <v>12</v>
      </c>
      <c r="I122" s="1">
        <v>1983.0</v>
      </c>
    </row>
    <row r="123" ht="15.75" customHeight="1">
      <c r="A123" s="1">
        <v>378557.0</v>
      </c>
      <c r="B123" s="2">
        <v>42753.76708333333</v>
      </c>
      <c r="C123" s="2">
        <v>42753.782430555555</v>
      </c>
      <c r="D123" s="1">
        <v>1325.0</v>
      </c>
      <c r="E123" s="1" t="s">
        <v>193</v>
      </c>
      <c r="F123" s="1" t="s">
        <v>194</v>
      </c>
      <c r="G123" s="1" t="s">
        <v>11</v>
      </c>
      <c r="H123" s="1" t="s">
        <v>19</v>
      </c>
      <c r="I123" s="1">
        <v>1986.0</v>
      </c>
    </row>
    <row r="124" ht="15.75" customHeight="1">
      <c r="A124" s="1">
        <v>1759669.0</v>
      </c>
      <c r="B124" s="2">
        <v>42802.86263888889</v>
      </c>
      <c r="C124" s="2">
        <v>42802.86445601852</v>
      </c>
      <c r="D124" s="1">
        <v>156.0</v>
      </c>
      <c r="E124" s="1" t="s">
        <v>195</v>
      </c>
      <c r="F124" s="1" t="s">
        <v>196</v>
      </c>
      <c r="G124" s="1" t="s">
        <v>11</v>
      </c>
      <c r="H124" s="1" t="s">
        <v>12</v>
      </c>
      <c r="I124" s="1">
        <v>1987.0</v>
      </c>
    </row>
    <row r="125" ht="15.75" customHeight="1">
      <c r="A125" s="1">
        <v>2792598.0</v>
      </c>
      <c r="B125" s="2">
        <v>42839.51195601852</v>
      </c>
      <c r="C125" s="2">
        <v>42839.52622685185</v>
      </c>
      <c r="D125" s="1">
        <v>1232.0</v>
      </c>
      <c r="E125" s="1" t="s">
        <v>197</v>
      </c>
      <c r="F125" s="1" t="s">
        <v>33</v>
      </c>
      <c r="G125" s="1" t="s">
        <v>29</v>
      </c>
    </row>
    <row r="126" ht="15.75" customHeight="1">
      <c r="A126" s="1">
        <v>3006257.0</v>
      </c>
      <c r="B126" s="2">
        <v>42843.709652777776</v>
      </c>
      <c r="C126" s="2">
        <v>42843.72021990741</v>
      </c>
      <c r="D126" s="1">
        <v>912.0</v>
      </c>
      <c r="E126" s="1" t="s">
        <v>142</v>
      </c>
      <c r="F126" s="1" t="s">
        <v>146</v>
      </c>
      <c r="G126" s="1" t="s">
        <v>29</v>
      </c>
    </row>
    <row r="127" ht="15.75" customHeight="1">
      <c r="A127" s="1">
        <v>2561325.0</v>
      </c>
      <c r="B127" s="2">
        <v>42834.84737268519</v>
      </c>
      <c r="C127" s="2">
        <v>42834.85418981482</v>
      </c>
      <c r="D127" s="1">
        <v>588.0</v>
      </c>
      <c r="E127" s="1" t="s">
        <v>198</v>
      </c>
      <c r="F127" s="1" t="s">
        <v>42</v>
      </c>
      <c r="G127" s="1" t="s">
        <v>11</v>
      </c>
      <c r="H127" s="1" t="s">
        <v>12</v>
      </c>
      <c r="I127" s="1">
        <v>1993.0</v>
      </c>
    </row>
    <row r="128" ht="15.75" customHeight="1">
      <c r="A128" s="1">
        <v>842093.0</v>
      </c>
      <c r="B128" s="2">
        <v>42770.77994212963</v>
      </c>
      <c r="C128" s="2">
        <v>42770.785219907404</v>
      </c>
      <c r="D128" s="1">
        <v>455.0</v>
      </c>
      <c r="E128" s="1" t="s">
        <v>199</v>
      </c>
      <c r="F128" s="1" t="s">
        <v>200</v>
      </c>
      <c r="G128" s="1" t="s">
        <v>11</v>
      </c>
      <c r="H128" s="1" t="s">
        <v>12</v>
      </c>
      <c r="I128" s="1">
        <v>1974.0</v>
      </c>
    </row>
    <row r="129" ht="15.75" customHeight="1">
      <c r="A129" s="1">
        <v>5664204.0</v>
      </c>
      <c r="B129" s="2">
        <v>42897.04935185185</v>
      </c>
      <c r="C129" s="2">
        <v>42897.071493055555</v>
      </c>
      <c r="D129" s="1">
        <v>1913.0</v>
      </c>
      <c r="E129" s="1" t="s">
        <v>201</v>
      </c>
      <c r="F129" s="1" t="s">
        <v>177</v>
      </c>
      <c r="G129" s="1" t="s">
        <v>11</v>
      </c>
      <c r="H129" s="1" t="s">
        <v>12</v>
      </c>
      <c r="I129" s="1">
        <v>1981.0</v>
      </c>
    </row>
    <row r="130" ht="15.75" customHeight="1">
      <c r="A130" s="1">
        <v>3789757.0</v>
      </c>
      <c r="B130" s="2">
        <v>42859.83447916667</v>
      </c>
      <c r="C130" s="2">
        <v>42859.8587962963</v>
      </c>
      <c r="D130" s="1">
        <v>2101.0</v>
      </c>
      <c r="E130" s="1" t="s">
        <v>165</v>
      </c>
      <c r="F130" s="1" t="s">
        <v>202</v>
      </c>
      <c r="G130" s="1" t="s">
        <v>11</v>
      </c>
      <c r="H130" s="1" t="s">
        <v>12</v>
      </c>
      <c r="I130" s="1">
        <v>1990.0</v>
      </c>
    </row>
    <row r="131" ht="15.75" customHeight="1">
      <c r="A131" s="1">
        <v>5351922.0</v>
      </c>
      <c r="B131" s="2">
        <v>42891.733981481484</v>
      </c>
      <c r="C131" s="2">
        <v>42891.75429398148</v>
      </c>
      <c r="D131" s="1">
        <v>1754.0</v>
      </c>
      <c r="E131" s="1" t="s">
        <v>203</v>
      </c>
      <c r="F131" s="1" t="s">
        <v>204</v>
      </c>
      <c r="G131" s="1" t="s">
        <v>11</v>
      </c>
      <c r="H131" s="1" t="s">
        <v>12</v>
      </c>
      <c r="I131" s="1">
        <v>1987.0</v>
      </c>
    </row>
    <row r="132" ht="15.75" customHeight="1">
      <c r="A132" s="1">
        <v>4776884.0</v>
      </c>
      <c r="B132" s="2">
        <v>42879.83069444444</v>
      </c>
      <c r="C132" s="2">
        <v>42879.851435185185</v>
      </c>
      <c r="D132" s="1">
        <v>1792.0</v>
      </c>
      <c r="E132" s="1" t="s">
        <v>205</v>
      </c>
      <c r="F132" s="1" t="s">
        <v>206</v>
      </c>
      <c r="G132" s="1" t="s">
        <v>11</v>
      </c>
      <c r="H132" s="1" t="s">
        <v>12</v>
      </c>
      <c r="I132" s="1">
        <v>1963.0</v>
      </c>
    </row>
    <row r="133" ht="15.75" customHeight="1">
      <c r="A133" s="1">
        <v>6224775.0</v>
      </c>
      <c r="B133" s="2">
        <v>42907.490625</v>
      </c>
      <c r="C133" s="2">
        <v>42907.5005787037</v>
      </c>
      <c r="D133" s="1">
        <v>859.0</v>
      </c>
      <c r="E133" s="1" t="s">
        <v>98</v>
      </c>
      <c r="F133" s="1" t="s">
        <v>207</v>
      </c>
      <c r="G133" s="1" t="s">
        <v>11</v>
      </c>
      <c r="H133" s="1" t="s">
        <v>19</v>
      </c>
      <c r="I133" s="1">
        <v>1960.0</v>
      </c>
    </row>
    <row r="134" ht="15.75" customHeight="1">
      <c r="A134" s="1">
        <v>6413999.0</v>
      </c>
      <c r="B134" s="2">
        <v>42910.61984953703</v>
      </c>
      <c r="C134" s="2">
        <v>42910.623611111114</v>
      </c>
      <c r="D134" s="1">
        <v>325.0</v>
      </c>
      <c r="E134" s="1" t="s">
        <v>208</v>
      </c>
      <c r="F134" s="1" t="s">
        <v>42</v>
      </c>
      <c r="G134" s="1" t="s">
        <v>11</v>
      </c>
      <c r="H134" s="1" t="s">
        <v>12</v>
      </c>
      <c r="I134" s="1">
        <v>1989.0</v>
      </c>
    </row>
    <row r="135" ht="15.75" customHeight="1">
      <c r="A135" s="1">
        <v>3028133.0</v>
      </c>
      <c r="B135" s="2">
        <v>42844.28457175926</v>
      </c>
      <c r="C135" s="2">
        <v>42844.28686342593</v>
      </c>
      <c r="D135" s="1">
        <v>198.0</v>
      </c>
      <c r="E135" s="1" t="s">
        <v>114</v>
      </c>
      <c r="F135" s="1" t="s">
        <v>139</v>
      </c>
      <c r="G135" s="1" t="s">
        <v>11</v>
      </c>
      <c r="H135" s="1" t="s">
        <v>12</v>
      </c>
      <c r="I135" s="1">
        <v>1980.0</v>
      </c>
    </row>
    <row r="136" ht="15.75" customHeight="1">
      <c r="A136" s="1">
        <v>3229794.0</v>
      </c>
      <c r="B136" s="2">
        <v>42848.75171296296</v>
      </c>
      <c r="C136" s="2">
        <v>42848.76138888889</v>
      </c>
      <c r="D136" s="1">
        <v>835.0</v>
      </c>
      <c r="E136" s="1" t="s">
        <v>171</v>
      </c>
      <c r="F136" s="1" t="s">
        <v>209</v>
      </c>
      <c r="G136" s="1" t="s">
        <v>11</v>
      </c>
      <c r="H136" s="1" t="s">
        <v>12</v>
      </c>
      <c r="I136" s="1">
        <v>1964.0</v>
      </c>
    </row>
    <row r="137" ht="15.75" customHeight="1">
      <c r="A137" s="1">
        <v>1297870.0</v>
      </c>
      <c r="B137" s="2">
        <v>42789.338587962964</v>
      </c>
      <c r="C137" s="2">
        <v>42789.344502314816</v>
      </c>
      <c r="D137" s="1">
        <v>511.0</v>
      </c>
      <c r="E137" s="1" t="s">
        <v>210</v>
      </c>
      <c r="F137" s="1" t="s">
        <v>128</v>
      </c>
      <c r="G137" s="1" t="s">
        <v>11</v>
      </c>
      <c r="H137" s="1" t="s">
        <v>12</v>
      </c>
      <c r="I137" s="1">
        <v>1981.0</v>
      </c>
    </row>
    <row r="138" ht="15.75" customHeight="1">
      <c r="A138" s="1">
        <v>1779232.0</v>
      </c>
      <c r="B138" s="2">
        <v>42803.4787037037</v>
      </c>
      <c r="C138" s="2">
        <v>42803.485289351855</v>
      </c>
      <c r="D138" s="1">
        <v>569.0</v>
      </c>
      <c r="E138" s="1" t="s">
        <v>211</v>
      </c>
      <c r="F138" s="1" t="s">
        <v>212</v>
      </c>
      <c r="G138" s="1" t="s">
        <v>11</v>
      </c>
      <c r="H138" s="1" t="s">
        <v>12</v>
      </c>
      <c r="I138" s="1">
        <v>1993.0</v>
      </c>
    </row>
    <row r="139" ht="15.75" customHeight="1">
      <c r="A139" s="1">
        <v>1669014.0</v>
      </c>
      <c r="B139" s="2">
        <v>42800.498506944445</v>
      </c>
      <c r="C139" s="2">
        <v>42800.51802083333</v>
      </c>
      <c r="D139" s="1">
        <v>1686.0</v>
      </c>
      <c r="E139" s="1" t="s">
        <v>213</v>
      </c>
      <c r="F139" s="1" t="s">
        <v>214</v>
      </c>
      <c r="G139" s="1" t="s">
        <v>29</v>
      </c>
    </row>
    <row r="140" ht="15.75" customHeight="1">
      <c r="A140" s="1">
        <v>6170127.0</v>
      </c>
      <c r="B140" s="2">
        <v>42906.67077546296</v>
      </c>
      <c r="C140" s="2">
        <v>42906.687731481485</v>
      </c>
      <c r="D140" s="1">
        <v>1464.0</v>
      </c>
      <c r="E140" s="1" t="s">
        <v>215</v>
      </c>
      <c r="F140" s="1" t="s">
        <v>139</v>
      </c>
      <c r="G140" s="1" t="s">
        <v>11</v>
      </c>
      <c r="H140" s="1" t="s">
        <v>12</v>
      </c>
      <c r="I140" s="1">
        <v>1968.0</v>
      </c>
    </row>
    <row r="141" ht="15.75" customHeight="1">
      <c r="A141" s="1">
        <v>3712090.0</v>
      </c>
      <c r="B141" s="2">
        <v>42858.68059027778</v>
      </c>
      <c r="C141" s="2">
        <v>42858.73328703704</v>
      </c>
      <c r="D141" s="1">
        <v>4552.0</v>
      </c>
      <c r="E141" s="1" t="s">
        <v>104</v>
      </c>
      <c r="F141" s="1" t="s">
        <v>216</v>
      </c>
      <c r="G141" s="1" t="s">
        <v>29</v>
      </c>
    </row>
    <row r="142" ht="15.75" customHeight="1">
      <c r="A142" s="1">
        <v>5529352.0</v>
      </c>
      <c r="B142" s="2">
        <v>42894.80186342593</v>
      </c>
      <c r="C142" s="2">
        <v>42894.823958333334</v>
      </c>
      <c r="D142" s="1">
        <v>1909.0</v>
      </c>
      <c r="E142" s="1" t="s">
        <v>113</v>
      </c>
      <c r="F142" s="1" t="s">
        <v>217</v>
      </c>
      <c r="G142" s="1" t="s">
        <v>29</v>
      </c>
    </row>
    <row r="143" ht="15.75" customHeight="1">
      <c r="A143" s="1">
        <v>6467971.0</v>
      </c>
      <c r="B143" s="2">
        <v>42911.60658564815</v>
      </c>
      <c r="C143" s="2">
        <v>42911.623703703706</v>
      </c>
      <c r="D143" s="1">
        <v>1479.0</v>
      </c>
      <c r="E143" s="1" t="s">
        <v>218</v>
      </c>
      <c r="F143" s="1" t="s">
        <v>219</v>
      </c>
      <c r="G143" s="1" t="s">
        <v>29</v>
      </c>
    </row>
    <row r="144" ht="15.75" customHeight="1">
      <c r="A144" s="1">
        <v>6353718.0</v>
      </c>
      <c r="B144" s="2">
        <v>42909.4444212963</v>
      </c>
      <c r="C144" s="2">
        <v>42909.44831018519</v>
      </c>
      <c r="D144" s="1">
        <v>335.0</v>
      </c>
      <c r="E144" s="1" t="s">
        <v>174</v>
      </c>
      <c r="F144" s="1" t="s">
        <v>220</v>
      </c>
      <c r="G144" s="1" t="s">
        <v>11</v>
      </c>
      <c r="H144" s="1" t="s">
        <v>19</v>
      </c>
      <c r="I144" s="1">
        <v>1968.0</v>
      </c>
    </row>
    <row r="145" ht="15.75" customHeight="1">
      <c r="A145" s="1">
        <v>775802.0</v>
      </c>
      <c r="B145" s="2">
        <v>42768.51280092593</v>
      </c>
      <c r="C145" s="2">
        <v>42768.5155787037</v>
      </c>
      <c r="D145" s="1">
        <v>239.0</v>
      </c>
      <c r="E145" s="1" t="s">
        <v>221</v>
      </c>
      <c r="F145" s="1" t="s">
        <v>222</v>
      </c>
      <c r="G145" s="1" t="s">
        <v>11</v>
      </c>
      <c r="H145" s="1" t="s">
        <v>12</v>
      </c>
      <c r="I145" s="1">
        <v>1997.0</v>
      </c>
    </row>
    <row r="146" ht="15.75" customHeight="1">
      <c r="A146" s="1">
        <v>836946.0</v>
      </c>
      <c r="B146" s="2">
        <v>42770.631203703706</v>
      </c>
      <c r="C146" s="2">
        <v>42770.636412037034</v>
      </c>
      <c r="D146" s="1">
        <v>449.0</v>
      </c>
      <c r="E146" s="1" t="s">
        <v>223</v>
      </c>
      <c r="F146" s="1" t="s">
        <v>152</v>
      </c>
      <c r="G146" s="1" t="s">
        <v>11</v>
      </c>
      <c r="H146" s="1" t="s">
        <v>12</v>
      </c>
      <c r="I146" s="1">
        <v>1978.0</v>
      </c>
    </row>
    <row r="147" ht="15.75" customHeight="1">
      <c r="A147" s="1">
        <v>2432181.0</v>
      </c>
      <c r="B147" s="2">
        <v>42831.30609953704</v>
      </c>
      <c r="C147" s="2">
        <v>42831.30703703704</v>
      </c>
      <c r="D147" s="1">
        <v>81.0</v>
      </c>
      <c r="E147" s="1" t="s">
        <v>224</v>
      </c>
      <c r="F147" s="1" t="s">
        <v>222</v>
      </c>
      <c r="G147" s="1" t="s">
        <v>11</v>
      </c>
      <c r="H147" s="1" t="s">
        <v>12</v>
      </c>
      <c r="I147" s="1">
        <v>1992.0</v>
      </c>
    </row>
    <row r="148" ht="15.75" customHeight="1">
      <c r="A148" s="1">
        <v>6647928.0</v>
      </c>
      <c r="B148" s="2">
        <v>42914.4909837963</v>
      </c>
      <c r="C148" s="2">
        <v>42914.49815972222</v>
      </c>
      <c r="D148" s="1">
        <v>619.0</v>
      </c>
      <c r="E148" s="1" t="s">
        <v>77</v>
      </c>
      <c r="F148" s="1" t="s">
        <v>222</v>
      </c>
      <c r="G148" s="1" t="s">
        <v>11</v>
      </c>
      <c r="H148" s="1" t="s">
        <v>12</v>
      </c>
      <c r="I148" s="1">
        <v>1986.0</v>
      </c>
    </row>
    <row r="149" ht="15.75" customHeight="1">
      <c r="A149" s="1">
        <v>6171939.0</v>
      </c>
      <c r="B149" s="2">
        <v>42906.69091435185</v>
      </c>
      <c r="C149" s="2">
        <v>42906.71559027778</v>
      </c>
      <c r="D149" s="1">
        <v>2132.0</v>
      </c>
      <c r="E149" s="1" t="s">
        <v>225</v>
      </c>
      <c r="F149" s="1" t="s">
        <v>226</v>
      </c>
      <c r="G149" s="1" t="s">
        <v>11</v>
      </c>
      <c r="H149" s="1" t="s">
        <v>19</v>
      </c>
      <c r="I149" s="1">
        <v>1977.0</v>
      </c>
    </row>
    <row r="150" ht="15.75" customHeight="1">
      <c r="A150" s="1">
        <v>4837234.0</v>
      </c>
      <c r="B150" s="2">
        <v>42881.70423611111</v>
      </c>
      <c r="C150" s="2">
        <v>42881.71902777778</v>
      </c>
      <c r="D150" s="1">
        <v>1278.0</v>
      </c>
      <c r="E150" s="1" t="s">
        <v>113</v>
      </c>
      <c r="F150" s="1" t="s">
        <v>33</v>
      </c>
      <c r="G150" s="1" t="s">
        <v>11</v>
      </c>
      <c r="H150" s="1" t="s">
        <v>12</v>
      </c>
      <c r="I150" s="1">
        <v>1967.0</v>
      </c>
    </row>
    <row r="151" ht="15.75" customHeight="1">
      <c r="A151" s="1">
        <v>5478620.0</v>
      </c>
      <c r="B151" s="2">
        <v>42894.2644212963</v>
      </c>
      <c r="C151" s="2">
        <v>42894.26576388889</v>
      </c>
      <c r="D151" s="1">
        <v>116.0</v>
      </c>
      <c r="E151" s="1" t="s">
        <v>181</v>
      </c>
      <c r="F151" s="1" t="s">
        <v>147</v>
      </c>
      <c r="G151" s="1" t="s">
        <v>11</v>
      </c>
      <c r="H151" s="1" t="s">
        <v>12</v>
      </c>
      <c r="I151" s="1">
        <v>1990.0</v>
      </c>
    </row>
    <row r="152" ht="15.75" customHeight="1">
      <c r="A152" s="1">
        <v>72902.0</v>
      </c>
      <c r="B152" s="2">
        <v>42739.960381944446</v>
      </c>
      <c r="C152" s="2">
        <v>42739.96194444445</v>
      </c>
      <c r="D152" s="1">
        <v>135.0</v>
      </c>
      <c r="E152" s="1" t="s">
        <v>198</v>
      </c>
      <c r="F152" s="1" t="s">
        <v>31</v>
      </c>
      <c r="G152" s="1" t="s">
        <v>11</v>
      </c>
      <c r="H152" s="1" t="s">
        <v>12</v>
      </c>
      <c r="I152" s="1">
        <v>1991.0</v>
      </c>
    </row>
    <row r="153" ht="15.75" customHeight="1">
      <c r="A153" s="1">
        <v>2142023.0</v>
      </c>
      <c r="B153" s="2">
        <v>42822.37663194445</v>
      </c>
      <c r="C153" s="2">
        <v>42822.380011574074</v>
      </c>
      <c r="D153" s="1">
        <v>292.0</v>
      </c>
      <c r="E153" s="1" t="s">
        <v>154</v>
      </c>
      <c r="F153" s="1" t="s">
        <v>227</v>
      </c>
      <c r="G153" s="1" t="s">
        <v>11</v>
      </c>
      <c r="H153" s="1" t="s">
        <v>12</v>
      </c>
      <c r="I153" s="1">
        <v>1986.0</v>
      </c>
    </row>
    <row r="154" ht="15.75" customHeight="1">
      <c r="A154" s="1">
        <v>5644756.0</v>
      </c>
      <c r="B154" s="2">
        <v>42896.71635416667</v>
      </c>
      <c r="C154" s="2">
        <v>42896.73127314815</v>
      </c>
      <c r="D154" s="1">
        <v>1288.0</v>
      </c>
      <c r="E154" s="1" t="s">
        <v>177</v>
      </c>
      <c r="F154" s="1" t="s">
        <v>228</v>
      </c>
      <c r="G154" s="1" t="s">
        <v>11</v>
      </c>
      <c r="H154" s="1" t="s">
        <v>12</v>
      </c>
      <c r="I154" s="1">
        <v>1976.0</v>
      </c>
    </row>
    <row r="155" ht="15.75" customHeight="1">
      <c r="A155" s="1">
        <v>6672567.0</v>
      </c>
      <c r="B155" s="2">
        <v>42914.753067129626</v>
      </c>
      <c r="C155" s="2">
        <v>42914.756747685184</v>
      </c>
      <c r="D155" s="1">
        <v>317.0</v>
      </c>
      <c r="E155" s="1" t="s">
        <v>10</v>
      </c>
      <c r="F155" s="1" t="s">
        <v>229</v>
      </c>
      <c r="G155" s="1" t="s">
        <v>11</v>
      </c>
      <c r="H155" s="1" t="s">
        <v>12</v>
      </c>
      <c r="I155" s="1">
        <v>1964.0</v>
      </c>
    </row>
    <row r="156" ht="15.75" customHeight="1">
      <c r="A156" s="1">
        <v>233335.0</v>
      </c>
      <c r="B156" s="2">
        <v>42747.721342592595</v>
      </c>
      <c r="C156" s="2">
        <v>42747.735868055555</v>
      </c>
      <c r="D156" s="1">
        <v>1255.0</v>
      </c>
      <c r="E156" s="1" t="s">
        <v>227</v>
      </c>
      <c r="F156" s="1" t="s">
        <v>171</v>
      </c>
      <c r="G156" s="1" t="s">
        <v>11</v>
      </c>
      <c r="H156" s="1" t="s">
        <v>12</v>
      </c>
      <c r="I156" s="1">
        <v>1981.0</v>
      </c>
    </row>
    <row r="157" ht="15.75" customHeight="1">
      <c r="A157" s="1">
        <v>1884535.0</v>
      </c>
      <c r="B157" s="2">
        <v>42811.45880787037</v>
      </c>
      <c r="C157" s="2">
        <v>42811.464641203704</v>
      </c>
      <c r="D157" s="1">
        <v>503.0</v>
      </c>
      <c r="E157" s="1" t="s">
        <v>230</v>
      </c>
      <c r="F157" s="1" t="s">
        <v>115</v>
      </c>
      <c r="G157" s="1" t="s">
        <v>11</v>
      </c>
      <c r="H157" s="1" t="s">
        <v>12</v>
      </c>
      <c r="I157" s="1">
        <v>1987.0</v>
      </c>
    </row>
    <row r="158" ht="15.75" customHeight="1">
      <c r="A158" s="1">
        <v>5321258.0</v>
      </c>
      <c r="B158" s="2">
        <v>42891.339479166665</v>
      </c>
      <c r="C158" s="2">
        <v>42891.360451388886</v>
      </c>
      <c r="D158" s="1">
        <v>1812.0</v>
      </c>
      <c r="E158" s="1" t="s">
        <v>231</v>
      </c>
      <c r="F158" s="1" t="s">
        <v>227</v>
      </c>
      <c r="G158" s="1" t="s">
        <v>11</v>
      </c>
      <c r="H158" s="1" t="s">
        <v>12</v>
      </c>
      <c r="I158" s="1">
        <v>1969.0</v>
      </c>
    </row>
    <row r="159" ht="15.75" customHeight="1">
      <c r="A159" s="1">
        <v>3744138.0</v>
      </c>
      <c r="B159" s="2">
        <v>42859.33259259259</v>
      </c>
      <c r="C159" s="2">
        <v>42859.34013888889</v>
      </c>
      <c r="D159" s="1">
        <v>651.0</v>
      </c>
      <c r="E159" s="1" t="s">
        <v>232</v>
      </c>
      <c r="F159" s="1" t="s">
        <v>233</v>
      </c>
      <c r="G159" s="1" t="s">
        <v>11</v>
      </c>
      <c r="H159" s="1" t="s">
        <v>12</v>
      </c>
      <c r="I159" s="1">
        <v>1973.0</v>
      </c>
    </row>
    <row r="160" ht="15.75" customHeight="1">
      <c r="A160" s="1">
        <v>3018843.0</v>
      </c>
      <c r="B160" s="2">
        <v>42843.80252314815</v>
      </c>
      <c r="C160" s="2">
        <v>42843.82126157408</v>
      </c>
      <c r="D160" s="1">
        <v>1619.0</v>
      </c>
      <c r="E160" s="1" t="s">
        <v>75</v>
      </c>
      <c r="F160" s="1" t="s">
        <v>197</v>
      </c>
      <c r="G160" s="1" t="s">
        <v>11</v>
      </c>
      <c r="H160" s="1" t="s">
        <v>19</v>
      </c>
      <c r="I160" s="1">
        <v>1980.0</v>
      </c>
    </row>
    <row r="161" ht="15.75" customHeight="1">
      <c r="A161" s="1">
        <v>2316085.0</v>
      </c>
      <c r="B161" s="2">
        <v>42828.35190972222</v>
      </c>
      <c r="C161" s="2">
        <v>42828.35967592592</v>
      </c>
      <c r="D161" s="1">
        <v>670.0</v>
      </c>
      <c r="E161" s="1" t="s">
        <v>61</v>
      </c>
      <c r="F161" s="1" t="s">
        <v>187</v>
      </c>
      <c r="G161" s="1" t="s">
        <v>11</v>
      </c>
      <c r="H161" s="1" t="s">
        <v>12</v>
      </c>
      <c r="I161" s="1">
        <v>1979.0</v>
      </c>
    </row>
    <row r="162" ht="15.75" customHeight="1">
      <c r="A162" s="1">
        <v>5887645.0</v>
      </c>
      <c r="B162" s="2">
        <v>42900.86300925926</v>
      </c>
      <c r="C162" s="2">
        <v>42900.87994212963</v>
      </c>
      <c r="D162" s="1">
        <v>1462.0</v>
      </c>
      <c r="E162" s="1" t="s">
        <v>202</v>
      </c>
      <c r="F162" s="1" t="s">
        <v>187</v>
      </c>
      <c r="G162" s="1" t="s">
        <v>11</v>
      </c>
      <c r="H162" s="1" t="s">
        <v>19</v>
      </c>
      <c r="I162" s="1">
        <v>1983.0</v>
      </c>
    </row>
    <row r="163" ht="15.75" customHeight="1">
      <c r="A163" s="1">
        <v>3013856.0</v>
      </c>
      <c r="B163" s="2">
        <v>42843.76231481481</v>
      </c>
      <c r="C163" s="2">
        <v>42843.7703125</v>
      </c>
      <c r="D163" s="1">
        <v>690.0</v>
      </c>
      <c r="E163" s="1" t="s">
        <v>234</v>
      </c>
      <c r="F163" s="1" t="s">
        <v>102</v>
      </c>
      <c r="G163" s="1" t="s">
        <v>11</v>
      </c>
      <c r="H163" s="1" t="s">
        <v>12</v>
      </c>
      <c r="I163" s="1">
        <v>1960.0</v>
      </c>
    </row>
    <row r="164" ht="15.75" customHeight="1">
      <c r="A164" s="1">
        <v>6351515.0</v>
      </c>
      <c r="B164" s="2">
        <v>42909.40974537037</v>
      </c>
      <c r="C164" s="2">
        <v>42909.41935185185</v>
      </c>
      <c r="D164" s="1">
        <v>829.0</v>
      </c>
      <c r="E164" s="1" t="s">
        <v>189</v>
      </c>
      <c r="F164" s="1" t="s">
        <v>235</v>
      </c>
      <c r="G164" s="1" t="s">
        <v>11</v>
      </c>
      <c r="H164" s="1" t="s">
        <v>12</v>
      </c>
      <c r="I164" s="1">
        <v>1980.0</v>
      </c>
    </row>
    <row r="165" ht="15.75" customHeight="1">
      <c r="A165" s="1">
        <v>5825054.0</v>
      </c>
      <c r="B165" s="2">
        <v>42899.83221064815</v>
      </c>
      <c r="C165" s="2">
        <v>42899.83899305556</v>
      </c>
      <c r="D165" s="1">
        <v>585.0</v>
      </c>
      <c r="E165" s="1" t="s">
        <v>159</v>
      </c>
      <c r="F165" s="1" t="s">
        <v>42</v>
      </c>
      <c r="G165" s="1" t="s">
        <v>11</v>
      </c>
      <c r="H165" s="1" t="s">
        <v>12</v>
      </c>
      <c r="I165" s="1">
        <v>1963.0</v>
      </c>
    </row>
    <row r="166" ht="15.75" customHeight="1">
      <c r="A166" s="1">
        <v>6730027.0</v>
      </c>
      <c r="B166" s="2">
        <v>42915.69710648148</v>
      </c>
      <c r="C166" s="2">
        <v>42915.69998842593</v>
      </c>
      <c r="D166" s="1">
        <v>249.0</v>
      </c>
      <c r="E166" s="1" t="s">
        <v>236</v>
      </c>
      <c r="F166" s="1" t="s">
        <v>172</v>
      </c>
      <c r="G166" s="1" t="s">
        <v>11</v>
      </c>
      <c r="H166" s="1" t="s">
        <v>12</v>
      </c>
      <c r="I166" s="1">
        <v>1977.0</v>
      </c>
    </row>
    <row r="167" ht="15.75" customHeight="1">
      <c r="A167" s="1">
        <v>1826417.0</v>
      </c>
      <c r="B167" s="2">
        <v>42804.96892361111</v>
      </c>
      <c r="C167" s="2">
        <v>42804.9787037037</v>
      </c>
      <c r="D167" s="1">
        <v>844.0</v>
      </c>
      <c r="E167" s="1" t="s">
        <v>28</v>
      </c>
      <c r="F167" s="1" t="s">
        <v>237</v>
      </c>
      <c r="G167" s="1" t="s">
        <v>11</v>
      </c>
      <c r="I167" s="1">
        <v>1977.0</v>
      </c>
    </row>
    <row r="168" ht="15.75" customHeight="1">
      <c r="A168" s="1">
        <v>968783.0</v>
      </c>
      <c r="B168" s="2">
        <v>42777.65033564815</v>
      </c>
      <c r="C168" s="2">
        <v>42777.66056712963</v>
      </c>
      <c r="D168" s="1">
        <v>883.0</v>
      </c>
      <c r="E168" s="1" t="s">
        <v>238</v>
      </c>
      <c r="F168" s="1" t="s">
        <v>72</v>
      </c>
      <c r="G168" s="1" t="s">
        <v>11</v>
      </c>
      <c r="H168" s="1" t="s">
        <v>12</v>
      </c>
      <c r="I168" s="1">
        <v>1973.0</v>
      </c>
    </row>
    <row r="169" ht="15.75" customHeight="1">
      <c r="A169" s="1">
        <v>5298343.0</v>
      </c>
      <c r="B169" s="2">
        <v>42890.61185185185</v>
      </c>
      <c r="C169" s="2">
        <v>42890.61775462963</v>
      </c>
      <c r="D169" s="1">
        <v>509.0</v>
      </c>
      <c r="E169" s="1" t="s">
        <v>26</v>
      </c>
      <c r="F169" s="1" t="s">
        <v>239</v>
      </c>
      <c r="G169" s="1" t="s">
        <v>11</v>
      </c>
      <c r="H169" s="1" t="s">
        <v>19</v>
      </c>
      <c r="I169" s="1">
        <v>1967.0</v>
      </c>
    </row>
    <row r="170" ht="15.75" customHeight="1">
      <c r="A170" s="1">
        <v>13703.0</v>
      </c>
      <c r="B170" s="2">
        <v>42736.80064814815</v>
      </c>
      <c r="C170" s="2">
        <v>42736.8137037037</v>
      </c>
      <c r="D170" s="1">
        <v>1127.0</v>
      </c>
      <c r="E170" s="1" t="s">
        <v>67</v>
      </c>
      <c r="F170" s="1" t="s">
        <v>231</v>
      </c>
      <c r="G170" s="1" t="s">
        <v>29</v>
      </c>
    </row>
    <row r="171" ht="15.75" customHeight="1">
      <c r="A171" s="1">
        <v>3134620.0</v>
      </c>
      <c r="B171" s="2">
        <v>42846.62673611111</v>
      </c>
      <c r="C171" s="2">
        <v>42846.63070601852</v>
      </c>
      <c r="D171" s="1">
        <v>342.0</v>
      </c>
      <c r="E171" s="1" t="s">
        <v>160</v>
      </c>
      <c r="F171" s="1" t="s">
        <v>240</v>
      </c>
      <c r="G171" s="1" t="s">
        <v>11</v>
      </c>
      <c r="H171" s="1" t="s">
        <v>12</v>
      </c>
      <c r="I171" s="1">
        <v>1971.0</v>
      </c>
    </row>
    <row r="172" ht="15.75" customHeight="1">
      <c r="A172" s="1">
        <v>6225518.0</v>
      </c>
      <c r="B172" s="2">
        <v>42907.50177083333</v>
      </c>
      <c r="C172" s="2">
        <v>42907.50623842593</v>
      </c>
      <c r="D172" s="1">
        <v>386.0</v>
      </c>
      <c r="E172" s="1" t="s">
        <v>241</v>
      </c>
      <c r="F172" s="1" t="s">
        <v>143</v>
      </c>
      <c r="G172" s="1" t="s">
        <v>11</v>
      </c>
      <c r="H172" s="1" t="s">
        <v>19</v>
      </c>
      <c r="I172" s="1">
        <v>1978.0</v>
      </c>
    </row>
    <row r="173" ht="15.75" customHeight="1">
      <c r="A173" s="1">
        <v>6041709.0</v>
      </c>
      <c r="B173" s="2">
        <v>42903.78221064815</v>
      </c>
      <c r="C173" s="2">
        <v>42903.78771990741</v>
      </c>
      <c r="D173" s="1">
        <v>476.0</v>
      </c>
      <c r="E173" s="1" t="s">
        <v>13</v>
      </c>
      <c r="F173" s="1" t="s">
        <v>242</v>
      </c>
      <c r="G173" s="1" t="s">
        <v>11</v>
      </c>
      <c r="H173" s="1" t="s">
        <v>19</v>
      </c>
      <c r="I173" s="1">
        <v>1979.0</v>
      </c>
    </row>
    <row r="174" ht="15.75" customHeight="1">
      <c r="A174" s="1">
        <v>3288188.0</v>
      </c>
      <c r="B174" s="2">
        <v>42849.98181712963</v>
      </c>
      <c r="C174" s="2">
        <v>42849.990428240744</v>
      </c>
      <c r="D174" s="1">
        <v>744.0</v>
      </c>
      <c r="E174" s="1" t="s">
        <v>189</v>
      </c>
      <c r="F174" s="1" t="s">
        <v>243</v>
      </c>
      <c r="G174" s="1" t="s">
        <v>11</v>
      </c>
      <c r="H174" s="1" t="s">
        <v>12</v>
      </c>
      <c r="I174" s="1">
        <v>1986.0</v>
      </c>
    </row>
    <row r="175" ht="15.75" customHeight="1">
      <c r="A175" s="1">
        <v>699264.0</v>
      </c>
      <c r="B175" s="2">
        <v>42765.85412037037</v>
      </c>
      <c r="C175" s="2">
        <v>42765.86357638889</v>
      </c>
      <c r="D175" s="1">
        <v>817.0</v>
      </c>
      <c r="E175" s="1" t="s">
        <v>114</v>
      </c>
      <c r="F175" s="1" t="s">
        <v>241</v>
      </c>
      <c r="G175" s="1" t="s">
        <v>11</v>
      </c>
      <c r="H175" s="1" t="s">
        <v>12</v>
      </c>
      <c r="I175" s="1">
        <v>1986.0</v>
      </c>
    </row>
    <row r="176" ht="15.75" customHeight="1">
      <c r="A176" s="1">
        <v>5560849.0</v>
      </c>
      <c r="B176" s="2">
        <v>42895.48893518518</v>
      </c>
      <c r="C176" s="2">
        <v>42895.50734953704</v>
      </c>
      <c r="D176" s="1">
        <v>1591.0</v>
      </c>
      <c r="E176" s="1" t="s">
        <v>160</v>
      </c>
      <c r="F176" s="1" t="s">
        <v>244</v>
      </c>
      <c r="G176" s="1" t="s">
        <v>29</v>
      </c>
      <c r="H176" s="1" t="s">
        <v>12</v>
      </c>
      <c r="I176" s="1">
        <v>1985.0</v>
      </c>
    </row>
    <row r="177" ht="15.75" customHeight="1">
      <c r="A177" s="1">
        <v>5514258.0</v>
      </c>
      <c r="B177" s="2">
        <v>42894.70224537037</v>
      </c>
      <c r="C177" s="2">
        <v>42894.71244212963</v>
      </c>
      <c r="D177" s="1">
        <v>881.0</v>
      </c>
      <c r="E177" s="1" t="s">
        <v>90</v>
      </c>
      <c r="F177" s="1" t="s">
        <v>186</v>
      </c>
      <c r="G177" s="1" t="s">
        <v>11</v>
      </c>
      <c r="H177" s="1" t="s">
        <v>12</v>
      </c>
      <c r="I177" s="1">
        <v>1971.0</v>
      </c>
    </row>
    <row r="178" ht="15.75" customHeight="1">
      <c r="A178" s="1">
        <v>2296986.0</v>
      </c>
      <c r="B178" s="2">
        <v>42827.70847222222</v>
      </c>
      <c r="C178" s="2">
        <v>42827.70935185185</v>
      </c>
      <c r="D178" s="1">
        <v>75.0</v>
      </c>
      <c r="E178" s="1" t="s">
        <v>179</v>
      </c>
      <c r="F178" s="1" t="s">
        <v>49</v>
      </c>
      <c r="G178" s="1" t="s">
        <v>11</v>
      </c>
      <c r="H178" s="1" t="s">
        <v>12</v>
      </c>
      <c r="I178" s="1">
        <v>1990.0</v>
      </c>
    </row>
    <row r="179" ht="15.75" customHeight="1">
      <c r="A179" s="1">
        <v>6398130.0</v>
      </c>
      <c r="B179" s="2">
        <v>42910.46309027778</v>
      </c>
      <c r="C179" s="2">
        <v>42910.465266203704</v>
      </c>
      <c r="D179" s="1">
        <v>187.0</v>
      </c>
      <c r="E179" s="1" t="s">
        <v>145</v>
      </c>
      <c r="F179" s="1" t="s">
        <v>216</v>
      </c>
      <c r="G179" s="1" t="s">
        <v>11</v>
      </c>
      <c r="H179" s="1" t="s">
        <v>12</v>
      </c>
      <c r="I179" s="1">
        <v>1973.0</v>
      </c>
    </row>
    <row r="180" ht="15.75" customHeight="1">
      <c r="A180" s="1">
        <v>2548859.0</v>
      </c>
      <c r="B180" s="2">
        <v>42834.684652777774</v>
      </c>
      <c r="C180" s="2">
        <v>42834.698275462964</v>
      </c>
      <c r="D180" s="1">
        <v>1177.0</v>
      </c>
      <c r="E180" s="1" t="s">
        <v>245</v>
      </c>
      <c r="F180" s="1" t="s">
        <v>114</v>
      </c>
      <c r="G180" s="1" t="s">
        <v>11</v>
      </c>
      <c r="H180" s="1" t="s">
        <v>12</v>
      </c>
      <c r="I180" s="1">
        <v>1992.0</v>
      </c>
    </row>
    <row r="181" ht="15.75" customHeight="1">
      <c r="A181" s="1">
        <v>2481285.0</v>
      </c>
      <c r="B181" s="2">
        <v>42832.825474537036</v>
      </c>
      <c r="C181" s="2">
        <v>42832.82900462963</v>
      </c>
      <c r="D181" s="1">
        <v>304.0</v>
      </c>
      <c r="E181" s="1" t="s">
        <v>60</v>
      </c>
      <c r="F181" s="1" t="s">
        <v>61</v>
      </c>
      <c r="G181" s="1" t="s">
        <v>11</v>
      </c>
      <c r="H181" s="1" t="s">
        <v>12</v>
      </c>
      <c r="I181" s="1">
        <v>1985.0</v>
      </c>
    </row>
    <row r="182" ht="15.75" customHeight="1">
      <c r="A182" s="1">
        <v>3777400.0</v>
      </c>
      <c r="B182" s="2">
        <v>42859.73054398148</v>
      </c>
      <c r="C182" s="2">
        <v>42859.73303240741</v>
      </c>
      <c r="D182" s="1">
        <v>215.0</v>
      </c>
      <c r="E182" s="1" t="s">
        <v>188</v>
      </c>
      <c r="F182" s="1" t="s">
        <v>246</v>
      </c>
      <c r="G182" s="1" t="s">
        <v>11</v>
      </c>
      <c r="H182" s="1" t="s">
        <v>12</v>
      </c>
      <c r="I182" s="1">
        <v>1953.0</v>
      </c>
    </row>
    <row r="183" ht="15.75" customHeight="1">
      <c r="A183" s="1">
        <v>2160966.0</v>
      </c>
      <c r="B183" s="2">
        <v>42823.333287037036</v>
      </c>
      <c r="C183" s="2">
        <v>42823.33943287037</v>
      </c>
      <c r="D183" s="1">
        <v>531.0</v>
      </c>
      <c r="E183" s="1" t="s">
        <v>247</v>
      </c>
      <c r="F183" s="1" t="s">
        <v>28</v>
      </c>
      <c r="G183" s="1" t="s">
        <v>11</v>
      </c>
      <c r="H183" s="1" t="s">
        <v>12</v>
      </c>
      <c r="I183" s="1">
        <v>1971.0</v>
      </c>
    </row>
    <row r="184" ht="15.75" customHeight="1">
      <c r="A184" s="1">
        <v>5897459.0</v>
      </c>
      <c r="B184" s="2">
        <v>42901.29570601852</v>
      </c>
      <c r="C184" s="2">
        <v>42901.303981481484</v>
      </c>
      <c r="D184" s="1">
        <v>714.0</v>
      </c>
      <c r="E184" s="1" t="s">
        <v>248</v>
      </c>
      <c r="F184" s="1" t="s">
        <v>213</v>
      </c>
      <c r="G184" s="1" t="s">
        <v>11</v>
      </c>
      <c r="H184" s="1" t="s">
        <v>12</v>
      </c>
      <c r="I184" s="1">
        <v>1954.0</v>
      </c>
    </row>
    <row r="185" ht="15.75" customHeight="1">
      <c r="A185" s="1">
        <v>6441021.0</v>
      </c>
      <c r="B185" s="2">
        <v>42910.93179398148</v>
      </c>
      <c r="C185" s="2">
        <v>42910.94534722222</v>
      </c>
      <c r="D185" s="1">
        <v>1171.0</v>
      </c>
      <c r="E185" s="1" t="s">
        <v>197</v>
      </c>
      <c r="F185" s="1" t="s">
        <v>86</v>
      </c>
      <c r="G185" s="1" t="s">
        <v>29</v>
      </c>
    </row>
    <row r="186" ht="15.75" customHeight="1">
      <c r="A186" s="1">
        <v>6637712.0</v>
      </c>
      <c r="B186" s="2">
        <v>42914.36756944445</v>
      </c>
      <c r="C186" s="2">
        <v>42914.384988425925</v>
      </c>
      <c r="D186" s="1">
        <v>1505.0</v>
      </c>
      <c r="E186" s="1" t="s">
        <v>78</v>
      </c>
      <c r="F186" s="1" t="s">
        <v>170</v>
      </c>
      <c r="G186" s="1" t="s">
        <v>11</v>
      </c>
      <c r="H186" s="1" t="s">
        <v>12</v>
      </c>
      <c r="I186" s="1">
        <v>1958.0</v>
      </c>
    </row>
    <row r="187" ht="15.75" customHeight="1">
      <c r="A187" s="1">
        <v>656884.0</v>
      </c>
      <c r="B187" s="2">
        <v>42764.53832175926</v>
      </c>
      <c r="C187" s="2">
        <v>42764.54138888889</v>
      </c>
      <c r="D187" s="1">
        <v>264.0</v>
      </c>
      <c r="E187" s="1" t="s">
        <v>249</v>
      </c>
      <c r="F187" s="1" t="s">
        <v>250</v>
      </c>
      <c r="G187" s="1" t="s">
        <v>11</v>
      </c>
      <c r="H187" s="1" t="s">
        <v>19</v>
      </c>
      <c r="I187" s="1">
        <v>1993.0</v>
      </c>
    </row>
    <row r="188" ht="15.75" customHeight="1">
      <c r="A188" s="1">
        <v>4193308.0</v>
      </c>
      <c r="B188" s="2">
        <v>42869.463171296295</v>
      </c>
      <c r="C188" s="2">
        <v>42869.46836805555</v>
      </c>
      <c r="D188" s="1">
        <v>449.0</v>
      </c>
      <c r="E188" s="1" t="s">
        <v>251</v>
      </c>
      <c r="F188" s="1" t="s">
        <v>252</v>
      </c>
      <c r="G188" s="1" t="s">
        <v>11</v>
      </c>
      <c r="H188" s="1" t="s">
        <v>12</v>
      </c>
      <c r="I188" s="1">
        <v>1974.0</v>
      </c>
    </row>
    <row r="189" ht="15.75" customHeight="1">
      <c r="A189" s="1">
        <v>2765315.0</v>
      </c>
      <c r="B189" s="2">
        <v>42838.77829861111</v>
      </c>
      <c r="C189" s="2">
        <v>42838.80233796296</v>
      </c>
      <c r="D189" s="1">
        <v>2077.0</v>
      </c>
      <c r="E189" s="1" t="s">
        <v>135</v>
      </c>
      <c r="F189" s="1" t="s">
        <v>78</v>
      </c>
      <c r="G189" s="1" t="s">
        <v>11</v>
      </c>
      <c r="H189" s="1" t="s">
        <v>12</v>
      </c>
      <c r="I189" s="1">
        <v>1967.0</v>
      </c>
    </row>
    <row r="190" ht="15.75" customHeight="1">
      <c r="A190" s="1">
        <v>2508580.0</v>
      </c>
      <c r="B190" s="2">
        <v>42833.702152777776</v>
      </c>
      <c r="C190" s="2">
        <v>42833.72314814815</v>
      </c>
      <c r="D190" s="1">
        <v>1813.0</v>
      </c>
      <c r="E190" s="1" t="s">
        <v>129</v>
      </c>
      <c r="F190" s="1" t="s">
        <v>253</v>
      </c>
      <c r="G190" s="1" t="s">
        <v>11</v>
      </c>
      <c r="H190" s="1" t="s">
        <v>12</v>
      </c>
      <c r="I190" s="1">
        <v>1955.0</v>
      </c>
    </row>
    <row r="191" ht="15.75" customHeight="1">
      <c r="A191" s="1">
        <v>1371351.0</v>
      </c>
      <c r="B191" s="2">
        <v>42790.749710648146</v>
      </c>
      <c r="C191" s="2">
        <v>42790.75215277778</v>
      </c>
      <c r="D191" s="1">
        <v>210.0</v>
      </c>
      <c r="E191" s="1" t="s">
        <v>17</v>
      </c>
      <c r="F191" s="1" t="s">
        <v>254</v>
      </c>
      <c r="G191" s="1" t="s">
        <v>11</v>
      </c>
      <c r="H191" s="1" t="s">
        <v>12</v>
      </c>
      <c r="I191" s="1">
        <v>1960.0</v>
      </c>
    </row>
    <row r="192" ht="15.75" customHeight="1">
      <c r="A192" s="1">
        <v>3800736.0</v>
      </c>
      <c r="B192" s="2">
        <v>42860.377175925925</v>
      </c>
      <c r="C192" s="2">
        <v>42860.38253472222</v>
      </c>
      <c r="D192" s="1">
        <v>463.0</v>
      </c>
      <c r="E192" s="1" t="s">
        <v>255</v>
      </c>
      <c r="F192" s="1" t="s">
        <v>256</v>
      </c>
      <c r="G192" s="1" t="s">
        <v>11</v>
      </c>
      <c r="H192" s="1" t="s">
        <v>12</v>
      </c>
      <c r="I192" s="1">
        <v>1987.0</v>
      </c>
    </row>
    <row r="193" ht="15.75" customHeight="1">
      <c r="A193" s="1">
        <v>2486890.0</v>
      </c>
      <c r="B193" s="2">
        <v>42833.37666666666</v>
      </c>
      <c r="C193" s="2">
        <v>42833.389872685184</v>
      </c>
      <c r="D193" s="1">
        <v>1141.0</v>
      </c>
      <c r="E193" s="1" t="s">
        <v>257</v>
      </c>
      <c r="F193" s="1" t="s">
        <v>121</v>
      </c>
      <c r="G193" s="1" t="s">
        <v>29</v>
      </c>
    </row>
    <row r="194" ht="15.75" customHeight="1">
      <c r="A194" s="1">
        <v>1959438.0</v>
      </c>
      <c r="B194" s="2">
        <v>42815.76877314815</v>
      </c>
      <c r="C194" s="2">
        <v>42815.78256944445</v>
      </c>
      <c r="D194" s="1">
        <v>1191.0</v>
      </c>
      <c r="E194" s="1" t="s">
        <v>258</v>
      </c>
      <c r="F194" s="1" t="s">
        <v>187</v>
      </c>
      <c r="G194" s="1" t="s">
        <v>11</v>
      </c>
      <c r="H194" s="1" t="s">
        <v>12</v>
      </c>
      <c r="I194" s="1">
        <v>1990.0</v>
      </c>
    </row>
    <row r="195" ht="15.75" customHeight="1">
      <c r="A195" s="1">
        <v>5878947.0</v>
      </c>
      <c r="B195" s="2">
        <v>42900.78167824074</v>
      </c>
      <c r="C195" s="2">
        <v>42900.8074537037</v>
      </c>
      <c r="D195" s="1">
        <v>2226.0</v>
      </c>
      <c r="E195" s="1" t="s">
        <v>259</v>
      </c>
      <c r="F195" s="1" t="s">
        <v>260</v>
      </c>
      <c r="G195" s="1" t="s">
        <v>11</v>
      </c>
      <c r="H195" s="1" t="s">
        <v>12</v>
      </c>
      <c r="I195" s="1">
        <v>1986.0</v>
      </c>
    </row>
    <row r="196" ht="15.75" customHeight="1">
      <c r="A196" s="1">
        <v>6164224.0</v>
      </c>
      <c r="B196" s="2">
        <v>42906.590949074074</v>
      </c>
      <c r="C196" s="2">
        <v>42906.59761574074</v>
      </c>
      <c r="D196" s="1">
        <v>576.0</v>
      </c>
      <c r="E196" s="1" t="s">
        <v>261</v>
      </c>
      <c r="F196" s="1" t="s">
        <v>187</v>
      </c>
      <c r="G196" s="1" t="s">
        <v>11</v>
      </c>
      <c r="H196" s="1" t="s">
        <v>19</v>
      </c>
      <c r="I196" s="1">
        <v>1976.0</v>
      </c>
    </row>
    <row r="197" ht="15.75" customHeight="1">
      <c r="A197" s="1">
        <v>4507646.0</v>
      </c>
      <c r="B197" s="2">
        <v>42874.65993055556</v>
      </c>
      <c r="C197" s="2">
        <v>42874.67165509259</v>
      </c>
      <c r="D197" s="1">
        <v>1013.0</v>
      </c>
      <c r="E197" s="1" t="s">
        <v>236</v>
      </c>
      <c r="F197" s="1" t="s">
        <v>262</v>
      </c>
      <c r="G197" s="1" t="s">
        <v>11</v>
      </c>
      <c r="H197" s="1" t="s">
        <v>19</v>
      </c>
      <c r="I197" s="1">
        <v>1987.0</v>
      </c>
    </row>
    <row r="198" ht="15.75" customHeight="1">
      <c r="A198" s="1">
        <v>3036026.0</v>
      </c>
      <c r="B198" s="2">
        <v>42844.36754629629</v>
      </c>
      <c r="C198" s="2">
        <v>42844.37255787037</v>
      </c>
      <c r="D198" s="1">
        <v>433.0</v>
      </c>
      <c r="E198" s="1" t="s">
        <v>263</v>
      </c>
      <c r="F198" s="1" t="s">
        <v>264</v>
      </c>
      <c r="G198" s="1" t="s">
        <v>11</v>
      </c>
      <c r="H198" s="1" t="s">
        <v>19</v>
      </c>
      <c r="I198" s="1">
        <v>1985.0</v>
      </c>
    </row>
    <row r="199" ht="15.75" customHeight="1">
      <c r="A199" s="1">
        <v>2320738.0</v>
      </c>
      <c r="B199" s="2">
        <v>42828.39857638889</v>
      </c>
      <c r="C199" s="2">
        <v>42828.41369212963</v>
      </c>
      <c r="D199" s="1">
        <v>1306.0</v>
      </c>
      <c r="E199" s="1" t="s">
        <v>265</v>
      </c>
      <c r="F199" s="1" t="s">
        <v>265</v>
      </c>
      <c r="G199" s="1" t="s">
        <v>11</v>
      </c>
    </row>
    <row r="200" ht="15.75" customHeight="1">
      <c r="A200" s="1">
        <v>84306.0</v>
      </c>
      <c r="B200" s="2">
        <v>42740.497719907406</v>
      </c>
      <c r="C200" s="2">
        <v>42740.50103009259</v>
      </c>
      <c r="D200" s="1">
        <v>286.0</v>
      </c>
      <c r="E200" s="1" t="s">
        <v>208</v>
      </c>
      <c r="F200" s="1" t="s">
        <v>103</v>
      </c>
      <c r="G200" s="1" t="s">
        <v>11</v>
      </c>
      <c r="H200" s="1" t="s">
        <v>12</v>
      </c>
      <c r="I200" s="1">
        <v>1977.0</v>
      </c>
    </row>
    <row r="201" ht="15.75" customHeight="1">
      <c r="A201" s="1">
        <v>228565.0</v>
      </c>
      <c r="B201" s="2">
        <v>42747.649097222224</v>
      </c>
      <c r="C201" s="2">
        <v>42747.651412037034</v>
      </c>
      <c r="D201" s="1">
        <v>200.0</v>
      </c>
      <c r="E201" s="1" t="s">
        <v>266</v>
      </c>
      <c r="F201" s="1" t="s">
        <v>267</v>
      </c>
      <c r="G201" s="1" t="s">
        <v>11</v>
      </c>
      <c r="H201" s="1" t="s">
        <v>12</v>
      </c>
      <c r="I201" s="1">
        <v>1974.0</v>
      </c>
    </row>
    <row r="202" ht="15.75" customHeight="1">
      <c r="A202" s="1">
        <v>1386254.0</v>
      </c>
      <c r="B202" s="2">
        <v>42791.39539351852</v>
      </c>
      <c r="C202" s="2">
        <v>42791.39890046296</v>
      </c>
      <c r="D202" s="1">
        <v>303.0</v>
      </c>
      <c r="E202" s="1" t="s">
        <v>268</v>
      </c>
      <c r="F202" s="1" t="s">
        <v>249</v>
      </c>
      <c r="G202" s="1" t="s">
        <v>11</v>
      </c>
      <c r="H202" s="1" t="s">
        <v>12</v>
      </c>
      <c r="I202" s="1">
        <v>1988.0</v>
      </c>
    </row>
    <row r="203" ht="15.75" customHeight="1">
      <c r="A203" s="1">
        <v>6269681.0</v>
      </c>
      <c r="B203" s="2">
        <v>42907.999340277776</v>
      </c>
      <c r="C203" s="2">
        <v>42908.013865740744</v>
      </c>
      <c r="D203" s="1">
        <v>1254.0</v>
      </c>
      <c r="E203" s="1" t="s">
        <v>86</v>
      </c>
      <c r="F203" s="1" t="s">
        <v>34</v>
      </c>
      <c r="G203" s="1" t="s">
        <v>11</v>
      </c>
      <c r="H203" s="1" t="s">
        <v>12</v>
      </c>
      <c r="I203" s="1">
        <v>1960.0</v>
      </c>
    </row>
    <row r="204" ht="15.75" customHeight="1">
      <c r="A204" s="1">
        <v>6173619.0</v>
      </c>
      <c r="B204" s="2">
        <v>42906.70730324074</v>
      </c>
      <c r="C204" s="2">
        <v>42906.709699074076</v>
      </c>
      <c r="D204" s="1">
        <v>206.0</v>
      </c>
      <c r="E204" s="1" t="s">
        <v>269</v>
      </c>
      <c r="F204" s="1" t="s">
        <v>81</v>
      </c>
      <c r="G204" s="1" t="s">
        <v>11</v>
      </c>
      <c r="H204" s="1" t="s">
        <v>19</v>
      </c>
      <c r="I204" s="1">
        <v>1986.0</v>
      </c>
    </row>
    <row r="205" ht="15.75" customHeight="1">
      <c r="A205" s="1">
        <v>4218781.0</v>
      </c>
      <c r="B205" s="2">
        <v>42869.79423611111</v>
      </c>
      <c r="C205" s="2">
        <v>42869.806805555556</v>
      </c>
      <c r="D205" s="1">
        <v>1085.0</v>
      </c>
      <c r="E205" s="1" t="s">
        <v>270</v>
      </c>
      <c r="F205" s="1" t="s">
        <v>118</v>
      </c>
      <c r="G205" s="1" t="s">
        <v>29</v>
      </c>
    </row>
    <row r="206" ht="15.75" customHeight="1">
      <c r="A206" s="1">
        <v>6335379.0</v>
      </c>
      <c r="B206" s="2">
        <v>42908.97453703704</v>
      </c>
      <c r="C206" s="2">
        <v>42908.98048611111</v>
      </c>
      <c r="D206" s="1">
        <v>514.0</v>
      </c>
      <c r="E206" s="1" t="s">
        <v>240</v>
      </c>
      <c r="F206" s="1" t="s">
        <v>180</v>
      </c>
      <c r="G206" s="1" t="s">
        <v>11</v>
      </c>
      <c r="H206" s="1" t="s">
        <v>12</v>
      </c>
      <c r="I206" s="1">
        <v>1988.0</v>
      </c>
    </row>
    <row r="207" ht="15.75" customHeight="1">
      <c r="A207" s="1">
        <v>2485026.0</v>
      </c>
      <c r="B207" s="2">
        <v>42833.08909722222</v>
      </c>
      <c r="C207" s="2">
        <v>42833.0978125</v>
      </c>
      <c r="D207" s="1">
        <v>752.0</v>
      </c>
      <c r="E207" s="1" t="s">
        <v>139</v>
      </c>
      <c r="F207" s="1" t="s">
        <v>240</v>
      </c>
      <c r="G207" s="1" t="s">
        <v>11</v>
      </c>
      <c r="H207" s="1" t="s">
        <v>12</v>
      </c>
      <c r="I207" s="1">
        <v>1983.0</v>
      </c>
    </row>
    <row r="208" ht="15.75" customHeight="1">
      <c r="A208" s="1">
        <v>1650900.0</v>
      </c>
      <c r="B208" s="2">
        <v>42799.66769675926</v>
      </c>
      <c r="C208" s="2">
        <v>42799.67542824074</v>
      </c>
      <c r="D208" s="1">
        <v>668.0</v>
      </c>
      <c r="E208" s="1" t="s">
        <v>154</v>
      </c>
      <c r="F208" s="1" t="s">
        <v>200</v>
      </c>
      <c r="G208" s="1" t="s">
        <v>11</v>
      </c>
      <c r="H208" s="1" t="s">
        <v>12</v>
      </c>
      <c r="I208" s="1">
        <v>1971.0</v>
      </c>
    </row>
    <row r="209" ht="15.75" customHeight="1">
      <c r="A209" s="1">
        <v>2744300.0</v>
      </c>
      <c r="B209" s="2">
        <v>42838.560590277775</v>
      </c>
      <c r="C209" s="2">
        <v>42838.578055555554</v>
      </c>
      <c r="D209" s="1">
        <v>1509.0</v>
      </c>
      <c r="E209" s="1" t="s">
        <v>271</v>
      </c>
      <c r="F209" s="1" t="s">
        <v>244</v>
      </c>
      <c r="G209" s="1" t="s">
        <v>29</v>
      </c>
    </row>
    <row r="210" ht="15.75" customHeight="1">
      <c r="A210" s="1">
        <v>3308681.0</v>
      </c>
      <c r="B210" s="2">
        <v>42850.99930555555</v>
      </c>
      <c r="C210" s="2">
        <v>42851.00224537037</v>
      </c>
      <c r="D210" s="1">
        <v>254.0</v>
      </c>
      <c r="E210" s="1" t="s">
        <v>53</v>
      </c>
      <c r="F210" s="1" t="s">
        <v>241</v>
      </c>
      <c r="G210" s="1" t="s">
        <v>11</v>
      </c>
      <c r="H210" s="1" t="s">
        <v>19</v>
      </c>
      <c r="I210" s="1">
        <v>1996.0</v>
      </c>
    </row>
    <row r="211" ht="15.75" customHeight="1">
      <c r="A211" s="1">
        <v>2125872.0</v>
      </c>
      <c r="B211" s="2">
        <v>42821.75877314815</v>
      </c>
      <c r="C211" s="2">
        <v>42821.77149305555</v>
      </c>
      <c r="D211" s="1">
        <v>1098.0</v>
      </c>
      <c r="E211" s="1" t="s">
        <v>216</v>
      </c>
      <c r="F211" s="1" t="s">
        <v>56</v>
      </c>
      <c r="G211" s="1" t="s">
        <v>11</v>
      </c>
      <c r="H211" s="1" t="s">
        <v>12</v>
      </c>
      <c r="I211" s="1">
        <v>1988.0</v>
      </c>
    </row>
    <row r="212" ht="15.75" customHeight="1">
      <c r="A212" s="1">
        <v>5116172.0</v>
      </c>
      <c r="B212" s="2">
        <v>42887.61767361111</v>
      </c>
      <c r="C212" s="2">
        <v>42887.63758101852</v>
      </c>
      <c r="D212" s="1">
        <v>1719.0</v>
      </c>
      <c r="E212" s="1" t="s">
        <v>139</v>
      </c>
      <c r="F212" s="1" t="s">
        <v>116</v>
      </c>
      <c r="G212" s="1" t="s">
        <v>29</v>
      </c>
    </row>
    <row r="213" ht="15.75" customHeight="1">
      <c r="A213" s="1">
        <v>4108411.0</v>
      </c>
      <c r="B213" s="2">
        <v>42866.75295138889</v>
      </c>
      <c r="C213" s="2">
        <v>42866.77357638889</v>
      </c>
      <c r="D213" s="1">
        <v>1781.0</v>
      </c>
      <c r="E213" s="1" t="s">
        <v>272</v>
      </c>
      <c r="F213" s="1" t="s">
        <v>255</v>
      </c>
      <c r="G213" s="1" t="s">
        <v>11</v>
      </c>
      <c r="H213" s="1" t="s">
        <v>12</v>
      </c>
      <c r="I213" s="1">
        <v>1980.0</v>
      </c>
    </row>
    <row r="214" ht="15.75" customHeight="1">
      <c r="A214" s="1">
        <v>279381.0</v>
      </c>
      <c r="B214" s="2">
        <v>42748.84680555556</v>
      </c>
      <c r="C214" s="2">
        <v>42748.85318287037</v>
      </c>
      <c r="D214" s="1">
        <v>551.0</v>
      </c>
      <c r="E214" s="1" t="s">
        <v>273</v>
      </c>
      <c r="F214" s="1" t="s">
        <v>274</v>
      </c>
      <c r="G214" s="1" t="s">
        <v>11</v>
      </c>
      <c r="H214" s="1" t="s">
        <v>12</v>
      </c>
      <c r="I214" s="1">
        <v>1994.0</v>
      </c>
    </row>
    <row r="215" ht="15.75" customHeight="1">
      <c r="A215" s="1">
        <v>2072415.0</v>
      </c>
      <c r="B215" s="2">
        <v>42819.566145833334</v>
      </c>
      <c r="C215" s="2">
        <v>42819.57079861111</v>
      </c>
      <c r="D215" s="1">
        <v>402.0</v>
      </c>
      <c r="E215" s="1" t="s">
        <v>67</v>
      </c>
      <c r="F215" s="1" t="s">
        <v>275</v>
      </c>
      <c r="G215" s="1" t="s">
        <v>11</v>
      </c>
      <c r="H215" s="1" t="s">
        <v>12</v>
      </c>
      <c r="I215" s="1">
        <v>1991.0</v>
      </c>
    </row>
    <row r="216" ht="15.75" customHeight="1">
      <c r="A216" s="1">
        <v>432007.0</v>
      </c>
      <c r="B216" s="2">
        <v>42755.38905092593</v>
      </c>
      <c r="C216" s="2">
        <v>42755.394166666665</v>
      </c>
      <c r="D216" s="1">
        <v>441.0</v>
      </c>
      <c r="E216" s="1" t="s">
        <v>276</v>
      </c>
      <c r="F216" s="1" t="s">
        <v>85</v>
      </c>
      <c r="G216" s="1" t="s">
        <v>11</v>
      </c>
      <c r="H216" s="1" t="s">
        <v>12</v>
      </c>
      <c r="I216" s="1">
        <v>1980.0</v>
      </c>
    </row>
    <row r="217" ht="15.75" customHeight="1">
      <c r="A217" s="1">
        <v>3284666.0</v>
      </c>
      <c r="B217" s="2">
        <v>42849.85649305556</v>
      </c>
      <c r="C217" s="2">
        <v>42849.8608912037</v>
      </c>
      <c r="D217" s="1">
        <v>379.0</v>
      </c>
      <c r="E217" s="1" t="s">
        <v>250</v>
      </c>
      <c r="F217" s="1" t="s">
        <v>141</v>
      </c>
      <c r="G217" s="1" t="s">
        <v>11</v>
      </c>
      <c r="H217" s="1" t="s">
        <v>12</v>
      </c>
      <c r="I217" s="1">
        <v>1978.0</v>
      </c>
    </row>
    <row r="218" ht="15.75" customHeight="1">
      <c r="A218" s="1">
        <v>1157420.0</v>
      </c>
      <c r="B218" s="2">
        <v>42785.44</v>
      </c>
      <c r="C218" s="2">
        <v>42785.46107638889</v>
      </c>
      <c r="D218" s="1">
        <v>1821.0</v>
      </c>
      <c r="E218" s="1" t="s">
        <v>28</v>
      </c>
      <c r="F218" s="1" t="s">
        <v>168</v>
      </c>
      <c r="G218" s="1" t="s">
        <v>29</v>
      </c>
    </row>
    <row r="219" ht="15.75" customHeight="1">
      <c r="A219" s="1">
        <v>2710778.0</v>
      </c>
      <c r="B219" s="2">
        <v>42837.776608796295</v>
      </c>
      <c r="C219" s="2">
        <v>42837.77976851852</v>
      </c>
      <c r="D219" s="1">
        <v>273.0</v>
      </c>
      <c r="E219" s="1" t="s">
        <v>174</v>
      </c>
      <c r="F219" s="1" t="s">
        <v>277</v>
      </c>
      <c r="G219" s="1" t="s">
        <v>11</v>
      </c>
      <c r="H219" s="1" t="s">
        <v>12</v>
      </c>
      <c r="I219" s="1">
        <v>1972.0</v>
      </c>
    </row>
    <row r="220" ht="15.75" customHeight="1">
      <c r="A220" s="1">
        <v>2418389.0</v>
      </c>
      <c r="B220" s="2">
        <v>42830.75462962963</v>
      </c>
      <c r="C220" s="2">
        <v>42830.76193287037</v>
      </c>
      <c r="D220" s="1">
        <v>630.0</v>
      </c>
      <c r="E220" s="1" t="s">
        <v>197</v>
      </c>
      <c r="F220" s="1" t="s">
        <v>278</v>
      </c>
      <c r="G220" s="1" t="s">
        <v>11</v>
      </c>
      <c r="H220" s="1" t="s">
        <v>12</v>
      </c>
      <c r="I220" s="1">
        <v>1985.0</v>
      </c>
    </row>
    <row r="221" ht="15.75" customHeight="1">
      <c r="A221" s="1">
        <v>5309535.0</v>
      </c>
      <c r="B221" s="2">
        <v>42890.8074537037</v>
      </c>
      <c r="C221" s="2">
        <v>42890.81146990741</v>
      </c>
      <c r="D221" s="1">
        <v>347.0</v>
      </c>
      <c r="E221" s="1" t="s">
        <v>199</v>
      </c>
      <c r="F221" s="1" t="s">
        <v>91</v>
      </c>
      <c r="G221" s="1" t="s">
        <v>11</v>
      </c>
      <c r="H221" s="1" t="s">
        <v>12</v>
      </c>
      <c r="I221" s="1">
        <v>1955.0</v>
      </c>
    </row>
    <row r="222" ht="15.75" customHeight="1">
      <c r="A222" s="1">
        <v>6209483.0</v>
      </c>
      <c r="B222" s="2">
        <v>42907.33027777778</v>
      </c>
      <c r="C222" s="2">
        <v>42907.331412037034</v>
      </c>
      <c r="D222" s="1">
        <v>98.0</v>
      </c>
      <c r="E222" s="1" t="s">
        <v>146</v>
      </c>
      <c r="F222" s="1" t="s">
        <v>146</v>
      </c>
      <c r="G222" s="1" t="s">
        <v>11</v>
      </c>
      <c r="H222" s="1" t="s">
        <v>19</v>
      </c>
      <c r="I222" s="1">
        <v>1960.0</v>
      </c>
    </row>
    <row r="223" ht="15.75" customHeight="1">
      <c r="A223" s="1">
        <v>6199671.0</v>
      </c>
      <c r="B223" s="2">
        <v>42906.91844907407</v>
      </c>
      <c r="C223" s="2">
        <v>42906.92197916667</v>
      </c>
      <c r="D223" s="1">
        <v>305.0</v>
      </c>
      <c r="E223" s="1" t="s">
        <v>279</v>
      </c>
      <c r="F223" s="1" t="s">
        <v>280</v>
      </c>
      <c r="G223" s="1" t="s">
        <v>11</v>
      </c>
      <c r="H223" s="1" t="s">
        <v>12</v>
      </c>
      <c r="I223" s="1">
        <v>1985.0</v>
      </c>
    </row>
    <row r="224" ht="15.75" customHeight="1">
      <c r="A224" s="1">
        <v>3273104.0</v>
      </c>
      <c r="B224" s="2">
        <v>42849.74048611111</v>
      </c>
      <c r="C224" s="2">
        <v>42849.744166666664</v>
      </c>
      <c r="D224" s="1">
        <v>317.0</v>
      </c>
      <c r="E224" s="1" t="s">
        <v>39</v>
      </c>
      <c r="F224" s="1" t="s">
        <v>111</v>
      </c>
      <c r="G224" s="1" t="s">
        <v>11</v>
      </c>
      <c r="H224" s="1" t="s">
        <v>12</v>
      </c>
      <c r="I224" s="1">
        <v>1972.0</v>
      </c>
    </row>
    <row r="225" ht="15.75" customHeight="1">
      <c r="A225" s="1">
        <v>6047053.0</v>
      </c>
      <c r="B225" s="2">
        <v>42903.89163194445</v>
      </c>
      <c r="C225" s="2">
        <v>42903.897361111114</v>
      </c>
      <c r="D225" s="1">
        <v>495.0</v>
      </c>
      <c r="E225" s="1" t="s">
        <v>281</v>
      </c>
      <c r="F225" s="1" t="s">
        <v>126</v>
      </c>
      <c r="G225" s="1" t="s">
        <v>11</v>
      </c>
      <c r="H225" s="1" t="s">
        <v>12</v>
      </c>
      <c r="I225" s="1">
        <v>1983.0</v>
      </c>
    </row>
    <row r="226" ht="15.75" customHeight="1">
      <c r="A226" s="1">
        <v>6451583.0</v>
      </c>
      <c r="B226" s="2">
        <v>42911.42864583333</v>
      </c>
      <c r="C226" s="2">
        <v>42911.44472222222</v>
      </c>
      <c r="D226" s="1">
        <v>1388.0</v>
      </c>
      <c r="E226" s="1" t="s">
        <v>282</v>
      </c>
      <c r="F226" s="1" t="s">
        <v>180</v>
      </c>
      <c r="G226" s="1" t="s">
        <v>29</v>
      </c>
    </row>
    <row r="227" ht="15.75" customHeight="1">
      <c r="A227" s="1">
        <v>4519233.0</v>
      </c>
      <c r="B227" s="2">
        <v>42874.74915509259</v>
      </c>
      <c r="C227" s="2">
        <v>42874.761099537034</v>
      </c>
      <c r="D227" s="1">
        <v>1032.0</v>
      </c>
      <c r="E227" s="1" t="s">
        <v>28</v>
      </c>
      <c r="F227" s="1" t="s">
        <v>283</v>
      </c>
      <c r="G227" s="1" t="s">
        <v>29</v>
      </c>
    </row>
    <row r="228" ht="15.75" customHeight="1">
      <c r="A228" s="1">
        <v>6723534.0</v>
      </c>
      <c r="B228" s="2">
        <v>42915.62001157407</v>
      </c>
      <c r="C228" s="2">
        <v>42915.705509259256</v>
      </c>
      <c r="D228" s="1">
        <v>7386.0</v>
      </c>
      <c r="E228" s="1" t="s">
        <v>69</v>
      </c>
      <c r="F228" s="1" t="s">
        <v>69</v>
      </c>
      <c r="G228" s="1" t="s">
        <v>29</v>
      </c>
    </row>
    <row r="229" ht="15.75" customHeight="1">
      <c r="A229" s="1">
        <v>650105.0</v>
      </c>
      <c r="B229" s="2">
        <v>42764.12929398148</v>
      </c>
      <c r="C229" s="2">
        <v>42764.13239583333</v>
      </c>
      <c r="D229" s="1">
        <v>268.0</v>
      </c>
      <c r="E229" s="1" t="s">
        <v>56</v>
      </c>
      <c r="F229" s="1" t="s">
        <v>284</v>
      </c>
      <c r="G229" s="1" t="s">
        <v>11</v>
      </c>
      <c r="H229" s="1" t="s">
        <v>19</v>
      </c>
      <c r="I229" s="1">
        <v>1979.0</v>
      </c>
    </row>
    <row r="230" ht="15.75" customHeight="1">
      <c r="A230" s="1">
        <v>4289817.0</v>
      </c>
      <c r="B230" s="2">
        <v>42871.35459490741</v>
      </c>
      <c r="C230" s="2">
        <v>42871.35802083334</v>
      </c>
      <c r="D230" s="1">
        <v>295.0</v>
      </c>
      <c r="E230" s="1" t="s">
        <v>155</v>
      </c>
      <c r="F230" s="1" t="s">
        <v>200</v>
      </c>
      <c r="G230" s="1" t="s">
        <v>11</v>
      </c>
      <c r="H230" s="1" t="s">
        <v>12</v>
      </c>
      <c r="I230" s="1">
        <v>1987.0</v>
      </c>
    </row>
    <row r="231" ht="15.75" customHeight="1">
      <c r="A231" s="1">
        <v>1677874.0</v>
      </c>
      <c r="B231" s="2">
        <v>42800.71789351852</v>
      </c>
      <c r="C231" s="2">
        <v>42800.720972222225</v>
      </c>
      <c r="D231" s="1">
        <v>265.0</v>
      </c>
      <c r="E231" s="1" t="s">
        <v>285</v>
      </c>
      <c r="F231" s="1" t="s">
        <v>142</v>
      </c>
      <c r="G231" s="1" t="s">
        <v>11</v>
      </c>
      <c r="H231" s="1" t="s">
        <v>12</v>
      </c>
      <c r="I231" s="1">
        <v>1983.0</v>
      </c>
    </row>
    <row r="232" ht="15.75" customHeight="1">
      <c r="A232" s="1">
        <v>3122170.0</v>
      </c>
      <c r="B232" s="2">
        <v>42846.38799768518</v>
      </c>
      <c r="C232" s="2">
        <v>42846.39157407408</v>
      </c>
      <c r="D232" s="1">
        <v>308.0</v>
      </c>
      <c r="E232" s="1" t="s">
        <v>286</v>
      </c>
      <c r="F232" s="1" t="s">
        <v>287</v>
      </c>
      <c r="G232" s="1" t="s">
        <v>11</v>
      </c>
      <c r="H232" s="1" t="s">
        <v>19</v>
      </c>
      <c r="I232" s="1">
        <v>1992.0</v>
      </c>
    </row>
    <row r="233" ht="15.75" customHeight="1">
      <c r="A233" s="1">
        <v>6158510.0</v>
      </c>
      <c r="B233" s="2">
        <v>42906.503842592596</v>
      </c>
      <c r="C233" s="2">
        <v>42906.51070601852</v>
      </c>
      <c r="D233" s="1">
        <v>592.0</v>
      </c>
      <c r="E233" s="1" t="s">
        <v>160</v>
      </c>
      <c r="F233" s="1" t="s">
        <v>212</v>
      </c>
      <c r="G233" s="1" t="s">
        <v>11</v>
      </c>
      <c r="H233" s="1" t="s">
        <v>12</v>
      </c>
      <c r="I233" s="1">
        <v>1973.0</v>
      </c>
    </row>
    <row r="234" ht="15.75" customHeight="1">
      <c r="A234" s="1">
        <v>6054143.0</v>
      </c>
      <c r="B234" s="2">
        <v>42904.382106481484</v>
      </c>
      <c r="C234" s="2">
        <v>42904.383877314816</v>
      </c>
      <c r="D234" s="1">
        <v>152.0</v>
      </c>
      <c r="E234" s="1" t="s">
        <v>201</v>
      </c>
      <c r="F234" s="1" t="s">
        <v>180</v>
      </c>
      <c r="G234" s="1" t="s">
        <v>11</v>
      </c>
      <c r="H234" s="1" t="s">
        <v>12</v>
      </c>
      <c r="I234" s="1">
        <v>1946.0</v>
      </c>
    </row>
    <row r="235" ht="15.75" customHeight="1">
      <c r="A235" s="1">
        <v>3228015.0</v>
      </c>
      <c r="B235" s="2">
        <v>42848.73295138889</v>
      </c>
      <c r="C235" s="2">
        <v>42848.74517361111</v>
      </c>
      <c r="D235" s="1">
        <v>1056.0</v>
      </c>
      <c r="E235" s="1" t="s">
        <v>288</v>
      </c>
      <c r="F235" s="1" t="s">
        <v>236</v>
      </c>
      <c r="G235" s="1" t="s">
        <v>29</v>
      </c>
    </row>
    <row r="236" ht="15.75" customHeight="1">
      <c r="A236" s="1">
        <v>4106970.0</v>
      </c>
      <c r="B236" s="2">
        <v>42866.74350694445</v>
      </c>
      <c r="C236" s="2">
        <v>42866.75586805555</v>
      </c>
      <c r="D236" s="1">
        <v>1068.0</v>
      </c>
      <c r="E236" s="1" t="s">
        <v>256</v>
      </c>
      <c r="F236" s="1" t="s">
        <v>46</v>
      </c>
      <c r="G236" s="1" t="s">
        <v>11</v>
      </c>
      <c r="H236" s="1" t="s">
        <v>19</v>
      </c>
      <c r="I236" s="1">
        <v>1968.0</v>
      </c>
    </row>
    <row r="237" ht="15.75" customHeight="1">
      <c r="A237" s="1">
        <v>1703383.0</v>
      </c>
      <c r="B237" s="2">
        <v>42801.66601851852</v>
      </c>
      <c r="C237" s="2">
        <v>42801.67104166667</v>
      </c>
      <c r="D237" s="1">
        <v>434.0</v>
      </c>
      <c r="E237" s="1" t="s">
        <v>255</v>
      </c>
      <c r="F237" s="1" t="s">
        <v>289</v>
      </c>
      <c r="G237" s="1" t="s">
        <v>11</v>
      </c>
      <c r="H237" s="1" t="s">
        <v>12</v>
      </c>
      <c r="I237" s="1">
        <v>1970.0</v>
      </c>
    </row>
    <row r="238" ht="15.75" customHeight="1">
      <c r="A238" s="1">
        <v>5636715.0</v>
      </c>
      <c r="B238" s="2">
        <v>42896.64283564815</v>
      </c>
      <c r="C238" s="2">
        <v>42896.65357638889</v>
      </c>
      <c r="D238" s="1">
        <v>928.0</v>
      </c>
      <c r="E238" s="1" t="s">
        <v>225</v>
      </c>
      <c r="F238" s="1" t="s">
        <v>91</v>
      </c>
      <c r="G238" s="1" t="s">
        <v>29</v>
      </c>
    </row>
    <row r="239" ht="15.75" customHeight="1">
      <c r="A239" s="1">
        <v>1793345.0</v>
      </c>
      <c r="B239" s="2">
        <v>42803.72070601852</v>
      </c>
      <c r="C239" s="2">
        <v>42803.72552083333</v>
      </c>
      <c r="D239" s="1">
        <v>415.0</v>
      </c>
      <c r="E239" s="1" t="s">
        <v>255</v>
      </c>
      <c r="F239" s="1" t="s">
        <v>289</v>
      </c>
      <c r="G239" s="1" t="s">
        <v>11</v>
      </c>
      <c r="H239" s="1" t="s">
        <v>12</v>
      </c>
      <c r="I239" s="1">
        <v>1969.0</v>
      </c>
    </row>
    <row r="240" ht="15.75" customHeight="1">
      <c r="A240" s="1">
        <v>1393089.0</v>
      </c>
      <c r="B240" s="2">
        <v>42791.50622685185</v>
      </c>
      <c r="C240" s="2">
        <v>42791.52141203704</v>
      </c>
      <c r="D240" s="1">
        <v>1311.0</v>
      </c>
      <c r="E240" s="1" t="s">
        <v>168</v>
      </c>
      <c r="F240" s="1" t="s">
        <v>166</v>
      </c>
      <c r="G240" s="1" t="s">
        <v>29</v>
      </c>
    </row>
    <row r="241" ht="15.75" customHeight="1">
      <c r="A241" s="1">
        <v>1414549.0</v>
      </c>
      <c r="B241" s="2">
        <v>42791.897372685184</v>
      </c>
      <c r="C241" s="2">
        <v>42791.91260416667</v>
      </c>
      <c r="D241" s="1">
        <v>1316.0</v>
      </c>
      <c r="E241" s="1" t="s">
        <v>149</v>
      </c>
      <c r="F241" s="1" t="s">
        <v>290</v>
      </c>
      <c r="G241" s="1" t="s">
        <v>11</v>
      </c>
      <c r="H241" s="1" t="s">
        <v>19</v>
      </c>
      <c r="I241" s="1">
        <v>1975.0</v>
      </c>
    </row>
    <row r="242" ht="15.75" customHeight="1">
      <c r="A242" s="1">
        <v>4831904.0</v>
      </c>
      <c r="B242" s="2">
        <v>42881.6568287037</v>
      </c>
      <c r="C242" s="2">
        <v>42881.67528935185</v>
      </c>
      <c r="D242" s="1">
        <v>1594.0</v>
      </c>
      <c r="E242" s="1" t="s">
        <v>113</v>
      </c>
      <c r="F242" s="1" t="s">
        <v>180</v>
      </c>
      <c r="G242" s="1" t="s">
        <v>11</v>
      </c>
      <c r="H242" s="1" t="s">
        <v>12</v>
      </c>
      <c r="I242" s="1">
        <v>1982.0</v>
      </c>
    </row>
    <row r="243" ht="15.75" customHeight="1">
      <c r="A243" s="1">
        <v>4647018.0</v>
      </c>
      <c r="B243" s="2">
        <v>42877.373240740744</v>
      </c>
      <c r="C243" s="2">
        <v>42877.37734953704</v>
      </c>
      <c r="D243" s="1">
        <v>355.0</v>
      </c>
      <c r="E243" s="1" t="s">
        <v>291</v>
      </c>
      <c r="F243" s="1" t="s">
        <v>101</v>
      </c>
      <c r="G243" s="1" t="s">
        <v>11</v>
      </c>
      <c r="H243" s="1" t="s">
        <v>12</v>
      </c>
      <c r="I243" s="1">
        <v>1977.0</v>
      </c>
    </row>
    <row r="244" ht="15.75" customHeight="1">
      <c r="A244" s="1">
        <v>4194394.0</v>
      </c>
      <c r="B244" s="2">
        <v>42869.47773148148</v>
      </c>
      <c r="C244" s="2">
        <v>42869.48486111111</v>
      </c>
      <c r="D244" s="1">
        <v>615.0</v>
      </c>
      <c r="E244" s="1" t="s">
        <v>99</v>
      </c>
      <c r="F244" s="1" t="s">
        <v>84</v>
      </c>
      <c r="G244" s="1" t="s">
        <v>29</v>
      </c>
    </row>
    <row r="245" ht="15.75" customHeight="1">
      <c r="A245" s="1">
        <v>4376357.0</v>
      </c>
      <c r="B245" s="2">
        <v>42872.63329861111</v>
      </c>
      <c r="C245" s="2">
        <v>42872.64722222222</v>
      </c>
      <c r="D245" s="1">
        <v>1202.0</v>
      </c>
      <c r="E245" s="1" t="s">
        <v>292</v>
      </c>
      <c r="F245" s="1" t="s">
        <v>293</v>
      </c>
      <c r="G245" s="1" t="s">
        <v>11</v>
      </c>
      <c r="H245" s="1" t="s">
        <v>12</v>
      </c>
      <c r="I245" s="1">
        <v>1992.0</v>
      </c>
    </row>
    <row r="246" ht="15.75" customHeight="1">
      <c r="A246" s="1">
        <v>4736921.0</v>
      </c>
      <c r="B246" s="2">
        <v>42879.3953125</v>
      </c>
      <c r="C246" s="2">
        <v>42879.40096064815</v>
      </c>
      <c r="D246" s="1">
        <v>487.0</v>
      </c>
      <c r="E246" s="1" t="s">
        <v>130</v>
      </c>
      <c r="F246" s="1" t="s">
        <v>92</v>
      </c>
      <c r="G246" s="1" t="s">
        <v>11</v>
      </c>
    </row>
    <row r="247" ht="15.75" customHeight="1">
      <c r="A247" s="1">
        <v>4306194.0</v>
      </c>
      <c r="B247" s="2">
        <v>42871.5665625</v>
      </c>
      <c r="C247" s="2">
        <v>42871.57172453704</v>
      </c>
      <c r="D247" s="1">
        <v>445.0</v>
      </c>
      <c r="E247" s="1" t="s">
        <v>187</v>
      </c>
      <c r="F247" s="1" t="s">
        <v>176</v>
      </c>
      <c r="G247" s="1" t="s">
        <v>11</v>
      </c>
      <c r="H247" s="1" t="s">
        <v>12</v>
      </c>
      <c r="I247" s="1">
        <v>1965.0</v>
      </c>
    </row>
    <row r="248" ht="15.75" customHeight="1">
      <c r="A248" s="1">
        <v>2444049.0</v>
      </c>
      <c r="B248" s="2">
        <v>42831.81034722222</v>
      </c>
      <c r="C248" s="2">
        <v>42831.816145833334</v>
      </c>
      <c r="D248" s="1">
        <v>500.0</v>
      </c>
      <c r="E248" s="1" t="s">
        <v>118</v>
      </c>
      <c r="F248" s="1" t="s">
        <v>31</v>
      </c>
      <c r="G248" s="1" t="s">
        <v>11</v>
      </c>
      <c r="H248" s="1" t="s">
        <v>19</v>
      </c>
      <c r="I248" s="1">
        <v>1973.0</v>
      </c>
    </row>
    <row r="249" ht="15.75" customHeight="1">
      <c r="A249" s="1">
        <v>5768649.0</v>
      </c>
      <c r="B249" s="2">
        <v>42898.8825</v>
      </c>
      <c r="C249" s="2">
        <v>42898.90306712963</v>
      </c>
      <c r="D249" s="1">
        <v>1777.0</v>
      </c>
      <c r="E249" s="1" t="s">
        <v>114</v>
      </c>
      <c r="F249" s="1" t="s">
        <v>274</v>
      </c>
      <c r="G249" s="1" t="s">
        <v>11</v>
      </c>
      <c r="H249" s="1" t="s">
        <v>19</v>
      </c>
      <c r="I249" s="1">
        <v>1958.0</v>
      </c>
    </row>
    <row r="250" ht="15.75" customHeight="1">
      <c r="A250" s="1">
        <v>5868762.0</v>
      </c>
      <c r="B250" s="2">
        <v>42900.72021990741</v>
      </c>
      <c r="C250" s="2">
        <v>42900.747511574074</v>
      </c>
      <c r="D250" s="1">
        <v>2358.0</v>
      </c>
      <c r="E250" s="1" t="s">
        <v>201</v>
      </c>
      <c r="F250" s="1" t="s">
        <v>294</v>
      </c>
      <c r="G250" s="1" t="s">
        <v>11</v>
      </c>
      <c r="H250" s="1" t="s">
        <v>19</v>
      </c>
      <c r="I250" s="1">
        <v>1982.0</v>
      </c>
    </row>
    <row r="251" ht="15.75" customHeight="1">
      <c r="A251" s="1">
        <v>74339.0</v>
      </c>
      <c r="B251" s="2">
        <v>42740.28091435185</v>
      </c>
      <c r="C251" s="2">
        <v>42740.285358796296</v>
      </c>
      <c r="D251" s="1">
        <v>384.0</v>
      </c>
      <c r="E251" s="1" t="s">
        <v>83</v>
      </c>
      <c r="F251" s="1" t="s">
        <v>144</v>
      </c>
      <c r="G251" s="1" t="s">
        <v>11</v>
      </c>
      <c r="H251" s="1" t="s">
        <v>12</v>
      </c>
      <c r="I251" s="1">
        <v>1978.0</v>
      </c>
    </row>
    <row r="252" ht="15.75" customHeight="1">
      <c r="A252" s="1">
        <v>3061605.0</v>
      </c>
      <c r="B252" s="2">
        <v>42844.76445601852</v>
      </c>
      <c r="C252" s="2">
        <v>42844.774988425925</v>
      </c>
      <c r="D252" s="1">
        <v>909.0</v>
      </c>
      <c r="E252" s="1" t="s">
        <v>256</v>
      </c>
      <c r="F252" s="1" t="s">
        <v>101</v>
      </c>
      <c r="G252" s="1" t="s">
        <v>11</v>
      </c>
      <c r="H252" s="1" t="s">
        <v>12</v>
      </c>
      <c r="I252" s="1">
        <v>1988.0</v>
      </c>
    </row>
    <row r="253" ht="15.75" customHeight="1">
      <c r="A253" s="1">
        <v>1226634.0</v>
      </c>
      <c r="B253" s="2">
        <v>42787.3452662037</v>
      </c>
      <c r="C253" s="2">
        <v>42787.351631944446</v>
      </c>
      <c r="D253" s="1">
        <v>550.0</v>
      </c>
      <c r="E253" s="1" t="s">
        <v>255</v>
      </c>
      <c r="F253" s="1" t="s">
        <v>42</v>
      </c>
      <c r="G253" s="1" t="s">
        <v>11</v>
      </c>
      <c r="H253" s="1" t="s">
        <v>12</v>
      </c>
      <c r="I253" s="1">
        <v>1969.0</v>
      </c>
    </row>
    <row r="254" ht="15.75" customHeight="1">
      <c r="A254" s="1">
        <v>3674241.0</v>
      </c>
      <c r="B254" s="2">
        <v>42857.86645833333</v>
      </c>
      <c r="C254" s="2">
        <v>42857.868252314816</v>
      </c>
      <c r="D254" s="1">
        <v>154.0</v>
      </c>
      <c r="E254" s="1" t="s">
        <v>295</v>
      </c>
      <c r="F254" s="1" t="s">
        <v>296</v>
      </c>
      <c r="G254" s="1" t="s">
        <v>11</v>
      </c>
      <c r="H254" s="1" t="s">
        <v>12</v>
      </c>
      <c r="I254" s="1">
        <v>1992.0</v>
      </c>
    </row>
    <row r="255" ht="15.75" customHeight="1">
      <c r="A255" s="1">
        <v>481343.0</v>
      </c>
      <c r="B255" s="2">
        <v>42757.47246527778</v>
      </c>
      <c r="C255" s="2">
        <v>42757.4746875</v>
      </c>
      <c r="D255" s="1">
        <v>191.0</v>
      </c>
      <c r="E255" s="1" t="s">
        <v>221</v>
      </c>
      <c r="F255" s="1" t="s">
        <v>238</v>
      </c>
      <c r="G255" s="1" t="s">
        <v>11</v>
      </c>
      <c r="H255" s="1" t="s">
        <v>12</v>
      </c>
      <c r="I255" s="1">
        <v>1978.0</v>
      </c>
    </row>
    <row r="256" ht="15.75" customHeight="1">
      <c r="A256" s="1">
        <v>1005386.0</v>
      </c>
      <c r="B256" s="2">
        <v>42780.319131944445</v>
      </c>
      <c r="C256" s="2">
        <v>42780.33001157407</v>
      </c>
      <c r="D256" s="1">
        <v>939.0</v>
      </c>
      <c r="E256" s="1" t="s">
        <v>297</v>
      </c>
      <c r="F256" s="1" t="s">
        <v>168</v>
      </c>
      <c r="G256" s="1" t="s">
        <v>11</v>
      </c>
      <c r="H256" s="1" t="s">
        <v>12</v>
      </c>
      <c r="I256" s="1">
        <v>1957.0</v>
      </c>
    </row>
    <row r="257" ht="15.75" customHeight="1">
      <c r="A257" s="1">
        <v>3648389.0</v>
      </c>
      <c r="B257" s="2">
        <v>42857.641539351855</v>
      </c>
      <c r="C257" s="2">
        <v>42857.66813657407</v>
      </c>
      <c r="D257" s="1">
        <v>2298.0</v>
      </c>
      <c r="E257" s="1" t="s">
        <v>282</v>
      </c>
      <c r="F257" s="1" t="s">
        <v>298</v>
      </c>
      <c r="G257" s="1" t="s">
        <v>11</v>
      </c>
      <c r="H257" s="1" t="s">
        <v>19</v>
      </c>
      <c r="I257" s="1">
        <v>1987.0</v>
      </c>
    </row>
    <row r="258" ht="15.75" customHeight="1">
      <c r="A258" s="1">
        <v>2976840.0</v>
      </c>
      <c r="B258" s="2">
        <v>42843.322280092594</v>
      </c>
      <c r="C258" s="2">
        <v>42843.33148148148</v>
      </c>
      <c r="D258" s="1">
        <v>794.0</v>
      </c>
      <c r="E258" s="1" t="s">
        <v>130</v>
      </c>
      <c r="F258" s="1" t="s">
        <v>299</v>
      </c>
      <c r="G258" s="1" t="s">
        <v>11</v>
      </c>
      <c r="H258" s="1" t="s">
        <v>12</v>
      </c>
      <c r="I258" s="1">
        <v>1965.0</v>
      </c>
    </row>
    <row r="259" ht="15.75" customHeight="1">
      <c r="A259" s="1">
        <v>1339852.0</v>
      </c>
      <c r="B259" s="2">
        <v>42790.3315625</v>
      </c>
      <c r="C259" s="2">
        <v>42790.34751157407</v>
      </c>
      <c r="D259" s="1">
        <v>1377.0</v>
      </c>
      <c r="E259" s="1" t="s">
        <v>37</v>
      </c>
      <c r="F259" s="1" t="s">
        <v>42</v>
      </c>
      <c r="G259" s="1" t="s">
        <v>11</v>
      </c>
      <c r="H259" s="1" t="s">
        <v>12</v>
      </c>
      <c r="I259" s="1">
        <v>1972.0</v>
      </c>
    </row>
    <row r="260" ht="15.75" customHeight="1">
      <c r="A260" s="1">
        <v>3780563.0</v>
      </c>
      <c r="B260" s="2">
        <v>42859.75239583333</v>
      </c>
      <c r="C260" s="2">
        <v>42859.78965277778</v>
      </c>
      <c r="D260" s="1">
        <v>3219.0</v>
      </c>
      <c r="E260" s="1" t="s">
        <v>300</v>
      </c>
      <c r="F260" s="1" t="s">
        <v>240</v>
      </c>
      <c r="G260" s="1" t="s">
        <v>11</v>
      </c>
      <c r="H260" s="1" t="s">
        <v>19</v>
      </c>
      <c r="I260" s="1">
        <v>1993.0</v>
      </c>
    </row>
    <row r="261" ht="15.75" customHeight="1">
      <c r="A261" s="1">
        <v>2773160.0</v>
      </c>
      <c r="B261" s="2">
        <v>42838.88425925926</v>
      </c>
      <c r="C261" s="2">
        <v>42838.889652777776</v>
      </c>
      <c r="D261" s="1">
        <v>465.0</v>
      </c>
      <c r="E261" s="1" t="s">
        <v>79</v>
      </c>
      <c r="F261" s="1" t="s">
        <v>301</v>
      </c>
      <c r="G261" s="1" t="s">
        <v>11</v>
      </c>
      <c r="H261" s="1" t="s">
        <v>12</v>
      </c>
      <c r="I261" s="1">
        <v>1980.0</v>
      </c>
    </row>
    <row r="262" ht="15.75" customHeight="1">
      <c r="A262" s="1">
        <v>565683.0</v>
      </c>
      <c r="B262" s="2">
        <v>42761.3158912037</v>
      </c>
      <c r="C262" s="2">
        <v>42761.321064814816</v>
      </c>
      <c r="D262" s="1">
        <v>447.0</v>
      </c>
      <c r="E262" s="1" t="s">
        <v>45</v>
      </c>
      <c r="F262" s="1" t="s">
        <v>62</v>
      </c>
      <c r="G262" s="1" t="s">
        <v>11</v>
      </c>
      <c r="H262" s="1" t="s">
        <v>12</v>
      </c>
      <c r="I262" s="1">
        <v>1971.0</v>
      </c>
    </row>
    <row r="263" ht="15.75" customHeight="1">
      <c r="A263" s="1">
        <v>2535354.0</v>
      </c>
      <c r="B263" s="2">
        <v>42834.560208333336</v>
      </c>
      <c r="C263" s="2">
        <v>42834.57607638889</v>
      </c>
      <c r="D263" s="1">
        <v>1371.0</v>
      </c>
      <c r="E263" s="1" t="s">
        <v>160</v>
      </c>
      <c r="F263" s="1" t="s">
        <v>203</v>
      </c>
      <c r="G263" s="1" t="s">
        <v>11</v>
      </c>
      <c r="H263" s="1" t="s">
        <v>12</v>
      </c>
      <c r="I263" s="1">
        <v>1984.0</v>
      </c>
    </row>
    <row r="264" ht="15.75" customHeight="1">
      <c r="A264" s="1">
        <v>1395793.0</v>
      </c>
      <c r="B264" s="2">
        <v>42791.539143518516</v>
      </c>
      <c r="C264" s="2">
        <v>42791.5437962963</v>
      </c>
      <c r="D264" s="1">
        <v>401.0</v>
      </c>
      <c r="E264" s="1" t="s">
        <v>302</v>
      </c>
      <c r="F264" s="1" t="s">
        <v>240</v>
      </c>
      <c r="G264" s="1" t="s">
        <v>11</v>
      </c>
      <c r="H264" s="1" t="s">
        <v>19</v>
      </c>
      <c r="I264" s="1">
        <v>1987.0</v>
      </c>
    </row>
    <row r="265" ht="15.75" customHeight="1">
      <c r="A265" s="1">
        <v>5320479.0</v>
      </c>
      <c r="B265" s="2">
        <v>42891.332025462965</v>
      </c>
      <c r="C265" s="2">
        <v>42891.38995370371</v>
      </c>
      <c r="D265" s="1">
        <v>5004.0</v>
      </c>
      <c r="E265" s="1" t="s">
        <v>303</v>
      </c>
      <c r="F265" s="1" t="s">
        <v>304</v>
      </c>
      <c r="G265" s="1" t="s">
        <v>29</v>
      </c>
    </row>
    <row r="266" ht="15.75" customHeight="1">
      <c r="A266" s="1">
        <v>4070651.0</v>
      </c>
      <c r="B266" s="2">
        <v>42866.310011574074</v>
      </c>
      <c r="C266" s="2">
        <v>42866.31494212963</v>
      </c>
      <c r="D266" s="1">
        <v>425.0</v>
      </c>
      <c r="E266" s="1" t="s">
        <v>305</v>
      </c>
      <c r="F266" s="1" t="s">
        <v>306</v>
      </c>
      <c r="G266" s="1" t="s">
        <v>11</v>
      </c>
      <c r="H266" s="1" t="s">
        <v>19</v>
      </c>
      <c r="I266" s="1">
        <v>1979.0</v>
      </c>
    </row>
    <row r="267" ht="15.75" customHeight="1">
      <c r="A267" s="1">
        <v>4389700.0</v>
      </c>
      <c r="B267" s="2">
        <v>42872.74811342593</v>
      </c>
      <c r="C267" s="2">
        <v>42872.75462962963</v>
      </c>
      <c r="D267" s="1">
        <v>562.0</v>
      </c>
      <c r="E267" s="1" t="s">
        <v>307</v>
      </c>
      <c r="F267" s="1" t="s">
        <v>308</v>
      </c>
      <c r="G267" s="1" t="s">
        <v>29</v>
      </c>
    </row>
    <row r="268" ht="15.75" customHeight="1">
      <c r="A268" s="1">
        <v>6800377.0</v>
      </c>
      <c r="B268" s="2">
        <v>42916.737280092595</v>
      </c>
      <c r="C268" s="2">
        <v>42916.73924768518</v>
      </c>
      <c r="D268" s="1">
        <v>170.0</v>
      </c>
      <c r="E268" s="1" t="s">
        <v>18</v>
      </c>
      <c r="F268" s="1" t="s">
        <v>60</v>
      </c>
      <c r="G268" s="1" t="s">
        <v>11</v>
      </c>
      <c r="H268" s="1" t="s">
        <v>12</v>
      </c>
      <c r="I268" s="1">
        <v>1957.0</v>
      </c>
    </row>
    <row r="269" ht="15.75" customHeight="1">
      <c r="A269" s="1">
        <v>5681294.0</v>
      </c>
      <c r="B269" s="2">
        <v>42897.55332175926</v>
      </c>
      <c r="C269" s="2">
        <v>42897.55648148148</v>
      </c>
      <c r="D269" s="1">
        <v>272.0</v>
      </c>
      <c r="E269" s="1" t="s">
        <v>309</v>
      </c>
      <c r="F269" s="1" t="s">
        <v>281</v>
      </c>
      <c r="G269" s="1" t="s">
        <v>11</v>
      </c>
      <c r="H269" s="1" t="s">
        <v>12</v>
      </c>
      <c r="I269" s="1">
        <v>1966.0</v>
      </c>
    </row>
    <row r="270" ht="15.75" customHeight="1">
      <c r="A270" s="1">
        <v>6009055.0</v>
      </c>
      <c r="B270" s="2">
        <v>42902.837164351855</v>
      </c>
      <c r="C270" s="2">
        <v>42902.853530092594</v>
      </c>
      <c r="D270" s="1">
        <v>1413.0</v>
      </c>
      <c r="E270" s="1" t="s">
        <v>298</v>
      </c>
      <c r="F270" s="1" t="s">
        <v>159</v>
      </c>
      <c r="G270" s="1" t="s">
        <v>11</v>
      </c>
      <c r="H270" s="1" t="s">
        <v>19</v>
      </c>
      <c r="I270" s="1">
        <v>1986.0</v>
      </c>
    </row>
    <row r="271" ht="15.75" customHeight="1">
      <c r="A271" s="1">
        <v>1688397.0</v>
      </c>
      <c r="B271" s="2">
        <v>42800.894837962966</v>
      </c>
      <c r="C271" s="2">
        <v>42800.89702546296</v>
      </c>
      <c r="D271" s="1">
        <v>188.0</v>
      </c>
      <c r="E271" s="1" t="s">
        <v>310</v>
      </c>
      <c r="F271" s="1" t="s">
        <v>311</v>
      </c>
      <c r="G271" s="1" t="s">
        <v>11</v>
      </c>
      <c r="H271" s="1" t="s">
        <v>12</v>
      </c>
      <c r="I271" s="1">
        <v>1986.0</v>
      </c>
    </row>
    <row r="272" ht="15.75" customHeight="1">
      <c r="A272" s="1">
        <v>2733599.0</v>
      </c>
      <c r="B272" s="2">
        <v>42838.37815972222</v>
      </c>
      <c r="C272" s="2">
        <v>42838.38361111111</v>
      </c>
      <c r="D272" s="1">
        <v>470.0</v>
      </c>
      <c r="E272" s="1" t="s">
        <v>241</v>
      </c>
      <c r="F272" s="1" t="s">
        <v>312</v>
      </c>
      <c r="G272" s="1" t="s">
        <v>11</v>
      </c>
      <c r="H272" s="1" t="s">
        <v>12</v>
      </c>
      <c r="I272" s="1">
        <v>1993.0</v>
      </c>
    </row>
    <row r="273" ht="15.75" customHeight="1">
      <c r="A273" s="1">
        <v>1345999.0</v>
      </c>
      <c r="B273" s="2">
        <v>42790.39003472222</v>
      </c>
      <c r="C273" s="2">
        <v>42790.40136574074</v>
      </c>
      <c r="D273" s="1">
        <v>979.0</v>
      </c>
      <c r="E273" s="1" t="s">
        <v>208</v>
      </c>
      <c r="F273" s="1" t="s">
        <v>101</v>
      </c>
      <c r="G273" s="1" t="s">
        <v>11</v>
      </c>
      <c r="H273" s="1" t="s">
        <v>12</v>
      </c>
      <c r="I273" s="1">
        <v>1981.0</v>
      </c>
    </row>
    <row r="274" ht="15.75" customHeight="1">
      <c r="A274" s="1">
        <v>2031987.0</v>
      </c>
      <c r="B274" s="2">
        <v>42818.372569444444</v>
      </c>
      <c r="C274" s="2">
        <v>42818.3825</v>
      </c>
      <c r="D274" s="1">
        <v>857.0</v>
      </c>
      <c r="E274" s="1" t="s">
        <v>31</v>
      </c>
      <c r="F274" s="1" t="s">
        <v>221</v>
      </c>
      <c r="G274" s="1" t="s">
        <v>11</v>
      </c>
      <c r="H274" s="1" t="s">
        <v>19</v>
      </c>
      <c r="I274" s="1">
        <v>1988.0</v>
      </c>
    </row>
    <row r="275" ht="15.75" customHeight="1">
      <c r="A275" s="1">
        <v>6587469.0</v>
      </c>
      <c r="B275" s="2">
        <v>42913.57991898148</v>
      </c>
      <c r="C275" s="2">
        <v>42913.584340277775</v>
      </c>
      <c r="D275" s="1">
        <v>382.0</v>
      </c>
      <c r="E275" s="1" t="s">
        <v>313</v>
      </c>
      <c r="F275" s="1" t="s">
        <v>245</v>
      </c>
      <c r="G275" s="1" t="s">
        <v>11</v>
      </c>
      <c r="H275" s="1" t="s">
        <v>12</v>
      </c>
      <c r="I275" s="1">
        <v>1951.0</v>
      </c>
    </row>
    <row r="276" ht="15.75" customHeight="1">
      <c r="A276" s="1">
        <v>252422.0</v>
      </c>
      <c r="B276" s="2">
        <v>42748.33761574074</v>
      </c>
      <c r="C276" s="2">
        <v>42748.34967592593</v>
      </c>
      <c r="D276" s="1">
        <v>1041.0</v>
      </c>
      <c r="E276" s="1" t="s">
        <v>86</v>
      </c>
      <c r="F276" s="1" t="s">
        <v>84</v>
      </c>
      <c r="G276" s="1" t="s">
        <v>11</v>
      </c>
      <c r="H276" s="1" t="s">
        <v>12</v>
      </c>
      <c r="I276" s="1">
        <v>1979.0</v>
      </c>
    </row>
    <row r="277" ht="15.75" customHeight="1">
      <c r="A277" s="1">
        <v>3670576.0</v>
      </c>
      <c r="B277" s="2">
        <v>42857.8184375</v>
      </c>
      <c r="C277" s="2">
        <v>42857.84800925926</v>
      </c>
      <c r="D277" s="1">
        <v>2555.0</v>
      </c>
      <c r="E277" s="1" t="s">
        <v>249</v>
      </c>
      <c r="F277" s="1" t="s">
        <v>158</v>
      </c>
      <c r="G277" s="1" t="s">
        <v>11</v>
      </c>
      <c r="H277" s="1" t="s">
        <v>12</v>
      </c>
      <c r="I277" s="1">
        <v>1982.0</v>
      </c>
    </row>
    <row r="278" ht="15.75" customHeight="1">
      <c r="A278" s="1">
        <v>5121541.0</v>
      </c>
      <c r="B278" s="2">
        <v>42887.680347222224</v>
      </c>
      <c r="C278" s="2">
        <v>42887.68645833333</v>
      </c>
      <c r="D278" s="1">
        <v>528.0</v>
      </c>
      <c r="E278" s="1" t="s">
        <v>314</v>
      </c>
      <c r="F278" s="1" t="s">
        <v>79</v>
      </c>
      <c r="G278" s="1" t="s">
        <v>11</v>
      </c>
      <c r="H278" s="1" t="s">
        <v>12</v>
      </c>
      <c r="I278" s="1">
        <v>1966.0</v>
      </c>
    </row>
    <row r="279" ht="15.75" customHeight="1">
      <c r="A279" s="1">
        <v>4729862.0</v>
      </c>
      <c r="B279" s="2">
        <v>42879.344143518516</v>
      </c>
      <c r="C279" s="2">
        <v>42879.34805555556</v>
      </c>
      <c r="D279" s="1">
        <v>338.0</v>
      </c>
      <c r="E279" s="1" t="s">
        <v>302</v>
      </c>
      <c r="F279" s="1" t="s">
        <v>169</v>
      </c>
      <c r="G279" s="1" t="s">
        <v>11</v>
      </c>
      <c r="H279" s="1" t="s">
        <v>12</v>
      </c>
      <c r="I279" s="1">
        <v>1971.0</v>
      </c>
    </row>
    <row r="280" ht="15.75" customHeight="1">
      <c r="A280" s="1">
        <v>4766125.0</v>
      </c>
      <c r="B280" s="2">
        <v>42879.75199074074</v>
      </c>
      <c r="C280" s="2">
        <v>42879.75850694445</v>
      </c>
      <c r="D280" s="1">
        <v>563.0</v>
      </c>
      <c r="E280" s="1" t="s">
        <v>10</v>
      </c>
      <c r="F280" s="1" t="s">
        <v>313</v>
      </c>
      <c r="G280" s="1" t="s">
        <v>11</v>
      </c>
      <c r="H280" s="1" t="s">
        <v>12</v>
      </c>
      <c r="I280" s="1">
        <v>1956.0</v>
      </c>
    </row>
    <row r="281" ht="15.75" customHeight="1">
      <c r="A281" s="1">
        <v>2321677.0</v>
      </c>
      <c r="B281" s="2">
        <v>42828.41415509259</v>
      </c>
      <c r="C281" s="2">
        <v>42828.431296296294</v>
      </c>
      <c r="D281" s="1">
        <v>1481.0</v>
      </c>
      <c r="E281" s="1" t="s">
        <v>279</v>
      </c>
      <c r="F281" s="1" t="s">
        <v>221</v>
      </c>
      <c r="G281" s="1" t="s">
        <v>11</v>
      </c>
      <c r="H281" s="1" t="s">
        <v>12</v>
      </c>
      <c r="I281" s="1">
        <v>1976.0</v>
      </c>
    </row>
    <row r="282" ht="15.75" customHeight="1">
      <c r="A282" s="1">
        <v>6014149.0</v>
      </c>
      <c r="B282" s="2">
        <v>42902.96078703704</v>
      </c>
      <c r="C282" s="2">
        <v>42902.963217592594</v>
      </c>
      <c r="D282" s="1">
        <v>209.0</v>
      </c>
      <c r="E282" s="1" t="s">
        <v>241</v>
      </c>
      <c r="F282" s="1" t="s">
        <v>240</v>
      </c>
      <c r="G282" s="1" t="s">
        <v>11</v>
      </c>
      <c r="H282" s="1" t="s">
        <v>12</v>
      </c>
      <c r="I282" s="1">
        <v>1978.0</v>
      </c>
    </row>
    <row r="283" ht="15.75" customHeight="1">
      <c r="A283" s="1">
        <v>2981738.0</v>
      </c>
      <c r="B283" s="2">
        <v>42843.362962962965</v>
      </c>
      <c r="C283" s="2">
        <v>42843.36733796296</v>
      </c>
      <c r="D283" s="1">
        <v>378.0</v>
      </c>
      <c r="E283" s="1" t="s">
        <v>38</v>
      </c>
      <c r="F283" s="1" t="s">
        <v>73</v>
      </c>
      <c r="G283" s="1" t="s">
        <v>11</v>
      </c>
      <c r="H283" s="1" t="s">
        <v>12</v>
      </c>
      <c r="I283" s="1">
        <v>1988.0</v>
      </c>
    </row>
    <row r="284" ht="15.75" customHeight="1">
      <c r="A284" s="1">
        <v>4637472.0</v>
      </c>
      <c r="B284" s="2">
        <v>42876.92475694444</v>
      </c>
      <c r="C284" s="2">
        <v>42876.93274305556</v>
      </c>
      <c r="D284" s="1">
        <v>690.0</v>
      </c>
      <c r="E284" s="1" t="s">
        <v>315</v>
      </c>
      <c r="F284" s="1" t="s">
        <v>246</v>
      </c>
      <c r="G284" s="1" t="s">
        <v>29</v>
      </c>
    </row>
    <row r="285" ht="15.75" customHeight="1">
      <c r="A285" s="1">
        <v>3485563.0</v>
      </c>
      <c r="B285" s="2">
        <v>42854.59190972222</v>
      </c>
      <c r="C285" s="2">
        <v>42854.60857638889</v>
      </c>
      <c r="D285" s="1">
        <v>1440.0</v>
      </c>
      <c r="E285" s="1" t="s">
        <v>276</v>
      </c>
      <c r="F285" s="1" t="s">
        <v>157</v>
      </c>
      <c r="G285" s="1" t="s">
        <v>29</v>
      </c>
    </row>
    <row r="286" ht="15.75" customHeight="1">
      <c r="A286" s="1">
        <v>1852173.0</v>
      </c>
      <c r="B286" s="2">
        <v>42806.75787037037</v>
      </c>
      <c r="C286" s="2">
        <v>42806.76579861111</v>
      </c>
      <c r="D286" s="1">
        <v>685.0</v>
      </c>
      <c r="E286" s="1" t="s">
        <v>120</v>
      </c>
      <c r="F286" s="1" t="s">
        <v>316</v>
      </c>
      <c r="G286" s="1" t="s">
        <v>11</v>
      </c>
      <c r="H286" s="1" t="s">
        <v>12</v>
      </c>
      <c r="I286" s="1">
        <v>1992.0</v>
      </c>
    </row>
    <row r="287" ht="15.75" customHeight="1">
      <c r="A287" s="1">
        <v>1852067.0</v>
      </c>
      <c r="B287" s="2">
        <v>42806.75369212963</v>
      </c>
      <c r="C287" s="2">
        <v>42806.760300925926</v>
      </c>
      <c r="D287" s="1">
        <v>571.0</v>
      </c>
      <c r="E287" s="1" t="s">
        <v>92</v>
      </c>
      <c r="F287" s="1" t="s">
        <v>67</v>
      </c>
      <c r="G287" s="1" t="s">
        <v>11</v>
      </c>
      <c r="H287" s="1" t="s">
        <v>12</v>
      </c>
      <c r="I287" s="1">
        <v>1970.0</v>
      </c>
    </row>
    <row r="288" ht="15.75" customHeight="1">
      <c r="A288" s="1">
        <v>4428854.0</v>
      </c>
      <c r="B288" s="2">
        <v>42873.439108796294</v>
      </c>
      <c r="C288" s="2">
        <v>42873.44311342593</v>
      </c>
      <c r="D288" s="1">
        <v>346.0</v>
      </c>
      <c r="E288" s="1" t="s">
        <v>83</v>
      </c>
      <c r="F288" s="1" t="s">
        <v>186</v>
      </c>
      <c r="G288" s="1" t="s">
        <v>11</v>
      </c>
      <c r="H288" s="1" t="s">
        <v>12</v>
      </c>
      <c r="I288" s="1">
        <v>1990.0</v>
      </c>
    </row>
    <row r="289" ht="15.75" customHeight="1">
      <c r="A289" s="1">
        <v>1802466.0</v>
      </c>
      <c r="B289" s="2">
        <v>42803.8112962963</v>
      </c>
      <c r="C289" s="2">
        <v>42803.81625</v>
      </c>
      <c r="D289" s="1">
        <v>428.0</v>
      </c>
      <c r="E289" s="1" t="s">
        <v>118</v>
      </c>
      <c r="F289" s="1" t="s">
        <v>30</v>
      </c>
      <c r="G289" s="1" t="s">
        <v>11</v>
      </c>
      <c r="H289" s="1" t="s">
        <v>12</v>
      </c>
      <c r="I289" s="1">
        <v>1987.0</v>
      </c>
    </row>
    <row r="290" ht="15.75" customHeight="1">
      <c r="A290" s="1">
        <v>3791506.0</v>
      </c>
      <c r="B290" s="2">
        <v>42859.86534722222</v>
      </c>
      <c r="C290" s="2">
        <v>42859.87578703704</v>
      </c>
      <c r="D290" s="1">
        <v>902.0</v>
      </c>
      <c r="E290" s="1" t="s">
        <v>148</v>
      </c>
      <c r="F290" s="1" t="s">
        <v>317</v>
      </c>
      <c r="G290" s="1" t="s">
        <v>11</v>
      </c>
      <c r="H290" s="1" t="s">
        <v>12</v>
      </c>
      <c r="I290" s="1">
        <v>1987.0</v>
      </c>
    </row>
    <row r="291" ht="15.75" customHeight="1">
      <c r="A291" s="1">
        <v>932001.0</v>
      </c>
      <c r="B291" s="2">
        <v>42774.39550925926</v>
      </c>
      <c r="C291" s="2">
        <v>42774.400717592594</v>
      </c>
      <c r="D291" s="1">
        <v>449.0</v>
      </c>
      <c r="E291" s="1" t="s">
        <v>37</v>
      </c>
      <c r="F291" s="1" t="s">
        <v>274</v>
      </c>
      <c r="G291" s="1" t="s">
        <v>11</v>
      </c>
      <c r="H291" s="1" t="s">
        <v>19</v>
      </c>
      <c r="I291" s="1">
        <v>1985.0</v>
      </c>
    </row>
    <row r="292" ht="15.75" customHeight="1">
      <c r="A292" s="1">
        <v>261652.0</v>
      </c>
      <c r="B292" s="2">
        <v>42748.4922337963</v>
      </c>
      <c r="C292" s="2">
        <v>42748.500451388885</v>
      </c>
      <c r="D292" s="1">
        <v>709.0</v>
      </c>
      <c r="E292" s="1" t="s">
        <v>192</v>
      </c>
      <c r="F292" s="1" t="s">
        <v>72</v>
      </c>
      <c r="G292" s="1" t="s">
        <v>11</v>
      </c>
      <c r="H292" s="1" t="s">
        <v>12</v>
      </c>
      <c r="I292" s="1">
        <v>1968.0</v>
      </c>
    </row>
    <row r="293" ht="15.75" customHeight="1">
      <c r="A293" s="1">
        <v>5465012.0</v>
      </c>
      <c r="B293" s="2">
        <v>42893.797106481485</v>
      </c>
      <c r="C293" s="2">
        <v>42893.801145833335</v>
      </c>
      <c r="D293" s="1">
        <v>348.0</v>
      </c>
      <c r="E293" s="1" t="s">
        <v>114</v>
      </c>
      <c r="F293" s="1" t="s">
        <v>318</v>
      </c>
      <c r="G293" s="1" t="s">
        <v>11</v>
      </c>
    </row>
    <row r="294" ht="15.75" customHeight="1">
      <c r="A294" s="1">
        <v>5353666.0</v>
      </c>
      <c r="B294" s="2">
        <v>42891.744780092595</v>
      </c>
      <c r="C294" s="2">
        <v>42891.75696759259</v>
      </c>
      <c r="D294" s="1">
        <v>1053.0</v>
      </c>
      <c r="E294" s="1" t="s">
        <v>192</v>
      </c>
      <c r="F294" s="1" t="s">
        <v>319</v>
      </c>
      <c r="G294" s="1" t="s">
        <v>11</v>
      </c>
      <c r="H294" s="1" t="s">
        <v>12</v>
      </c>
      <c r="I294" s="1">
        <v>1986.0</v>
      </c>
    </row>
    <row r="295" ht="15.75" customHeight="1">
      <c r="A295" s="1">
        <v>3244281.0</v>
      </c>
      <c r="B295" s="2">
        <v>42849.327569444446</v>
      </c>
      <c r="C295" s="2">
        <v>42849.335231481484</v>
      </c>
      <c r="D295" s="1">
        <v>662.0</v>
      </c>
      <c r="E295" s="1" t="s">
        <v>101</v>
      </c>
      <c r="F295" s="1" t="s">
        <v>42</v>
      </c>
      <c r="G295" s="1" t="s">
        <v>11</v>
      </c>
      <c r="H295" s="1" t="s">
        <v>12</v>
      </c>
      <c r="I295" s="1">
        <v>1967.0</v>
      </c>
    </row>
    <row r="296" ht="15.75" customHeight="1">
      <c r="A296" s="1">
        <v>2674970.0</v>
      </c>
      <c r="B296" s="2">
        <v>42837.30033564815</v>
      </c>
      <c r="C296" s="2">
        <v>42837.30255787037</v>
      </c>
      <c r="D296" s="1">
        <v>191.0</v>
      </c>
      <c r="E296" s="1" t="s">
        <v>291</v>
      </c>
      <c r="F296" s="1" t="s">
        <v>139</v>
      </c>
      <c r="G296" s="1" t="s">
        <v>11</v>
      </c>
      <c r="H296" s="1" t="s">
        <v>12</v>
      </c>
      <c r="I296" s="1">
        <v>1975.0</v>
      </c>
    </row>
    <row r="297" ht="15.75" customHeight="1">
      <c r="A297" s="1">
        <v>2722449.0</v>
      </c>
      <c r="B297" s="2">
        <v>42837.957291666666</v>
      </c>
      <c r="C297" s="2">
        <v>42837.959328703706</v>
      </c>
      <c r="D297" s="1">
        <v>175.0</v>
      </c>
      <c r="E297" s="1" t="s">
        <v>320</v>
      </c>
      <c r="F297" s="1" t="s">
        <v>163</v>
      </c>
      <c r="G297" s="1" t="s">
        <v>11</v>
      </c>
      <c r="H297" s="1" t="s">
        <v>12</v>
      </c>
      <c r="I297" s="1">
        <v>1974.0</v>
      </c>
    </row>
    <row r="298" ht="15.75" customHeight="1">
      <c r="A298" s="1">
        <v>1544609.0</v>
      </c>
      <c r="B298" s="2">
        <v>42795.73416666667</v>
      </c>
      <c r="C298" s="2">
        <v>42795.74266203704</v>
      </c>
      <c r="D298" s="1">
        <v>733.0</v>
      </c>
      <c r="E298" s="1" t="s">
        <v>141</v>
      </c>
      <c r="F298" s="1" t="s">
        <v>68</v>
      </c>
      <c r="G298" s="1" t="s">
        <v>11</v>
      </c>
      <c r="H298" s="1" t="s">
        <v>12</v>
      </c>
      <c r="I298" s="1">
        <v>1973.0</v>
      </c>
    </row>
    <row r="299" ht="15.75" customHeight="1">
      <c r="A299" s="1">
        <v>811593.0</v>
      </c>
      <c r="B299" s="2">
        <v>42769.59667824074</v>
      </c>
      <c r="C299" s="2">
        <v>42769.599907407406</v>
      </c>
      <c r="D299" s="1">
        <v>278.0</v>
      </c>
      <c r="E299" s="1" t="s">
        <v>321</v>
      </c>
      <c r="F299" s="1" t="s">
        <v>322</v>
      </c>
      <c r="G299" s="1" t="s">
        <v>29</v>
      </c>
    </row>
    <row r="300" ht="15.75" customHeight="1">
      <c r="A300" s="1">
        <v>4859668.0</v>
      </c>
      <c r="B300" s="2">
        <v>42882.39150462963</v>
      </c>
      <c r="C300" s="2">
        <v>42882.41579861111</v>
      </c>
      <c r="D300" s="1">
        <v>2098.0</v>
      </c>
      <c r="E300" s="1" t="s">
        <v>179</v>
      </c>
      <c r="F300" s="1" t="s">
        <v>67</v>
      </c>
      <c r="G300" s="1" t="s">
        <v>11</v>
      </c>
      <c r="H300" s="1" t="s">
        <v>12</v>
      </c>
      <c r="I300" s="1">
        <v>1977.0</v>
      </c>
    </row>
    <row r="301" ht="15.75" customHeight="1">
      <c r="A301" s="1">
        <v>2616793.0</v>
      </c>
      <c r="B301" s="2">
        <v>42836.2834375</v>
      </c>
      <c r="C301" s="2">
        <v>42836.28636574074</v>
      </c>
      <c r="D301" s="1">
        <v>252.0</v>
      </c>
      <c r="E301" s="1" t="s">
        <v>323</v>
      </c>
      <c r="F301" s="1" t="s">
        <v>324</v>
      </c>
      <c r="G301" s="1" t="s">
        <v>11</v>
      </c>
      <c r="H301" s="1" t="s">
        <v>19</v>
      </c>
      <c r="I301" s="1">
        <v>1987.0</v>
      </c>
    </row>
    <row r="302" ht="15.75" customHeight="1">
      <c r="A302" s="1">
        <v>2325362.0</v>
      </c>
      <c r="B302" s="2">
        <v>42828.511608796296</v>
      </c>
      <c r="C302" s="2">
        <v>42828.53414351852</v>
      </c>
      <c r="D302" s="1">
        <v>1946.0</v>
      </c>
      <c r="E302" s="1" t="s">
        <v>192</v>
      </c>
      <c r="F302" s="1" t="s">
        <v>72</v>
      </c>
      <c r="G302" s="1" t="s">
        <v>11</v>
      </c>
      <c r="H302" s="1" t="s">
        <v>12</v>
      </c>
      <c r="I302" s="1">
        <v>1985.0</v>
      </c>
    </row>
    <row r="303" ht="15.75" customHeight="1">
      <c r="A303" s="1">
        <v>1855578.0</v>
      </c>
      <c r="B303" s="2">
        <v>42807.24076388889</v>
      </c>
      <c r="C303" s="2">
        <v>42807.24741898148</v>
      </c>
      <c r="D303" s="1">
        <v>575.0</v>
      </c>
      <c r="E303" s="1" t="s">
        <v>256</v>
      </c>
      <c r="F303" s="1" t="s">
        <v>118</v>
      </c>
      <c r="G303" s="1" t="s">
        <v>11</v>
      </c>
      <c r="H303" s="1" t="s">
        <v>12</v>
      </c>
      <c r="I303" s="1">
        <v>1975.0</v>
      </c>
    </row>
    <row r="304" ht="15.75" customHeight="1">
      <c r="A304" s="1">
        <v>1740477.0</v>
      </c>
      <c r="B304" s="2">
        <v>42802.61729166667</v>
      </c>
      <c r="C304" s="2">
        <v>42802.63024305556</v>
      </c>
      <c r="D304" s="1">
        <v>1118.0</v>
      </c>
      <c r="E304" s="1" t="s">
        <v>96</v>
      </c>
      <c r="F304" s="1" t="s">
        <v>325</v>
      </c>
      <c r="G304" s="1" t="s">
        <v>11</v>
      </c>
      <c r="H304" s="1" t="s">
        <v>12</v>
      </c>
      <c r="I304" s="1">
        <v>1963.0</v>
      </c>
    </row>
    <row r="305" ht="15.75" customHeight="1">
      <c r="A305" s="1">
        <v>5391272.0</v>
      </c>
      <c r="B305" s="2">
        <v>42892.67581018519</v>
      </c>
      <c r="C305" s="2">
        <v>42892.708958333336</v>
      </c>
      <c r="D305" s="1">
        <v>2864.0</v>
      </c>
      <c r="E305" s="1" t="s">
        <v>79</v>
      </c>
      <c r="F305" s="1" t="s">
        <v>79</v>
      </c>
      <c r="G305" s="1" t="s">
        <v>11</v>
      </c>
      <c r="H305" s="1" t="s">
        <v>12</v>
      </c>
      <c r="I305" s="1">
        <v>1988.0</v>
      </c>
    </row>
    <row r="306" ht="15.75" customHeight="1">
      <c r="A306" s="1">
        <v>1988318.0</v>
      </c>
      <c r="B306" s="2">
        <v>42816.744791666664</v>
      </c>
      <c r="C306" s="2">
        <v>42816.75554398148</v>
      </c>
      <c r="D306" s="1">
        <v>929.0</v>
      </c>
      <c r="E306" s="1" t="s">
        <v>141</v>
      </c>
      <c r="F306" s="1" t="s">
        <v>289</v>
      </c>
      <c r="G306" s="1" t="s">
        <v>11</v>
      </c>
      <c r="H306" s="1" t="s">
        <v>12</v>
      </c>
      <c r="I306" s="1">
        <v>1977.0</v>
      </c>
    </row>
    <row r="307" ht="15.75" customHeight="1">
      <c r="A307" s="1">
        <v>3231592.0</v>
      </c>
      <c r="B307" s="2">
        <v>42848.77106481481</v>
      </c>
      <c r="C307" s="2">
        <v>42848.780277777776</v>
      </c>
      <c r="D307" s="1">
        <v>795.0</v>
      </c>
      <c r="E307" s="1" t="s">
        <v>85</v>
      </c>
      <c r="F307" s="1" t="s">
        <v>326</v>
      </c>
      <c r="G307" s="1" t="s">
        <v>29</v>
      </c>
    </row>
    <row r="308" ht="15.75" customHeight="1">
      <c r="A308" s="1">
        <v>1800756.0</v>
      </c>
      <c r="B308" s="2">
        <v>42803.78847222222</v>
      </c>
      <c r="C308" s="2">
        <v>42803.795069444444</v>
      </c>
      <c r="D308" s="1">
        <v>569.0</v>
      </c>
      <c r="E308" s="1" t="s">
        <v>198</v>
      </c>
      <c r="F308" s="1" t="s">
        <v>250</v>
      </c>
      <c r="G308" s="1" t="s">
        <v>11</v>
      </c>
      <c r="H308" s="1" t="s">
        <v>12</v>
      </c>
      <c r="I308" s="1">
        <v>1983.0</v>
      </c>
    </row>
    <row r="309" ht="15.75" customHeight="1">
      <c r="A309" s="1">
        <v>4037086.0</v>
      </c>
      <c r="B309" s="2">
        <v>42865.627754629626</v>
      </c>
      <c r="C309" s="2">
        <v>42865.63868055555</v>
      </c>
      <c r="D309" s="1">
        <v>943.0</v>
      </c>
      <c r="E309" s="1" t="s">
        <v>327</v>
      </c>
      <c r="F309" s="1" t="s">
        <v>145</v>
      </c>
      <c r="G309" s="1" t="s">
        <v>11</v>
      </c>
      <c r="H309" s="1" t="s">
        <v>12</v>
      </c>
      <c r="I309" s="1">
        <v>1987.0</v>
      </c>
    </row>
    <row r="310" ht="15.75" customHeight="1">
      <c r="A310" s="1">
        <v>6328501.0</v>
      </c>
      <c r="B310" s="2">
        <v>42908.85084490741</v>
      </c>
      <c r="C310" s="2">
        <v>42908.87464120371</v>
      </c>
      <c r="D310" s="1">
        <v>2056.0</v>
      </c>
      <c r="E310" s="1" t="s">
        <v>328</v>
      </c>
      <c r="F310" s="1" t="s">
        <v>114</v>
      </c>
      <c r="G310" s="1" t="s">
        <v>29</v>
      </c>
    </row>
    <row r="311" ht="15.75" customHeight="1">
      <c r="A311" s="1">
        <v>1873481.0</v>
      </c>
      <c r="B311" s="2">
        <v>42807.7346875</v>
      </c>
      <c r="C311" s="2">
        <v>42807.741631944446</v>
      </c>
      <c r="D311" s="1">
        <v>600.0</v>
      </c>
      <c r="E311" s="1" t="s">
        <v>86</v>
      </c>
      <c r="F311" s="1" t="s">
        <v>329</v>
      </c>
      <c r="G311" s="1" t="s">
        <v>11</v>
      </c>
      <c r="H311" s="1" t="s">
        <v>12</v>
      </c>
      <c r="I311" s="1">
        <v>1954.0</v>
      </c>
    </row>
    <row r="312" ht="15.75" customHeight="1">
      <c r="A312" s="1">
        <v>6145337.0</v>
      </c>
      <c r="B312" s="2">
        <v>42906.34061342593</v>
      </c>
      <c r="C312" s="2">
        <v>42906.35496527778</v>
      </c>
      <c r="D312" s="1">
        <v>1239.0</v>
      </c>
      <c r="E312" s="1" t="s">
        <v>330</v>
      </c>
      <c r="F312" s="1" t="s">
        <v>331</v>
      </c>
      <c r="G312" s="1" t="s">
        <v>11</v>
      </c>
      <c r="H312" s="1" t="s">
        <v>12</v>
      </c>
      <c r="I312" s="1">
        <v>1981.0</v>
      </c>
    </row>
    <row r="313" ht="15.75" customHeight="1">
      <c r="A313" s="1">
        <v>60804.0</v>
      </c>
      <c r="B313" s="2">
        <v>42739.706412037034</v>
      </c>
      <c r="C313" s="2">
        <v>42739.71314814815</v>
      </c>
      <c r="D313" s="1">
        <v>582.0</v>
      </c>
      <c r="E313" s="1" t="s">
        <v>321</v>
      </c>
      <c r="F313" s="1" t="s">
        <v>230</v>
      </c>
      <c r="G313" s="1" t="s">
        <v>11</v>
      </c>
      <c r="H313" s="1" t="s">
        <v>12</v>
      </c>
      <c r="I313" s="1">
        <v>1987.0</v>
      </c>
    </row>
    <row r="314" ht="15.75" customHeight="1">
      <c r="A314" s="1">
        <v>6157470.0</v>
      </c>
      <c r="B314" s="2">
        <v>42906.48719907407</v>
      </c>
      <c r="C314" s="2">
        <v>42906.50929398148</v>
      </c>
      <c r="D314" s="1">
        <v>1909.0</v>
      </c>
      <c r="E314" s="1" t="s">
        <v>270</v>
      </c>
      <c r="F314" s="1" t="s">
        <v>332</v>
      </c>
      <c r="G314" s="1" t="s">
        <v>11</v>
      </c>
      <c r="H314" s="1" t="s">
        <v>19</v>
      </c>
      <c r="I314" s="1">
        <v>1973.0</v>
      </c>
    </row>
    <row r="315" ht="15.75" customHeight="1">
      <c r="A315" s="1">
        <v>97974.0</v>
      </c>
      <c r="B315" s="2">
        <v>42740.81178240741</v>
      </c>
      <c r="C315" s="2">
        <v>42740.816400462965</v>
      </c>
      <c r="D315" s="1">
        <v>398.0</v>
      </c>
      <c r="E315" s="1" t="s">
        <v>98</v>
      </c>
      <c r="F315" s="1" t="s">
        <v>289</v>
      </c>
      <c r="G315" s="1" t="s">
        <v>11</v>
      </c>
      <c r="H315" s="1" t="s">
        <v>12</v>
      </c>
      <c r="I315" s="1">
        <v>1964.0</v>
      </c>
    </row>
    <row r="316" ht="15.75" customHeight="1">
      <c r="A316" s="1">
        <v>1531863.0</v>
      </c>
      <c r="B316" s="2">
        <v>42795.39810185185</v>
      </c>
      <c r="C316" s="2">
        <v>42795.40011574074</v>
      </c>
      <c r="D316" s="1">
        <v>174.0</v>
      </c>
      <c r="E316" s="1" t="s">
        <v>192</v>
      </c>
      <c r="F316" s="1" t="s">
        <v>69</v>
      </c>
      <c r="G316" s="1" t="s">
        <v>11</v>
      </c>
      <c r="H316" s="1" t="s">
        <v>12</v>
      </c>
      <c r="I316" s="1">
        <v>1977.0</v>
      </c>
    </row>
    <row r="317" ht="15.75" customHeight="1">
      <c r="A317" s="1">
        <v>3836835.0</v>
      </c>
      <c r="B317" s="2">
        <v>42861.56065972222</v>
      </c>
      <c r="C317" s="2">
        <v>42861.5787037037</v>
      </c>
      <c r="D317" s="1">
        <v>1559.0</v>
      </c>
      <c r="E317" s="1" t="s">
        <v>143</v>
      </c>
      <c r="F317" s="1" t="s">
        <v>161</v>
      </c>
      <c r="G317" s="1" t="s">
        <v>11</v>
      </c>
      <c r="H317" s="1" t="s">
        <v>12</v>
      </c>
      <c r="I317" s="1">
        <v>1971.0</v>
      </c>
    </row>
    <row r="318" ht="15.75" customHeight="1">
      <c r="A318" s="1">
        <v>4603213.0</v>
      </c>
      <c r="B318" s="2">
        <v>42876.558217592596</v>
      </c>
      <c r="C318" s="2">
        <v>42876.57050925926</v>
      </c>
      <c r="D318" s="1">
        <v>1061.0</v>
      </c>
      <c r="E318" s="1" t="s">
        <v>138</v>
      </c>
      <c r="F318" s="1" t="s">
        <v>151</v>
      </c>
      <c r="G318" s="1" t="s">
        <v>11</v>
      </c>
      <c r="H318" s="1" t="s">
        <v>19</v>
      </c>
      <c r="I318" s="1">
        <v>1985.0</v>
      </c>
    </row>
    <row r="319" ht="15.75" customHeight="1">
      <c r="A319" s="1">
        <v>5578346.0</v>
      </c>
      <c r="B319" s="2">
        <v>42895.68054398148</v>
      </c>
      <c r="C319" s="2">
        <v>42895.68510416667</v>
      </c>
      <c r="D319" s="1">
        <v>394.0</v>
      </c>
      <c r="E319" s="1" t="s">
        <v>333</v>
      </c>
      <c r="F319" s="1" t="s">
        <v>34</v>
      </c>
      <c r="G319" s="1" t="s">
        <v>11</v>
      </c>
      <c r="H319" s="1" t="s">
        <v>12</v>
      </c>
      <c r="I319" s="1">
        <v>1963.0</v>
      </c>
    </row>
    <row r="320" ht="15.75" customHeight="1">
      <c r="A320" s="1">
        <v>6727845.0</v>
      </c>
      <c r="B320" s="2">
        <v>42915.67400462963</v>
      </c>
      <c r="C320" s="2">
        <v>42915.68046296296</v>
      </c>
      <c r="D320" s="1">
        <v>558.0</v>
      </c>
      <c r="E320" s="1" t="s">
        <v>334</v>
      </c>
      <c r="F320" s="1" t="s">
        <v>49</v>
      </c>
      <c r="G320" s="1" t="s">
        <v>11</v>
      </c>
      <c r="H320" s="1" t="s">
        <v>12</v>
      </c>
      <c r="I320" s="1">
        <v>1965.0</v>
      </c>
    </row>
    <row r="321" ht="15.75" customHeight="1">
      <c r="A321" s="1">
        <v>638046.0</v>
      </c>
      <c r="B321" s="2">
        <v>42763.578055555554</v>
      </c>
      <c r="C321" s="2">
        <v>42763.58059027778</v>
      </c>
      <c r="D321" s="1">
        <v>218.0</v>
      </c>
      <c r="E321" s="1" t="s">
        <v>179</v>
      </c>
      <c r="F321" s="1" t="s">
        <v>335</v>
      </c>
      <c r="G321" s="1" t="s">
        <v>11</v>
      </c>
      <c r="H321" s="1" t="s">
        <v>19</v>
      </c>
      <c r="I321" s="1">
        <v>1968.0</v>
      </c>
    </row>
    <row r="322" ht="15.75" customHeight="1">
      <c r="A322" s="1">
        <v>5767534.0</v>
      </c>
      <c r="B322" s="2">
        <v>42898.86460648148</v>
      </c>
      <c r="C322" s="2">
        <v>42898.87287037037</v>
      </c>
      <c r="D322" s="1">
        <v>713.0</v>
      </c>
      <c r="E322" s="1" t="s">
        <v>67</v>
      </c>
      <c r="F322" s="1" t="s">
        <v>197</v>
      </c>
      <c r="G322" s="1" t="s">
        <v>11</v>
      </c>
      <c r="H322" s="1" t="s">
        <v>12</v>
      </c>
      <c r="I322" s="1">
        <v>1985.0</v>
      </c>
    </row>
    <row r="323" ht="15.75" customHeight="1">
      <c r="A323" s="1">
        <v>5610896.0</v>
      </c>
      <c r="B323" s="2">
        <v>42896.37087962963</v>
      </c>
      <c r="C323" s="2">
        <v>42896.373252314814</v>
      </c>
      <c r="D323" s="1">
        <v>205.0</v>
      </c>
      <c r="E323" s="1" t="s">
        <v>336</v>
      </c>
      <c r="F323" s="1" t="s">
        <v>324</v>
      </c>
      <c r="G323" s="1" t="s">
        <v>11</v>
      </c>
      <c r="H323" s="1" t="s">
        <v>12</v>
      </c>
      <c r="I323" s="1">
        <v>1981.0</v>
      </c>
    </row>
    <row r="324" ht="15.75" customHeight="1">
      <c r="A324" s="1">
        <v>6675217.0</v>
      </c>
      <c r="B324" s="2">
        <v>42914.76704861111</v>
      </c>
      <c r="C324" s="2">
        <v>42914.77228009259</v>
      </c>
      <c r="D324" s="1">
        <v>451.0</v>
      </c>
      <c r="E324" s="1" t="s">
        <v>52</v>
      </c>
      <c r="F324" s="1" t="s">
        <v>309</v>
      </c>
      <c r="G324" s="1" t="s">
        <v>11</v>
      </c>
      <c r="H324" s="1" t="s">
        <v>12</v>
      </c>
      <c r="I324" s="1">
        <v>1956.0</v>
      </c>
    </row>
    <row r="325" ht="15.75" customHeight="1">
      <c r="A325" s="1">
        <v>5292881.0</v>
      </c>
      <c r="B325" s="2">
        <v>42890.54269675926</v>
      </c>
      <c r="C325" s="2">
        <v>42890.54825231482</v>
      </c>
      <c r="D325" s="1">
        <v>480.0</v>
      </c>
      <c r="E325" s="1" t="s">
        <v>195</v>
      </c>
      <c r="F325" s="1" t="s">
        <v>337</v>
      </c>
      <c r="G325" s="1" t="s">
        <v>11</v>
      </c>
      <c r="H325" s="1" t="s">
        <v>12</v>
      </c>
      <c r="I325" s="1">
        <v>1998.0</v>
      </c>
    </row>
    <row r="326" ht="15.75" customHeight="1">
      <c r="A326" s="1">
        <v>508616.0</v>
      </c>
      <c r="B326" s="2">
        <v>42758.57917824074</v>
      </c>
      <c r="C326" s="2">
        <v>42758.583402777775</v>
      </c>
      <c r="D326" s="1">
        <v>364.0</v>
      </c>
      <c r="E326" s="1" t="s">
        <v>42</v>
      </c>
      <c r="F326" s="1" t="s">
        <v>190</v>
      </c>
      <c r="G326" s="1" t="s">
        <v>11</v>
      </c>
      <c r="H326" s="1" t="s">
        <v>12</v>
      </c>
      <c r="I326" s="1">
        <v>1980.0</v>
      </c>
    </row>
    <row r="327" ht="15.75" customHeight="1">
      <c r="A327" s="1">
        <v>6094716.0</v>
      </c>
      <c r="B327" s="2">
        <v>42904.86224537037</v>
      </c>
      <c r="C327" s="2">
        <v>42904.87243055556</v>
      </c>
      <c r="D327" s="1">
        <v>879.0</v>
      </c>
      <c r="E327" s="1" t="s">
        <v>338</v>
      </c>
      <c r="F327" s="1" t="s">
        <v>339</v>
      </c>
      <c r="G327" s="1" t="s">
        <v>11</v>
      </c>
      <c r="H327" s="1" t="s">
        <v>19</v>
      </c>
      <c r="I327" s="1">
        <v>1982.0</v>
      </c>
    </row>
    <row r="328" ht="15.75" customHeight="1">
      <c r="A328" s="1">
        <v>13019.0</v>
      </c>
      <c r="B328" s="2">
        <v>42736.76840277778</v>
      </c>
      <c r="C328" s="2">
        <v>42736.77688657407</v>
      </c>
      <c r="D328" s="1">
        <v>732.0</v>
      </c>
      <c r="E328" s="1" t="s">
        <v>63</v>
      </c>
      <c r="F328" s="1" t="s">
        <v>245</v>
      </c>
      <c r="G328" s="1" t="s">
        <v>11</v>
      </c>
      <c r="H328" s="1" t="s">
        <v>12</v>
      </c>
      <c r="I328" s="1">
        <v>1967.0</v>
      </c>
    </row>
    <row r="329" ht="15.75" customHeight="1">
      <c r="A329" s="1">
        <v>4841890.0</v>
      </c>
      <c r="B329" s="2">
        <v>42881.743993055556</v>
      </c>
      <c r="C329" s="2">
        <v>42881.74842592593</v>
      </c>
      <c r="D329" s="1">
        <v>383.0</v>
      </c>
      <c r="E329" s="1" t="s">
        <v>340</v>
      </c>
      <c r="F329" s="1" t="s">
        <v>327</v>
      </c>
      <c r="G329" s="1" t="s">
        <v>29</v>
      </c>
    </row>
    <row r="330" ht="15.75" customHeight="1">
      <c r="A330" s="1">
        <v>164991.0</v>
      </c>
      <c r="B330" s="2">
        <v>42745.67365740741</v>
      </c>
      <c r="C330" s="2">
        <v>42745.67842592593</v>
      </c>
      <c r="D330" s="1">
        <v>412.0</v>
      </c>
      <c r="E330" s="1" t="s">
        <v>275</v>
      </c>
      <c r="F330" s="1" t="s">
        <v>238</v>
      </c>
      <c r="G330" s="1" t="s">
        <v>11</v>
      </c>
      <c r="H330" s="1" t="s">
        <v>12</v>
      </c>
      <c r="I330" s="1">
        <v>1987.0</v>
      </c>
    </row>
    <row r="331" ht="15.75" customHeight="1">
      <c r="A331" s="1">
        <v>6485193.0</v>
      </c>
      <c r="B331" s="2">
        <v>42911.77570601852</v>
      </c>
      <c r="C331" s="2">
        <v>42911.79767361111</v>
      </c>
      <c r="D331" s="1">
        <v>1898.0</v>
      </c>
      <c r="E331" s="1" t="s">
        <v>179</v>
      </c>
      <c r="F331" s="1" t="s">
        <v>333</v>
      </c>
      <c r="G331" s="1" t="s">
        <v>29</v>
      </c>
    </row>
    <row r="332" ht="15.75" customHeight="1">
      <c r="A332" s="1">
        <v>2708797.0</v>
      </c>
      <c r="B332" s="2">
        <v>42837.76280092593</v>
      </c>
      <c r="C332" s="2">
        <v>42837.76611111111</v>
      </c>
      <c r="D332" s="1">
        <v>286.0</v>
      </c>
      <c r="E332" s="1" t="s">
        <v>341</v>
      </c>
      <c r="F332" s="1" t="s">
        <v>342</v>
      </c>
      <c r="G332" s="1" t="s">
        <v>11</v>
      </c>
      <c r="H332" s="1" t="s">
        <v>12</v>
      </c>
      <c r="I332" s="1">
        <v>1967.0</v>
      </c>
    </row>
    <row r="333" ht="15.75" customHeight="1">
      <c r="A333" s="1">
        <v>5437998.0</v>
      </c>
      <c r="B333" s="2">
        <v>42893.55621527778</v>
      </c>
      <c r="C333" s="2">
        <v>42893.56136574074</v>
      </c>
      <c r="D333" s="1">
        <v>444.0</v>
      </c>
      <c r="E333" s="1" t="s">
        <v>318</v>
      </c>
      <c r="F333" s="1" t="s">
        <v>144</v>
      </c>
      <c r="G333" s="1" t="s">
        <v>11</v>
      </c>
      <c r="H333" s="1" t="s">
        <v>12</v>
      </c>
      <c r="I333" s="1">
        <v>1992.0</v>
      </c>
    </row>
    <row r="334" ht="15.75" customHeight="1">
      <c r="A334" s="1">
        <v>333045.0</v>
      </c>
      <c r="B334" s="2">
        <v>42751.79827546296</v>
      </c>
      <c r="C334" s="2">
        <v>42751.80625</v>
      </c>
      <c r="D334" s="1">
        <v>689.0</v>
      </c>
      <c r="E334" s="1" t="s">
        <v>317</v>
      </c>
      <c r="F334" s="1" t="s">
        <v>240</v>
      </c>
      <c r="G334" s="1" t="s">
        <v>11</v>
      </c>
      <c r="H334" s="1" t="s">
        <v>12</v>
      </c>
      <c r="I334" s="1">
        <v>1989.0</v>
      </c>
    </row>
    <row r="335" ht="15.75" customHeight="1">
      <c r="A335" s="1">
        <v>2914400.0</v>
      </c>
      <c r="B335" s="2">
        <v>42841.84206018518</v>
      </c>
      <c r="C335" s="2">
        <v>42841.85506944444</v>
      </c>
      <c r="D335" s="1">
        <v>1123.0</v>
      </c>
      <c r="E335" s="1" t="s">
        <v>101</v>
      </c>
      <c r="F335" s="1" t="s">
        <v>109</v>
      </c>
      <c r="G335" s="1" t="s">
        <v>29</v>
      </c>
    </row>
    <row r="336" ht="15.75" customHeight="1">
      <c r="A336" s="1">
        <v>5612834.0</v>
      </c>
      <c r="B336" s="2">
        <v>42896.40540509259</v>
      </c>
      <c r="C336" s="2">
        <v>42896.40894675926</v>
      </c>
      <c r="D336" s="1">
        <v>306.0</v>
      </c>
      <c r="E336" s="1" t="s">
        <v>35</v>
      </c>
      <c r="F336" s="1" t="s">
        <v>114</v>
      </c>
      <c r="G336" s="1" t="s">
        <v>11</v>
      </c>
      <c r="H336" s="1" t="s">
        <v>19</v>
      </c>
      <c r="I336" s="1">
        <v>1966.0</v>
      </c>
    </row>
    <row r="337" ht="15.75" customHeight="1">
      <c r="A337" s="1">
        <v>1656022.0</v>
      </c>
      <c r="B337" s="2">
        <v>42799.853738425925</v>
      </c>
      <c r="C337" s="2">
        <v>42799.857627314814</v>
      </c>
      <c r="D337" s="1">
        <v>335.0</v>
      </c>
      <c r="E337" s="1" t="s">
        <v>17</v>
      </c>
      <c r="F337" s="1" t="s">
        <v>285</v>
      </c>
      <c r="G337" s="1" t="s">
        <v>11</v>
      </c>
      <c r="H337" s="1" t="s">
        <v>19</v>
      </c>
      <c r="I337" s="1">
        <v>1973.0</v>
      </c>
    </row>
    <row r="338" ht="15.75" customHeight="1">
      <c r="A338" s="1">
        <v>5519049.0</v>
      </c>
      <c r="B338" s="2">
        <v>42894.73523148148</v>
      </c>
      <c r="C338" s="2">
        <v>42894.74202546296</v>
      </c>
      <c r="D338" s="1">
        <v>586.0</v>
      </c>
      <c r="E338" s="1" t="s">
        <v>170</v>
      </c>
      <c r="F338" s="1" t="s">
        <v>251</v>
      </c>
      <c r="G338" s="1" t="s">
        <v>11</v>
      </c>
      <c r="H338" s="1" t="s">
        <v>12</v>
      </c>
      <c r="I338" s="1">
        <v>1981.0</v>
      </c>
    </row>
    <row r="339" ht="15.75" customHeight="1">
      <c r="A339" s="1">
        <v>3311490.0</v>
      </c>
      <c r="B339" s="2">
        <v>42851.352106481485</v>
      </c>
      <c r="C339" s="2">
        <v>42851.3559375</v>
      </c>
      <c r="D339" s="1">
        <v>331.0</v>
      </c>
      <c r="E339" s="1" t="s">
        <v>80</v>
      </c>
      <c r="F339" s="1" t="s">
        <v>343</v>
      </c>
      <c r="G339" s="1" t="s">
        <v>11</v>
      </c>
      <c r="H339" s="1" t="s">
        <v>19</v>
      </c>
      <c r="I339" s="1">
        <v>1981.0</v>
      </c>
    </row>
    <row r="340" ht="15.75" customHeight="1">
      <c r="A340" s="1">
        <v>1992476.0</v>
      </c>
      <c r="B340" s="2">
        <v>42816.81354166667</v>
      </c>
      <c r="C340" s="2">
        <v>42816.817291666666</v>
      </c>
      <c r="D340" s="1">
        <v>323.0</v>
      </c>
      <c r="E340" s="1" t="s">
        <v>9</v>
      </c>
      <c r="F340" s="1" t="s">
        <v>201</v>
      </c>
      <c r="G340" s="1" t="s">
        <v>11</v>
      </c>
      <c r="H340" s="1" t="s">
        <v>19</v>
      </c>
      <c r="I340" s="1">
        <v>1979.0</v>
      </c>
    </row>
    <row r="341" ht="15.75" customHeight="1">
      <c r="A341" s="1">
        <v>1228070.0</v>
      </c>
      <c r="B341" s="2">
        <v>42787.361597222225</v>
      </c>
      <c r="C341" s="2">
        <v>42787.37935185185</v>
      </c>
      <c r="D341" s="1">
        <v>1534.0</v>
      </c>
      <c r="E341" s="1" t="s">
        <v>115</v>
      </c>
      <c r="F341" s="1" t="s">
        <v>61</v>
      </c>
      <c r="G341" s="1" t="s">
        <v>11</v>
      </c>
    </row>
    <row r="342" ht="15.75" customHeight="1">
      <c r="A342" s="1">
        <v>4838030.0</v>
      </c>
      <c r="B342" s="2">
        <v>42881.71179398148</v>
      </c>
      <c r="C342" s="2">
        <v>42881.733148148145</v>
      </c>
      <c r="D342" s="1">
        <v>1844.0</v>
      </c>
      <c r="E342" s="1" t="s">
        <v>144</v>
      </c>
      <c r="F342" s="1" t="s">
        <v>344</v>
      </c>
      <c r="G342" s="1" t="s">
        <v>11</v>
      </c>
      <c r="H342" s="1" t="s">
        <v>12</v>
      </c>
      <c r="I342" s="1">
        <v>1969.0</v>
      </c>
    </row>
    <row r="343" ht="15.75" customHeight="1">
      <c r="A343" s="1">
        <v>3730330.0</v>
      </c>
      <c r="B343" s="2">
        <v>42858.81480324074</v>
      </c>
      <c r="C343" s="2">
        <v>42858.81627314815</v>
      </c>
      <c r="D343" s="1">
        <v>127.0</v>
      </c>
      <c r="E343" s="1" t="s">
        <v>345</v>
      </c>
      <c r="F343" s="1" t="s">
        <v>80</v>
      </c>
      <c r="G343" s="1" t="s">
        <v>11</v>
      </c>
      <c r="H343" s="1" t="s">
        <v>12</v>
      </c>
      <c r="I343" s="1">
        <v>1986.0</v>
      </c>
    </row>
    <row r="344" ht="15.75" customHeight="1">
      <c r="A344" s="1">
        <v>4744323.0</v>
      </c>
      <c r="B344" s="2">
        <v>42879.513032407405</v>
      </c>
      <c r="C344" s="2">
        <v>42879.5159375</v>
      </c>
      <c r="D344" s="1">
        <v>250.0</v>
      </c>
      <c r="E344" s="1" t="s">
        <v>155</v>
      </c>
      <c r="F344" s="1" t="s">
        <v>104</v>
      </c>
      <c r="G344" s="1" t="s">
        <v>11</v>
      </c>
      <c r="H344" s="1" t="s">
        <v>12</v>
      </c>
      <c r="I344" s="1">
        <v>1968.0</v>
      </c>
    </row>
    <row r="345" ht="15.75" customHeight="1">
      <c r="A345" s="1">
        <v>1336431.0</v>
      </c>
      <c r="B345" s="2">
        <v>42790.24878472222</v>
      </c>
      <c r="C345" s="2">
        <v>42790.25512731481</v>
      </c>
      <c r="D345" s="1">
        <v>548.0</v>
      </c>
      <c r="E345" s="1" t="s">
        <v>130</v>
      </c>
      <c r="F345" s="1" t="s">
        <v>52</v>
      </c>
      <c r="G345" s="1" t="s">
        <v>11</v>
      </c>
      <c r="H345" s="1" t="s">
        <v>12</v>
      </c>
      <c r="I345" s="1">
        <v>1991.0</v>
      </c>
    </row>
    <row r="346" ht="15.75" customHeight="1">
      <c r="A346" s="1">
        <v>3499018.0</v>
      </c>
      <c r="B346" s="2">
        <v>42854.70626157407</v>
      </c>
      <c r="C346" s="2">
        <v>42854.709178240744</v>
      </c>
      <c r="D346" s="1">
        <v>251.0</v>
      </c>
      <c r="E346" s="1" t="s">
        <v>69</v>
      </c>
      <c r="F346" s="1" t="s">
        <v>192</v>
      </c>
      <c r="G346" s="1" t="s">
        <v>11</v>
      </c>
      <c r="H346" s="1" t="s">
        <v>19</v>
      </c>
      <c r="I346" s="1">
        <v>1993.0</v>
      </c>
    </row>
    <row r="347" ht="15.75" customHeight="1">
      <c r="A347" s="1">
        <v>5224207.0</v>
      </c>
      <c r="B347" s="2">
        <v>42889.40734953704</v>
      </c>
      <c r="C347" s="2">
        <v>42889.409108796295</v>
      </c>
      <c r="D347" s="1">
        <v>152.0</v>
      </c>
      <c r="E347" s="1" t="s">
        <v>346</v>
      </c>
      <c r="F347" s="1" t="s">
        <v>42</v>
      </c>
      <c r="G347" s="1" t="s">
        <v>11</v>
      </c>
      <c r="H347" s="1" t="s">
        <v>12</v>
      </c>
      <c r="I347" s="1">
        <v>1989.0</v>
      </c>
    </row>
    <row r="348" ht="15.75" customHeight="1">
      <c r="A348" s="1">
        <v>90239.0</v>
      </c>
      <c r="B348" s="2">
        <v>42740.68681712963</v>
      </c>
      <c r="C348" s="2">
        <v>42740.69137731481</v>
      </c>
      <c r="D348" s="1">
        <v>393.0</v>
      </c>
      <c r="E348" s="1" t="s">
        <v>127</v>
      </c>
      <c r="F348" s="1" t="s">
        <v>347</v>
      </c>
      <c r="G348" s="1" t="s">
        <v>11</v>
      </c>
      <c r="H348" s="1" t="s">
        <v>12</v>
      </c>
      <c r="I348" s="1">
        <v>1967.0</v>
      </c>
    </row>
    <row r="349" ht="15.75" customHeight="1">
      <c r="A349" s="1">
        <v>5028629.0</v>
      </c>
      <c r="B349" s="2">
        <v>42886.32863425926</v>
      </c>
      <c r="C349" s="2">
        <v>42886.340729166666</v>
      </c>
      <c r="D349" s="1">
        <v>1044.0</v>
      </c>
      <c r="E349" s="1" t="s">
        <v>93</v>
      </c>
      <c r="F349" s="1" t="s">
        <v>183</v>
      </c>
      <c r="G349" s="1" t="s">
        <v>11</v>
      </c>
      <c r="H349" s="1" t="s">
        <v>12</v>
      </c>
      <c r="I349" s="1">
        <v>1958.0</v>
      </c>
    </row>
    <row r="350" ht="15.75" customHeight="1">
      <c r="A350" s="1">
        <v>2151889.0</v>
      </c>
      <c r="B350" s="2">
        <v>42822.735555555555</v>
      </c>
      <c r="C350" s="2">
        <v>42822.748923611114</v>
      </c>
      <c r="D350" s="1">
        <v>1154.0</v>
      </c>
      <c r="E350" s="1" t="s">
        <v>321</v>
      </c>
      <c r="F350" s="1" t="s">
        <v>348</v>
      </c>
      <c r="G350" s="1" t="s">
        <v>11</v>
      </c>
      <c r="H350" s="1" t="s">
        <v>12</v>
      </c>
      <c r="I350" s="1">
        <v>1986.0</v>
      </c>
    </row>
    <row r="351" ht="15.75" customHeight="1">
      <c r="A351" s="1">
        <v>1614133.0</v>
      </c>
      <c r="B351" s="2">
        <v>42797.676354166666</v>
      </c>
      <c r="C351" s="2">
        <v>42797.6781712963</v>
      </c>
      <c r="D351" s="1">
        <v>157.0</v>
      </c>
      <c r="E351" s="1" t="s">
        <v>183</v>
      </c>
      <c r="F351" s="1" t="s">
        <v>203</v>
      </c>
      <c r="G351" s="1" t="s">
        <v>11</v>
      </c>
      <c r="H351" s="1" t="s">
        <v>12</v>
      </c>
      <c r="I351" s="1">
        <v>1959.0</v>
      </c>
    </row>
    <row r="352" ht="15.75" customHeight="1">
      <c r="A352" s="1">
        <v>3679761.0</v>
      </c>
      <c r="B352" s="2">
        <v>42858.24105324074</v>
      </c>
      <c r="C352" s="2">
        <v>42858.244108796294</v>
      </c>
      <c r="D352" s="1">
        <v>263.0</v>
      </c>
      <c r="E352" s="1" t="s">
        <v>227</v>
      </c>
      <c r="F352" s="1" t="s">
        <v>207</v>
      </c>
      <c r="G352" s="1" t="s">
        <v>11</v>
      </c>
      <c r="H352" s="1" t="s">
        <v>12</v>
      </c>
      <c r="I352" s="1">
        <v>1983.0</v>
      </c>
    </row>
    <row r="353" ht="15.75" customHeight="1">
      <c r="A353" s="1">
        <v>2046243.0</v>
      </c>
      <c r="B353" s="2">
        <v>42818.71078703704</v>
      </c>
      <c r="C353" s="2">
        <v>42818.717453703706</v>
      </c>
      <c r="D353" s="1">
        <v>576.0</v>
      </c>
      <c r="E353" s="1" t="s">
        <v>70</v>
      </c>
      <c r="F353" s="1" t="s">
        <v>126</v>
      </c>
      <c r="G353" s="1" t="s">
        <v>11</v>
      </c>
      <c r="H353" s="1" t="s">
        <v>12</v>
      </c>
      <c r="I353" s="1">
        <v>1952.0</v>
      </c>
    </row>
    <row r="354" ht="15.75" customHeight="1">
      <c r="A354" s="1">
        <v>2797272.0</v>
      </c>
      <c r="B354" s="2">
        <v>42839.56966435185</v>
      </c>
      <c r="C354" s="2">
        <v>42839.574594907404</v>
      </c>
      <c r="D354" s="1">
        <v>425.0</v>
      </c>
      <c r="E354" s="1" t="s">
        <v>320</v>
      </c>
      <c r="F354" s="1" t="s">
        <v>349</v>
      </c>
      <c r="G354" s="1" t="s">
        <v>11</v>
      </c>
      <c r="H354" s="1" t="s">
        <v>12</v>
      </c>
      <c r="I354" s="1">
        <v>1983.0</v>
      </c>
    </row>
    <row r="355" ht="15.75" customHeight="1">
      <c r="A355" s="1">
        <v>2336276.0</v>
      </c>
      <c r="B355" s="2">
        <v>42828.708287037036</v>
      </c>
      <c r="C355" s="2">
        <v>42828.71518518519</v>
      </c>
      <c r="D355" s="1">
        <v>595.0</v>
      </c>
      <c r="E355" s="1" t="s">
        <v>34</v>
      </c>
      <c r="F355" s="1" t="s">
        <v>350</v>
      </c>
      <c r="G355" s="1" t="s">
        <v>11</v>
      </c>
      <c r="H355" s="1" t="s">
        <v>12</v>
      </c>
      <c r="I355" s="1">
        <v>1977.0</v>
      </c>
    </row>
    <row r="356" ht="15.75" customHeight="1">
      <c r="A356" s="1">
        <v>1650797.0</v>
      </c>
      <c r="B356" s="2">
        <v>42799.66508101852</v>
      </c>
      <c r="C356" s="2">
        <v>42799.67025462963</v>
      </c>
      <c r="D356" s="1">
        <v>446.0</v>
      </c>
      <c r="E356" s="1" t="s">
        <v>75</v>
      </c>
      <c r="F356" s="1" t="s">
        <v>128</v>
      </c>
      <c r="G356" s="1" t="s">
        <v>11</v>
      </c>
      <c r="H356" s="1" t="s">
        <v>12</v>
      </c>
      <c r="I356" s="1">
        <v>1975.0</v>
      </c>
    </row>
    <row r="357" ht="15.75" customHeight="1">
      <c r="A357" s="1">
        <v>2222971.0</v>
      </c>
      <c r="B357" s="2">
        <v>42824.68357638889</v>
      </c>
      <c r="C357" s="2">
        <v>42824.69461805555</v>
      </c>
      <c r="D357" s="1">
        <v>953.0</v>
      </c>
      <c r="E357" s="1" t="s">
        <v>351</v>
      </c>
      <c r="F357" s="1" t="s">
        <v>352</v>
      </c>
      <c r="G357" s="1" t="s">
        <v>11</v>
      </c>
      <c r="H357" s="1" t="s">
        <v>19</v>
      </c>
      <c r="I357" s="1">
        <v>1976.0</v>
      </c>
    </row>
    <row r="358" ht="15.75" customHeight="1">
      <c r="A358" s="1">
        <v>5229439.0</v>
      </c>
      <c r="B358" s="2">
        <v>42889.47789351852</v>
      </c>
      <c r="C358" s="2">
        <v>42889.48094907407</v>
      </c>
      <c r="D358" s="1">
        <v>264.0</v>
      </c>
      <c r="E358" s="1" t="s">
        <v>65</v>
      </c>
      <c r="F358" s="1" t="s">
        <v>353</v>
      </c>
      <c r="G358" s="1" t="s">
        <v>11</v>
      </c>
      <c r="H358" s="1" t="s">
        <v>12</v>
      </c>
      <c r="I358" s="1">
        <v>1986.0</v>
      </c>
    </row>
    <row r="359" ht="15.75" customHeight="1">
      <c r="A359" s="1">
        <v>6124133.0</v>
      </c>
      <c r="B359" s="2">
        <v>42905.59447916667</v>
      </c>
      <c r="C359" s="2">
        <v>42905.60172453704</v>
      </c>
      <c r="D359" s="1">
        <v>626.0</v>
      </c>
      <c r="E359" s="1" t="s">
        <v>309</v>
      </c>
      <c r="F359" s="1" t="s">
        <v>45</v>
      </c>
      <c r="G359" s="1" t="s">
        <v>11</v>
      </c>
      <c r="H359" s="1" t="s">
        <v>19</v>
      </c>
      <c r="I359" s="1">
        <v>1978.0</v>
      </c>
    </row>
    <row r="360" ht="15.75" customHeight="1">
      <c r="A360" s="1">
        <v>2986961.0</v>
      </c>
      <c r="B360" s="2">
        <v>42843.41149305556</v>
      </c>
      <c r="C360" s="2">
        <v>42843.414456018516</v>
      </c>
      <c r="D360" s="1">
        <v>255.0</v>
      </c>
      <c r="E360" s="1" t="s">
        <v>72</v>
      </c>
      <c r="F360" s="1" t="s">
        <v>10</v>
      </c>
      <c r="G360" s="1" t="s">
        <v>11</v>
      </c>
      <c r="H360" s="1" t="s">
        <v>12</v>
      </c>
      <c r="I360" s="1">
        <v>1990.0</v>
      </c>
    </row>
    <row r="361" ht="15.75" customHeight="1">
      <c r="A361" s="1">
        <v>484619.0</v>
      </c>
      <c r="B361" s="2">
        <v>42757.54126157407</v>
      </c>
      <c r="C361" s="2">
        <v>42757.55403935185</v>
      </c>
      <c r="D361" s="1">
        <v>1104.0</v>
      </c>
      <c r="E361" s="1" t="s">
        <v>337</v>
      </c>
      <c r="F361" s="1" t="s">
        <v>47</v>
      </c>
      <c r="G361" s="1" t="s">
        <v>29</v>
      </c>
    </row>
    <row r="362" ht="15.75" customHeight="1">
      <c r="A362" s="1">
        <v>6513933.0</v>
      </c>
      <c r="B362" s="2">
        <v>42912.4224537037</v>
      </c>
      <c r="C362" s="2">
        <v>42912.42488425926</v>
      </c>
      <c r="D362" s="1">
        <v>210.0</v>
      </c>
      <c r="E362" s="1" t="s">
        <v>275</v>
      </c>
      <c r="F362" s="1" t="s">
        <v>354</v>
      </c>
      <c r="G362" s="1" t="s">
        <v>11</v>
      </c>
      <c r="H362" s="1" t="s">
        <v>12</v>
      </c>
      <c r="I362" s="1">
        <v>1986.0</v>
      </c>
    </row>
    <row r="363" ht="15.75" customHeight="1">
      <c r="A363" s="1">
        <v>4066898.0</v>
      </c>
      <c r="B363" s="2">
        <v>42866.00146990741</v>
      </c>
      <c r="C363" s="2">
        <v>42866.00659722222</v>
      </c>
      <c r="D363" s="1">
        <v>443.0</v>
      </c>
      <c r="E363" s="1" t="s">
        <v>79</v>
      </c>
      <c r="F363" s="1" t="s">
        <v>135</v>
      </c>
      <c r="G363" s="1" t="s">
        <v>11</v>
      </c>
      <c r="H363" s="1" t="s">
        <v>12</v>
      </c>
      <c r="I363" s="1">
        <v>1990.0</v>
      </c>
    </row>
    <row r="364" ht="15.75" customHeight="1">
      <c r="A364" s="1">
        <v>5910105.0</v>
      </c>
      <c r="B364" s="2">
        <v>42901.40591435185</v>
      </c>
      <c r="C364" s="2">
        <v>42901.414930555555</v>
      </c>
      <c r="D364" s="1">
        <v>778.0</v>
      </c>
      <c r="E364" s="1" t="s">
        <v>160</v>
      </c>
      <c r="F364" s="1" t="s">
        <v>355</v>
      </c>
      <c r="G364" s="1" t="s">
        <v>11</v>
      </c>
      <c r="H364" s="1" t="s">
        <v>12</v>
      </c>
      <c r="I364" s="1">
        <v>1983.0</v>
      </c>
    </row>
    <row r="365" ht="15.75" customHeight="1">
      <c r="A365" s="1">
        <v>525383.0</v>
      </c>
      <c r="B365" s="2">
        <v>42759.94181712963</v>
      </c>
      <c r="C365" s="2">
        <v>42759.95265046296</v>
      </c>
      <c r="D365" s="1">
        <v>935.0</v>
      </c>
      <c r="E365" s="1" t="s">
        <v>356</v>
      </c>
      <c r="F365" s="1" t="s">
        <v>356</v>
      </c>
      <c r="G365" s="1" t="s">
        <v>11</v>
      </c>
      <c r="H365" s="1" t="s">
        <v>19</v>
      </c>
      <c r="I365" s="1">
        <v>1971.0</v>
      </c>
    </row>
    <row r="366" ht="15.75" customHeight="1">
      <c r="A366" s="1">
        <v>4476647.0</v>
      </c>
      <c r="B366" s="2">
        <v>42874.281701388885</v>
      </c>
      <c r="C366" s="2">
        <v>42874.28973379629</v>
      </c>
      <c r="D366" s="1">
        <v>693.0</v>
      </c>
      <c r="E366" s="1" t="s">
        <v>179</v>
      </c>
      <c r="F366" s="1" t="s">
        <v>317</v>
      </c>
      <c r="G366" s="1" t="s">
        <v>11</v>
      </c>
    </row>
    <row r="367" ht="15.75" customHeight="1">
      <c r="A367" s="1">
        <v>6202918.0</v>
      </c>
      <c r="B367" s="2">
        <v>42907.035578703704</v>
      </c>
      <c r="C367" s="2">
        <v>42907.04111111111</v>
      </c>
      <c r="D367" s="1">
        <v>478.0</v>
      </c>
      <c r="E367" s="1" t="s">
        <v>357</v>
      </c>
      <c r="F367" s="1" t="s">
        <v>358</v>
      </c>
      <c r="G367" s="1" t="s">
        <v>11</v>
      </c>
      <c r="H367" s="1" t="s">
        <v>12</v>
      </c>
      <c r="I367" s="1">
        <v>1981.0</v>
      </c>
    </row>
    <row r="368" ht="15.75" customHeight="1">
      <c r="A368" s="1">
        <v>2700762.0</v>
      </c>
      <c r="B368" s="2">
        <v>42837.70715277778</v>
      </c>
      <c r="C368" s="2">
        <v>42837.71443287037</v>
      </c>
      <c r="D368" s="1">
        <v>629.0</v>
      </c>
      <c r="E368" s="1" t="s">
        <v>359</v>
      </c>
      <c r="F368" s="1" t="s">
        <v>217</v>
      </c>
      <c r="G368" s="1" t="s">
        <v>29</v>
      </c>
    </row>
    <row r="369" ht="15.75" customHeight="1">
      <c r="A369" s="1">
        <v>2521692.0</v>
      </c>
      <c r="B369" s="2">
        <v>42834.279444444444</v>
      </c>
      <c r="C369" s="2">
        <v>42834.28376157407</v>
      </c>
      <c r="D369" s="1">
        <v>373.0</v>
      </c>
      <c r="E369" s="1" t="s">
        <v>360</v>
      </c>
      <c r="F369" s="1" t="s">
        <v>127</v>
      </c>
      <c r="G369" s="1" t="s">
        <v>11</v>
      </c>
      <c r="H369" s="1" t="s">
        <v>12</v>
      </c>
      <c r="I369" s="1">
        <v>1988.0</v>
      </c>
    </row>
    <row r="370" ht="15.75" customHeight="1">
      <c r="A370" s="1">
        <v>5032247.0</v>
      </c>
      <c r="B370" s="2">
        <v>42886.36133101852</v>
      </c>
      <c r="C370" s="2">
        <v>42886.377847222226</v>
      </c>
      <c r="D370" s="1">
        <v>1427.0</v>
      </c>
      <c r="E370" s="1" t="s">
        <v>319</v>
      </c>
      <c r="F370" s="1" t="s">
        <v>146</v>
      </c>
      <c r="G370" s="1" t="s">
        <v>11</v>
      </c>
      <c r="H370" s="1" t="s">
        <v>19</v>
      </c>
      <c r="I370" s="1">
        <v>1981.0</v>
      </c>
    </row>
    <row r="371" ht="15.75" customHeight="1">
      <c r="A371" s="1">
        <v>5644424.0</v>
      </c>
      <c r="B371" s="2">
        <v>42896.71350694444</v>
      </c>
      <c r="C371" s="2">
        <v>42896.74606481481</v>
      </c>
      <c r="D371" s="1">
        <v>2812.0</v>
      </c>
      <c r="E371" s="1" t="s">
        <v>217</v>
      </c>
      <c r="F371" s="1" t="s">
        <v>337</v>
      </c>
      <c r="G371" s="1" t="s">
        <v>29</v>
      </c>
    </row>
    <row r="372" ht="15.75" customHeight="1">
      <c r="A372" s="1">
        <v>2653382.0</v>
      </c>
      <c r="B372" s="2">
        <v>42836.73700231482</v>
      </c>
      <c r="C372" s="2">
        <v>42836.74665509259</v>
      </c>
      <c r="D372" s="1">
        <v>833.0</v>
      </c>
      <c r="E372" s="1" t="s">
        <v>98</v>
      </c>
      <c r="F372" s="1" t="s">
        <v>361</v>
      </c>
      <c r="G372" s="1" t="s">
        <v>29</v>
      </c>
    </row>
    <row r="373" ht="15.75" customHeight="1">
      <c r="A373" s="1">
        <v>5709658.0</v>
      </c>
      <c r="B373" s="2">
        <v>42897.86194444444</v>
      </c>
      <c r="C373" s="2">
        <v>42897.86604166667</v>
      </c>
      <c r="D373" s="1">
        <v>354.0</v>
      </c>
      <c r="E373" s="1" t="s">
        <v>343</v>
      </c>
      <c r="F373" s="1" t="s">
        <v>153</v>
      </c>
      <c r="G373" s="1" t="s">
        <v>11</v>
      </c>
      <c r="H373" s="1" t="s">
        <v>12</v>
      </c>
      <c r="I373" s="1">
        <v>1985.0</v>
      </c>
    </row>
    <row r="374" ht="15.75" customHeight="1">
      <c r="A374" s="1">
        <v>6424275.0</v>
      </c>
      <c r="B374" s="2">
        <v>42910.71505787037</v>
      </c>
      <c r="C374" s="2">
        <v>42910.72553240741</v>
      </c>
      <c r="D374" s="1">
        <v>905.0</v>
      </c>
      <c r="E374" s="1" t="s">
        <v>166</v>
      </c>
      <c r="F374" s="1" t="s">
        <v>288</v>
      </c>
      <c r="G374" s="1" t="s">
        <v>11</v>
      </c>
      <c r="H374" s="1" t="s">
        <v>12</v>
      </c>
      <c r="I374" s="1">
        <v>1982.0</v>
      </c>
    </row>
    <row r="375" ht="15.75" customHeight="1">
      <c r="A375" s="1">
        <v>4072316.0</v>
      </c>
      <c r="B375" s="2">
        <v>42866.32711805555</v>
      </c>
      <c r="C375" s="2">
        <v>42866.33929398148</v>
      </c>
      <c r="D375" s="1">
        <v>1052.0</v>
      </c>
      <c r="E375" s="1" t="s">
        <v>362</v>
      </c>
      <c r="F375" s="1" t="s">
        <v>363</v>
      </c>
      <c r="G375" s="1" t="s">
        <v>11</v>
      </c>
      <c r="H375" s="1" t="s">
        <v>12</v>
      </c>
      <c r="I375" s="1">
        <v>1994.0</v>
      </c>
    </row>
    <row r="376" ht="15.75" customHeight="1">
      <c r="A376" s="1">
        <v>3134923.0</v>
      </c>
      <c r="B376" s="2">
        <v>42846.63149305555</v>
      </c>
      <c r="C376" s="2">
        <v>42846.636296296296</v>
      </c>
      <c r="D376" s="1">
        <v>414.0</v>
      </c>
      <c r="E376" s="1" t="s">
        <v>364</v>
      </c>
      <c r="F376" s="1" t="s">
        <v>359</v>
      </c>
      <c r="G376" s="1" t="s">
        <v>11</v>
      </c>
      <c r="H376" s="1" t="s">
        <v>12</v>
      </c>
      <c r="I376" s="1">
        <v>1962.0</v>
      </c>
    </row>
    <row r="377" ht="15.75" customHeight="1">
      <c r="A377" s="1">
        <v>5912605.0</v>
      </c>
      <c r="B377" s="2">
        <v>42901.44354166667</v>
      </c>
      <c r="C377" s="2">
        <v>42901.447962962964</v>
      </c>
      <c r="D377" s="1">
        <v>382.0</v>
      </c>
      <c r="E377" s="1" t="s">
        <v>31</v>
      </c>
      <c r="F377" s="1" t="s">
        <v>326</v>
      </c>
      <c r="G377" s="1" t="s">
        <v>11</v>
      </c>
      <c r="H377" s="1" t="s">
        <v>12</v>
      </c>
      <c r="I377" s="1">
        <v>1983.0</v>
      </c>
    </row>
    <row r="378" ht="15.75" customHeight="1">
      <c r="A378" s="1">
        <v>3429349.0</v>
      </c>
      <c r="B378" s="2">
        <v>42853.63674768519</v>
      </c>
      <c r="C378" s="2">
        <v>42853.63869212963</v>
      </c>
      <c r="D378" s="1">
        <v>167.0</v>
      </c>
      <c r="E378" s="1" t="s">
        <v>114</v>
      </c>
      <c r="F378" s="1" t="s">
        <v>365</v>
      </c>
      <c r="G378" s="1" t="s">
        <v>11</v>
      </c>
      <c r="H378" s="1" t="s">
        <v>12</v>
      </c>
      <c r="I378" s="1">
        <v>1975.0</v>
      </c>
    </row>
    <row r="379" ht="15.75" customHeight="1">
      <c r="A379" s="1">
        <v>2335375.0</v>
      </c>
      <c r="B379" s="2">
        <v>42828.697280092594</v>
      </c>
      <c r="C379" s="2">
        <v>42828.709282407406</v>
      </c>
      <c r="D379" s="1">
        <v>1036.0</v>
      </c>
      <c r="E379" s="1" t="s">
        <v>107</v>
      </c>
      <c r="F379" s="1" t="s">
        <v>115</v>
      </c>
      <c r="G379" s="1" t="s">
        <v>11</v>
      </c>
      <c r="H379" s="1" t="s">
        <v>12</v>
      </c>
      <c r="I379" s="1">
        <v>1961.0</v>
      </c>
    </row>
    <row r="380" ht="15.75" customHeight="1">
      <c r="A380" s="1">
        <v>5212058.0</v>
      </c>
      <c r="B380" s="2">
        <v>42888.836863425924</v>
      </c>
      <c r="C380" s="2">
        <v>42888.840891203705</v>
      </c>
      <c r="D380" s="1">
        <v>347.0</v>
      </c>
      <c r="E380" s="1" t="s">
        <v>283</v>
      </c>
      <c r="F380" s="1" t="s">
        <v>76</v>
      </c>
      <c r="G380" s="1" t="s">
        <v>11</v>
      </c>
      <c r="H380" s="1" t="s">
        <v>19</v>
      </c>
      <c r="I380" s="1">
        <v>1972.0</v>
      </c>
    </row>
    <row r="381" ht="15.75" customHeight="1">
      <c r="A381" s="1">
        <v>6632689.0</v>
      </c>
      <c r="B381" s="2">
        <v>42914.33384259259</v>
      </c>
      <c r="C381" s="2">
        <v>42914.3371412037</v>
      </c>
      <c r="D381" s="1">
        <v>285.0</v>
      </c>
      <c r="E381" s="1" t="s">
        <v>247</v>
      </c>
      <c r="F381" s="1" t="s">
        <v>366</v>
      </c>
      <c r="G381" s="1" t="s">
        <v>11</v>
      </c>
      <c r="H381" s="1" t="s">
        <v>19</v>
      </c>
      <c r="I381" s="1">
        <v>1952.0</v>
      </c>
    </row>
    <row r="382" ht="15.75" customHeight="1">
      <c r="A382" s="1">
        <v>6577293.0</v>
      </c>
      <c r="B382" s="2">
        <v>42913.4219212963</v>
      </c>
      <c r="C382" s="2">
        <v>42913.42469907407</v>
      </c>
      <c r="D382" s="1">
        <v>240.0</v>
      </c>
      <c r="E382" s="1" t="s">
        <v>331</v>
      </c>
      <c r="F382" s="1" t="s">
        <v>99</v>
      </c>
      <c r="G382" s="1" t="s">
        <v>11</v>
      </c>
      <c r="H382" s="1" t="s">
        <v>12</v>
      </c>
      <c r="I382" s="1">
        <v>1986.0</v>
      </c>
    </row>
    <row r="383" ht="15.75" customHeight="1">
      <c r="A383" s="1">
        <v>789042.0</v>
      </c>
      <c r="B383" s="2">
        <v>42768.77142361111</v>
      </c>
      <c r="C383" s="2">
        <v>42768.77699074074</v>
      </c>
      <c r="D383" s="1">
        <v>480.0</v>
      </c>
      <c r="E383" s="1" t="s">
        <v>107</v>
      </c>
      <c r="F383" s="1" t="s">
        <v>99</v>
      </c>
      <c r="G383" s="1" t="s">
        <v>11</v>
      </c>
      <c r="H383" s="1" t="s">
        <v>19</v>
      </c>
      <c r="I383" s="1">
        <v>1988.0</v>
      </c>
    </row>
    <row r="384" ht="15.75" customHeight="1">
      <c r="A384" s="1">
        <v>533071.0</v>
      </c>
      <c r="B384" s="2">
        <v>42760.37101851852</v>
      </c>
      <c r="C384" s="2">
        <v>42760.377546296295</v>
      </c>
      <c r="D384" s="1">
        <v>563.0</v>
      </c>
      <c r="E384" s="1" t="s">
        <v>290</v>
      </c>
      <c r="F384" s="1" t="s">
        <v>92</v>
      </c>
      <c r="G384" s="1" t="s">
        <v>11</v>
      </c>
      <c r="H384" s="1" t="s">
        <v>12</v>
      </c>
      <c r="I384" s="1">
        <v>1988.0</v>
      </c>
    </row>
    <row r="385" ht="15.75" customHeight="1">
      <c r="A385" s="1">
        <v>1161267.0</v>
      </c>
      <c r="B385" s="2">
        <v>42785.50398148148</v>
      </c>
      <c r="C385" s="2">
        <v>42785.513344907406</v>
      </c>
      <c r="D385" s="1">
        <v>809.0</v>
      </c>
      <c r="E385" s="1" t="s">
        <v>367</v>
      </c>
      <c r="F385" s="1" t="s">
        <v>62</v>
      </c>
      <c r="G385" s="1" t="s">
        <v>11</v>
      </c>
      <c r="H385" s="1" t="s">
        <v>19</v>
      </c>
      <c r="I385" s="1">
        <v>1987.0</v>
      </c>
    </row>
    <row r="386" ht="15.75" customHeight="1">
      <c r="A386" s="1">
        <v>1460540.0</v>
      </c>
      <c r="B386" s="2">
        <v>42793.68400462963</v>
      </c>
      <c r="C386" s="2">
        <v>42793.68958333333</v>
      </c>
      <c r="D386" s="1">
        <v>482.0</v>
      </c>
      <c r="E386" s="1" t="s">
        <v>63</v>
      </c>
      <c r="F386" s="1" t="s">
        <v>75</v>
      </c>
      <c r="G386" s="1" t="s">
        <v>11</v>
      </c>
      <c r="H386" s="1" t="s">
        <v>19</v>
      </c>
      <c r="I386" s="1">
        <v>1985.0</v>
      </c>
    </row>
    <row r="387" ht="15.75" customHeight="1">
      <c r="A387" s="1">
        <v>413501.0</v>
      </c>
      <c r="B387" s="2">
        <v>42754.75369212963</v>
      </c>
      <c r="C387" s="2">
        <v>42754.76346064815</v>
      </c>
      <c r="D387" s="1">
        <v>843.0</v>
      </c>
      <c r="E387" s="1" t="s">
        <v>212</v>
      </c>
      <c r="F387" s="1" t="s">
        <v>70</v>
      </c>
      <c r="G387" s="1" t="s">
        <v>11</v>
      </c>
      <c r="H387" s="1" t="s">
        <v>12</v>
      </c>
      <c r="I387" s="1">
        <v>1998.0</v>
      </c>
    </row>
    <row r="388" ht="15.75" customHeight="1">
      <c r="A388" s="1">
        <v>1774470.0</v>
      </c>
      <c r="B388" s="2">
        <v>42803.389375</v>
      </c>
      <c r="C388" s="2">
        <v>42803.401770833334</v>
      </c>
      <c r="D388" s="1">
        <v>1071.0</v>
      </c>
      <c r="E388" s="1" t="s">
        <v>368</v>
      </c>
      <c r="F388" s="1" t="s">
        <v>129</v>
      </c>
      <c r="G388" s="1" t="s">
        <v>11</v>
      </c>
      <c r="H388" s="1" t="s">
        <v>12</v>
      </c>
      <c r="I388" s="1">
        <v>1994.0</v>
      </c>
    </row>
    <row r="389" ht="15.75" customHeight="1">
      <c r="A389" s="1">
        <v>4245289.0</v>
      </c>
      <c r="B389" s="2">
        <v>42870.53802083333</v>
      </c>
      <c r="C389" s="2">
        <v>42870.54087962963</v>
      </c>
      <c r="D389" s="1">
        <v>247.0</v>
      </c>
      <c r="E389" s="1" t="s">
        <v>369</v>
      </c>
      <c r="F389" s="1" t="s">
        <v>16</v>
      </c>
      <c r="G389" s="1" t="s">
        <v>11</v>
      </c>
      <c r="H389" s="1" t="s">
        <v>12</v>
      </c>
      <c r="I389" s="1">
        <v>1981.0</v>
      </c>
    </row>
    <row r="390" ht="15.75" customHeight="1">
      <c r="A390" s="1">
        <v>6636090.0</v>
      </c>
      <c r="B390" s="2">
        <v>42914.357835648145</v>
      </c>
      <c r="C390" s="2">
        <v>42914.36042824074</v>
      </c>
      <c r="D390" s="1">
        <v>224.0</v>
      </c>
      <c r="E390" s="1" t="s">
        <v>363</v>
      </c>
      <c r="F390" s="1" t="s">
        <v>255</v>
      </c>
      <c r="G390" s="1" t="s">
        <v>11</v>
      </c>
      <c r="H390" s="1" t="s">
        <v>12</v>
      </c>
      <c r="I390" s="1">
        <v>1991.0</v>
      </c>
    </row>
    <row r="391" ht="15.75" customHeight="1">
      <c r="A391" s="1">
        <v>4347329.0</v>
      </c>
      <c r="B391" s="2">
        <v>42872.287673611114</v>
      </c>
      <c r="C391" s="2">
        <v>42872.291655092595</v>
      </c>
      <c r="D391" s="1">
        <v>344.0</v>
      </c>
      <c r="E391" s="1" t="s">
        <v>182</v>
      </c>
      <c r="F391" s="1" t="s">
        <v>264</v>
      </c>
      <c r="G391" s="1" t="s">
        <v>11</v>
      </c>
      <c r="H391" s="1" t="s">
        <v>12</v>
      </c>
      <c r="I391" s="1">
        <v>1985.0</v>
      </c>
    </row>
    <row r="392" ht="15.75" customHeight="1">
      <c r="A392" s="1">
        <v>1723451.0</v>
      </c>
      <c r="B392" s="2">
        <v>42802.33550925926</v>
      </c>
      <c r="C392" s="2">
        <v>42802.341782407406</v>
      </c>
      <c r="D392" s="1">
        <v>542.0</v>
      </c>
      <c r="E392" s="1" t="s">
        <v>166</v>
      </c>
      <c r="F392" s="1" t="s">
        <v>78</v>
      </c>
      <c r="G392" s="1" t="s">
        <v>11</v>
      </c>
      <c r="H392" s="1" t="s">
        <v>12</v>
      </c>
      <c r="I392" s="1">
        <v>1950.0</v>
      </c>
    </row>
    <row r="393" ht="15.75" customHeight="1">
      <c r="A393" s="1">
        <v>5370049.0</v>
      </c>
      <c r="B393" s="2">
        <v>42891.935636574075</v>
      </c>
      <c r="C393" s="2">
        <v>42891.94730324074</v>
      </c>
      <c r="D393" s="1">
        <v>1007.0</v>
      </c>
      <c r="E393" s="1" t="s">
        <v>370</v>
      </c>
      <c r="F393" s="1" t="s">
        <v>25</v>
      </c>
      <c r="G393" s="1" t="s">
        <v>11</v>
      </c>
      <c r="H393" s="1" t="s">
        <v>12</v>
      </c>
      <c r="I393" s="1">
        <v>1984.0</v>
      </c>
    </row>
    <row r="394" ht="15.75" customHeight="1">
      <c r="A394" s="1">
        <v>5990561.0</v>
      </c>
      <c r="B394" s="2">
        <v>42902.667175925926</v>
      </c>
      <c r="C394" s="2">
        <v>42902.68618055555</v>
      </c>
      <c r="D394" s="1">
        <v>1641.0</v>
      </c>
      <c r="E394" s="1" t="s">
        <v>200</v>
      </c>
      <c r="F394" s="1" t="s">
        <v>231</v>
      </c>
      <c r="G394" s="1" t="s">
        <v>11</v>
      </c>
      <c r="H394" s="1" t="s">
        <v>12</v>
      </c>
      <c r="I394" s="1">
        <v>1971.0</v>
      </c>
    </row>
    <row r="395" ht="15.75" customHeight="1">
      <c r="A395" s="1">
        <v>945491.0</v>
      </c>
      <c r="B395" s="2">
        <v>42774.67778935185</v>
      </c>
      <c r="C395" s="2">
        <v>42774.681805555556</v>
      </c>
      <c r="D395" s="1">
        <v>346.0</v>
      </c>
      <c r="E395" s="1" t="s">
        <v>146</v>
      </c>
      <c r="F395" s="1" t="s">
        <v>183</v>
      </c>
      <c r="G395" s="1" t="s">
        <v>11</v>
      </c>
      <c r="H395" s="1" t="s">
        <v>19</v>
      </c>
      <c r="I395" s="1">
        <v>1966.0</v>
      </c>
    </row>
    <row r="396" ht="15.75" customHeight="1">
      <c r="A396" s="1">
        <v>4605460.0</v>
      </c>
      <c r="B396" s="2">
        <v>42876.5762962963</v>
      </c>
      <c r="C396" s="2">
        <v>42876.583402777775</v>
      </c>
      <c r="D396" s="1">
        <v>613.0</v>
      </c>
      <c r="E396" s="1" t="s">
        <v>126</v>
      </c>
      <c r="F396" s="1" t="s">
        <v>187</v>
      </c>
      <c r="G396" s="1" t="s">
        <v>11</v>
      </c>
      <c r="H396" s="1" t="s">
        <v>12</v>
      </c>
      <c r="I396" s="1">
        <v>1971.0</v>
      </c>
    </row>
    <row r="397" ht="15.75" customHeight="1">
      <c r="A397" s="1">
        <v>1257792.0</v>
      </c>
      <c r="B397" s="2">
        <v>42788.31428240741</v>
      </c>
      <c r="C397" s="2">
        <v>42788.317395833335</v>
      </c>
      <c r="D397" s="1">
        <v>268.0</v>
      </c>
      <c r="E397" s="1" t="s">
        <v>371</v>
      </c>
      <c r="F397" s="1" t="s">
        <v>175</v>
      </c>
      <c r="G397" s="1" t="s">
        <v>11</v>
      </c>
      <c r="H397" s="1" t="s">
        <v>12</v>
      </c>
      <c r="I397" s="1">
        <v>1991.0</v>
      </c>
    </row>
    <row r="398" ht="15.75" customHeight="1">
      <c r="A398" s="1">
        <v>6471975.0</v>
      </c>
      <c r="B398" s="2">
        <v>42911.64524305556</v>
      </c>
      <c r="C398" s="2">
        <v>42911.656689814816</v>
      </c>
      <c r="D398" s="1">
        <v>989.0</v>
      </c>
      <c r="E398" s="1" t="s">
        <v>372</v>
      </c>
      <c r="F398" s="1" t="s">
        <v>9</v>
      </c>
      <c r="G398" s="1" t="s">
        <v>11</v>
      </c>
      <c r="H398" s="1" t="s">
        <v>19</v>
      </c>
      <c r="I398" s="1">
        <v>1971.0</v>
      </c>
    </row>
    <row r="399" ht="15.75" customHeight="1">
      <c r="A399" s="1">
        <v>5546689.0</v>
      </c>
      <c r="B399" s="2">
        <v>42895.33862268519</v>
      </c>
      <c r="C399" s="2">
        <v>42895.341886574075</v>
      </c>
      <c r="D399" s="1">
        <v>282.0</v>
      </c>
      <c r="E399" s="1" t="s">
        <v>122</v>
      </c>
      <c r="F399" s="1" t="s">
        <v>86</v>
      </c>
      <c r="G399" s="1" t="s">
        <v>11</v>
      </c>
      <c r="H399" s="1" t="s">
        <v>12</v>
      </c>
      <c r="I399" s="1">
        <v>1991.0</v>
      </c>
    </row>
    <row r="400" ht="15.75" customHeight="1">
      <c r="A400" s="1">
        <v>2567163.0</v>
      </c>
      <c r="B400" s="2">
        <v>42835.30883101852</v>
      </c>
      <c r="C400" s="2">
        <v>42835.31287037037</v>
      </c>
      <c r="D400" s="1">
        <v>349.0</v>
      </c>
      <c r="E400" s="1" t="s">
        <v>255</v>
      </c>
      <c r="F400" s="1" t="s">
        <v>198</v>
      </c>
      <c r="G400" s="1" t="s">
        <v>11</v>
      </c>
      <c r="H400" s="1" t="s">
        <v>12</v>
      </c>
      <c r="I400" s="1">
        <v>1975.0</v>
      </c>
    </row>
    <row r="401" ht="15.75" customHeight="1">
      <c r="A401" s="1">
        <v>5400568.0</v>
      </c>
      <c r="B401" s="2">
        <v>42892.76011574074</v>
      </c>
      <c r="C401" s="2">
        <v>42892.770462962966</v>
      </c>
      <c r="D401" s="1">
        <v>893.0</v>
      </c>
      <c r="E401" s="1" t="s">
        <v>67</v>
      </c>
      <c r="F401" s="1" t="s">
        <v>190</v>
      </c>
      <c r="G401" s="1" t="s">
        <v>11</v>
      </c>
      <c r="H401" s="1" t="s">
        <v>19</v>
      </c>
      <c r="I401" s="1">
        <v>1970.0</v>
      </c>
    </row>
    <row r="402" ht="15.75" customHeight="1">
      <c r="A402" s="1">
        <v>6437691.0</v>
      </c>
      <c r="B402" s="2">
        <v>42910.86740740741</v>
      </c>
      <c r="C402" s="2">
        <v>42910.87614583333</v>
      </c>
      <c r="D402" s="1">
        <v>755.0</v>
      </c>
      <c r="E402" s="1" t="s">
        <v>114</v>
      </c>
      <c r="F402" s="1" t="s">
        <v>144</v>
      </c>
      <c r="G402" s="1" t="s">
        <v>11</v>
      </c>
      <c r="H402" s="1" t="s">
        <v>12</v>
      </c>
      <c r="I402" s="1">
        <v>1981.0</v>
      </c>
    </row>
    <row r="403" ht="15.75" customHeight="1">
      <c r="A403" s="1">
        <v>594062.0</v>
      </c>
      <c r="B403" s="2">
        <v>42761.900347222225</v>
      </c>
      <c r="C403" s="2">
        <v>42761.90267361111</v>
      </c>
      <c r="D403" s="1">
        <v>201.0</v>
      </c>
      <c r="E403" s="1" t="s">
        <v>294</v>
      </c>
      <c r="F403" s="1" t="s">
        <v>373</v>
      </c>
      <c r="G403" s="1" t="s">
        <v>11</v>
      </c>
      <c r="H403" s="1" t="s">
        <v>12</v>
      </c>
      <c r="I403" s="1">
        <v>1988.0</v>
      </c>
    </row>
    <row r="404" ht="15.75" customHeight="1">
      <c r="A404" s="1">
        <v>3419616.0</v>
      </c>
      <c r="B404" s="2">
        <v>42853.51590277778</v>
      </c>
      <c r="C404" s="2">
        <v>42853.52395833333</v>
      </c>
      <c r="D404" s="1">
        <v>695.0</v>
      </c>
      <c r="E404" s="1" t="s">
        <v>368</v>
      </c>
      <c r="F404" s="1" t="s">
        <v>231</v>
      </c>
      <c r="G404" s="1" t="s">
        <v>11</v>
      </c>
      <c r="H404" s="1" t="s">
        <v>12</v>
      </c>
      <c r="I404" s="1">
        <v>1990.0</v>
      </c>
    </row>
    <row r="405" ht="15.75" customHeight="1">
      <c r="A405" s="1">
        <v>4432667.0</v>
      </c>
      <c r="B405" s="2">
        <v>42873.507627314815</v>
      </c>
      <c r="C405" s="2">
        <v>42873.51296296297</v>
      </c>
      <c r="D405" s="1">
        <v>461.0</v>
      </c>
      <c r="E405" s="1" t="s">
        <v>98</v>
      </c>
      <c r="F405" s="1" t="s">
        <v>63</v>
      </c>
      <c r="G405" s="1" t="s">
        <v>11</v>
      </c>
      <c r="H405" s="1" t="s">
        <v>12</v>
      </c>
      <c r="I405" s="1">
        <v>1947.0</v>
      </c>
    </row>
    <row r="406" ht="15.75" customHeight="1">
      <c r="A406" s="1">
        <v>2783819.0</v>
      </c>
      <c r="B406" s="2">
        <v>42839.38295138889</v>
      </c>
      <c r="C406" s="2">
        <v>42839.38553240741</v>
      </c>
      <c r="D406" s="1">
        <v>223.0</v>
      </c>
      <c r="E406" s="1" t="s">
        <v>37</v>
      </c>
      <c r="F406" s="1" t="s">
        <v>121</v>
      </c>
      <c r="G406" s="1" t="s">
        <v>11</v>
      </c>
      <c r="H406" s="1" t="s">
        <v>12</v>
      </c>
      <c r="I406" s="1">
        <v>1974.0</v>
      </c>
    </row>
    <row r="407" ht="15.75" customHeight="1">
      <c r="A407" s="1">
        <v>6726492.0</v>
      </c>
      <c r="B407" s="2">
        <v>42915.65855324074</v>
      </c>
      <c r="C407" s="2">
        <v>42915.66778935185</v>
      </c>
      <c r="D407" s="1">
        <v>797.0</v>
      </c>
      <c r="E407" s="1" t="s">
        <v>135</v>
      </c>
      <c r="F407" s="1" t="s">
        <v>146</v>
      </c>
      <c r="G407" s="1" t="s">
        <v>29</v>
      </c>
    </row>
    <row r="408" ht="15.75" customHeight="1">
      <c r="A408" s="1">
        <v>2315732.0</v>
      </c>
      <c r="B408" s="2">
        <v>42828.34883101852</v>
      </c>
      <c r="C408" s="2">
        <v>42828.351875</v>
      </c>
      <c r="D408" s="1">
        <v>262.0</v>
      </c>
      <c r="E408" s="1" t="s">
        <v>117</v>
      </c>
      <c r="F408" s="1" t="s">
        <v>112</v>
      </c>
      <c r="G408" s="1" t="s">
        <v>11</v>
      </c>
      <c r="H408" s="1" t="s">
        <v>12</v>
      </c>
      <c r="I408" s="1">
        <v>1985.0</v>
      </c>
    </row>
    <row r="409" ht="15.75" customHeight="1">
      <c r="A409" s="1">
        <v>5689895.0</v>
      </c>
      <c r="B409" s="2">
        <v>42897.64003472222</v>
      </c>
      <c r="C409" s="2">
        <v>42897.644953703704</v>
      </c>
      <c r="D409" s="1">
        <v>424.0</v>
      </c>
      <c r="E409" s="1" t="s">
        <v>20</v>
      </c>
      <c r="F409" s="1" t="s">
        <v>270</v>
      </c>
      <c r="G409" s="1" t="s">
        <v>11</v>
      </c>
      <c r="H409" s="1" t="s">
        <v>19</v>
      </c>
      <c r="I409" s="1">
        <v>1956.0</v>
      </c>
    </row>
    <row r="410" ht="15.75" customHeight="1">
      <c r="A410" s="1">
        <v>5506007.0</v>
      </c>
      <c r="B410" s="2">
        <v>42894.60324074074</v>
      </c>
      <c r="C410" s="2">
        <v>42894.61032407408</v>
      </c>
      <c r="D410" s="1">
        <v>612.0</v>
      </c>
      <c r="E410" s="1" t="s">
        <v>168</v>
      </c>
      <c r="F410" s="1" t="s">
        <v>108</v>
      </c>
      <c r="G410" s="1" t="s">
        <v>29</v>
      </c>
    </row>
    <row r="411" ht="15.75" customHeight="1">
      <c r="A411" s="1">
        <v>2394909.0</v>
      </c>
      <c r="B411" s="2">
        <v>42830.398252314815</v>
      </c>
      <c r="C411" s="2">
        <v>42830.410891203705</v>
      </c>
      <c r="D411" s="1">
        <v>1091.0</v>
      </c>
      <c r="E411" s="1" t="s">
        <v>114</v>
      </c>
      <c r="F411" s="1" t="s">
        <v>374</v>
      </c>
      <c r="G411" s="1" t="s">
        <v>11</v>
      </c>
      <c r="H411" s="1" t="s">
        <v>12</v>
      </c>
      <c r="I411" s="1">
        <v>1951.0</v>
      </c>
    </row>
    <row r="412" ht="15.75" customHeight="1">
      <c r="A412" s="1">
        <v>6131499.0</v>
      </c>
      <c r="B412" s="2">
        <v>42905.70118055555</v>
      </c>
      <c r="C412" s="2">
        <v>42905.70795138889</v>
      </c>
      <c r="D412" s="1">
        <v>584.0</v>
      </c>
      <c r="E412" s="1" t="s">
        <v>339</v>
      </c>
      <c r="F412" s="1" t="s">
        <v>138</v>
      </c>
      <c r="G412" s="1" t="s">
        <v>11</v>
      </c>
      <c r="H412" s="1" t="s">
        <v>12</v>
      </c>
      <c r="I412" s="1">
        <v>1962.0</v>
      </c>
    </row>
    <row r="413" ht="15.75" customHeight="1">
      <c r="A413" s="1">
        <v>273552.0</v>
      </c>
      <c r="B413" s="2">
        <v>42748.732083333336</v>
      </c>
      <c r="C413" s="2">
        <v>42748.735451388886</v>
      </c>
      <c r="D413" s="1">
        <v>290.0</v>
      </c>
      <c r="E413" s="1" t="s">
        <v>288</v>
      </c>
      <c r="F413" s="1" t="s">
        <v>37</v>
      </c>
      <c r="G413" s="1" t="s">
        <v>11</v>
      </c>
      <c r="H413" s="1" t="s">
        <v>12</v>
      </c>
      <c r="I413" s="1">
        <v>1972.0</v>
      </c>
    </row>
    <row r="414" ht="15.75" customHeight="1">
      <c r="A414" s="1">
        <v>5532513.0</v>
      </c>
      <c r="B414" s="2">
        <v>42894.83457175926</v>
      </c>
      <c r="C414" s="2">
        <v>42894.83640046296</v>
      </c>
      <c r="D414" s="1">
        <v>157.0</v>
      </c>
      <c r="E414" s="1" t="s">
        <v>375</v>
      </c>
      <c r="F414" s="1" t="s">
        <v>376</v>
      </c>
      <c r="G414" s="1" t="s">
        <v>11</v>
      </c>
      <c r="H414" s="1" t="s">
        <v>12</v>
      </c>
      <c r="I414" s="1">
        <v>1988.0</v>
      </c>
    </row>
    <row r="415" ht="15.75" customHeight="1">
      <c r="A415" s="1">
        <v>2452997.0</v>
      </c>
      <c r="B415" s="2">
        <v>42832.33576388889</v>
      </c>
      <c r="C415" s="2">
        <v>42832.34704861111</v>
      </c>
      <c r="D415" s="1">
        <v>975.0</v>
      </c>
      <c r="E415" s="1" t="s">
        <v>176</v>
      </c>
      <c r="F415" s="1" t="s">
        <v>109</v>
      </c>
      <c r="G415" s="1" t="s">
        <v>11</v>
      </c>
      <c r="H415" s="1" t="s">
        <v>12</v>
      </c>
      <c r="I415" s="1">
        <v>1960.0</v>
      </c>
    </row>
    <row r="416" ht="15.75" customHeight="1">
      <c r="A416" s="1">
        <v>5797031.0</v>
      </c>
      <c r="B416" s="2">
        <v>42899.54684027778</v>
      </c>
      <c r="C416" s="2">
        <v>42899.55033564815</v>
      </c>
      <c r="D416" s="1">
        <v>302.0</v>
      </c>
      <c r="E416" s="1" t="s">
        <v>242</v>
      </c>
      <c r="F416" s="1" t="s">
        <v>172</v>
      </c>
      <c r="G416" s="1" t="s">
        <v>11</v>
      </c>
      <c r="H416" s="1" t="s">
        <v>12</v>
      </c>
      <c r="I416" s="1">
        <v>1942.0</v>
      </c>
    </row>
    <row r="417" ht="15.75" customHeight="1">
      <c r="A417" s="1">
        <v>4165560.0</v>
      </c>
      <c r="B417" s="2">
        <v>42867.73991898148</v>
      </c>
      <c r="C417" s="2">
        <v>42867.75293981482</v>
      </c>
      <c r="D417" s="1">
        <v>1124.0</v>
      </c>
      <c r="E417" s="1" t="s">
        <v>33</v>
      </c>
      <c r="F417" s="1" t="s">
        <v>245</v>
      </c>
      <c r="G417" s="1" t="s">
        <v>11</v>
      </c>
      <c r="H417" s="1" t="s">
        <v>12</v>
      </c>
      <c r="I417" s="1">
        <v>1993.0</v>
      </c>
    </row>
    <row r="418" ht="15.75" customHeight="1">
      <c r="A418" s="1">
        <v>246721.0</v>
      </c>
      <c r="B418" s="2">
        <v>42747.93059027778</v>
      </c>
      <c r="C418" s="2">
        <v>42747.93518518518</v>
      </c>
      <c r="D418" s="1">
        <v>396.0</v>
      </c>
      <c r="E418" s="1" t="s">
        <v>284</v>
      </c>
      <c r="F418" s="1" t="s">
        <v>301</v>
      </c>
      <c r="G418" s="1" t="s">
        <v>11</v>
      </c>
      <c r="H418" s="1" t="s">
        <v>12</v>
      </c>
      <c r="I418" s="1">
        <v>1971.0</v>
      </c>
    </row>
    <row r="419" ht="15.75" customHeight="1">
      <c r="A419" s="1">
        <v>2618484.0</v>
      </c>
      <c r="B419" s="2">
        <v>42836.314050925925</v>
      </c>
      <c r="C419" s="2">
        <v>42836.33353009259</v>
      </c>
      <c r="D419" s="1">
        <v>1682.0</v>
      </c>
      <c r="E419" s="1" t="s">
        <v>149</v>
      </c>
      <c r="F419" s="1" t="s">
        <v>175</v>
      </c>
      <c r="G419" s="1" t="s">
        <v>11</v>
      </c>
      <c r="H419" s="1" t="s">
        <v>12</v>
      </c>
      <c r="I419" s="1">
        <v>1986.0</v>
      </c>
    </row>
    <row r="420" ht="15.75" customHeight="1">
      <c r="A420" s="1">
        <v>588189.0</v>
      </c>
      <c r="B420" s="2">
        <v>42761.772523148145</v>
      </c>
      <c r="C420" s="2">
        <v>42761.77699074074</v>
      </c>
      <c r="D420" s="1">
        <v>385.0</v>
      </c>
      <c r="E420" s="1" t="s">
        <v>89</v>
      </c>
      <c r="F420" s="1" t="s">
        <v>377</v>
      </c>
      <c r="G420" s="1" t="s">
        <v>11</v>
      </c>
      <c r="H420" s="1" t="s">
        <v>12</v>
      </c>
      <c r="I420" s="1">
        <v>1981.0</v>
      </c>
    </row>
    <row r="421" ht="15.75" customHeight="1">
      <c r="A421" s="1">
        <v>4412004.0</v>
      </c>
      <c r="B421" s="2">
        <v>42873.26050925926</v>
      </c>
      <c r="C421" s="2">
        <v>42873.28050925926</v>
      </c>
      <c r="D421" s="1">
        <v>1727.0</v>
      </c>
      <c r="E421" s="1" t="s">
        <v>378</v>
      </c>
      <c r="F421" s="1" t="s">
        <v>114</v>
      </c>
      <c r="G421" s="1" t="s">
        <v>11</v>
      </c>
      <c r="H421" s="1" t="s">
        <v>12</v>
      </c>
      <c r="I421" s="1">
        <v>1992.0</v>
      </c>
    </row>
    <row r="422" ht="15.75" customHeight="1">
      <c r="A422" s="1">
        <v>1277230.0</v>
      </c>
      <c r="B422" s="2">
        <v>42788.69938657407</v>
      </c>
      <c r="C422" s="2">
        <v>42788.70523148148</v>
      </c>
      <c r="D422" s="1">
        <v>505.0</v>
      </c>
      <c r="E422" s="1" t="s">
        <v>319</v>
      </c>
      <c r="F422" s="1" t="s">
        <v>238</v>
      </c>
      <c r="G422" s="1" t="s">
        <v>11</v>
      </c>
      <c r="H422" s="1" t="s">
        <v>12</v>
      </c>
      <c r="I422" s="1">
        <v>1983.0</v>
      </c>
    </row>
    <row r="423" ht="15.75" customHeight="1">
      <c r="A423" s="1">
        <v>3989900.0</v>
      </c>
      <c r="B423" s="2">
        <v>42864.734918981485</v>
      </c>
      <c r="C423" s="2">
        <v>42864.74207175926</v>
      </c>
      <c r="D423" s="1">
        <v>618.0</v>
      </c>
      <c r="E423" s="1" t="s">
        <v>379</v>
      </c>
      <c r="F423" s="1" t="s">
        <v>380</v>
      </c>
      <c r="G423" s="1" t="s">
        <v>11</v>
      </c>
    </row>
    <row r="424" ht="15.75" customHeight="1">
      <c r="A424" s="1">
        <v>6373271.0</v>
      </c>
      <c r="B424" s="2">
        <v>42909.70479166666</v>
      </c>
      <c r="C424" s="2">
        <v>42909.72021990741</v>
      </c>
      <c r="D424" s="1">
        <v>1333.0</v>
      </c>
      <c r="E424" s="1" t="s">
        <v>288</v>
      </c>
      <c r="F424" s="1" t="s">
        <v>381</v>
      </c>
      <c r="G424" s="1" t="s">
        <v>11</v>
      </c>
      <c r="H424" s="1" t="s">
        <v>12</v>
      </c>
      <c r="I424" s="1">
        <v>1981.0</v>
      </c>
    </row>
    <row r="425" ht="15.75" customHeight="1">
      <c r="A425" s="1">
        <v>5570249.0</v>
      </c>
      <c r="B425" s="2">
        <v>42895.60273148148</v>
      </c>
      <c r="C425" s="2">
        <v>42895.60612268518</v>
      </c>
      <c r="D425" s="1">
        <v>293.0</v>
      </c>
      <c r="E425" s="1" t="s">
        <v>382</v>
      </c>
      <c r="F425" s="1" t="s">
        <v>383</v>
      </c>
      <c r="G425" s="1" t="s">
        <v>11</v>
      </c>
      <c r="H425" s="1" t="s">
        <v>12</v>
      </c>
      <c r="I425" s="1">
        <v>1982.0</v>
      </c>
    </row>
    <row r="426" ht="15.75" customHeight="1">
      <c r="A426" s="1">
        <v>6395164.0</v>
      </c>
      <c r="B426" s="2">
        <v>42910.41983796296</v>
      </c>
      <c r="C426" s="2">
        <v>42910.42774305555</v>
      </c>
      <c r="D426" s="1">
        <v>683.0</v>
      </c>
      <c r="E426" s="1" t="s">
        <v>41</v>
      </c>
      <c r="F426" s="1" t="s">
        <v>384</v>
      </c>
      <c r="G426" s="1" t="s">
        <v>11</v>
      </c>
      <c r="H426" s="1" t="s">
        <v>19</v>
      </c>
      <c r="I426" s="1">
        <v>1981.0</v>
      </c>
    </row>
    <row r="427" ht="15.75" customHeight="1">
      <c r="A427" s="1">
        <v>1835694.0</v>
      </c>
      <c r="B427" s="2">
        <v>42805.64685185185</v>
      </c>
      <c r="C427" s="2">
        <v>42805.6508912037</v>
      </c>
      <c r="D427" s="1">
        <v>349.0</v>
      </c>
      <c r="E427" s="1" t="s">
        <v>136</v>
      </c>
      <c r="F427" s="1" t="s">
        <v>49</v>
      </c>
      <c r="G427" s="1" t="s">
        <v>11</v>
      </c>
      <c r="H427" s="1" t="s">
        <v>19</v>
      </c>
      <c r="I427" s="1">
        <v>1962.0</v>
      </c>
    </row>
    <row r="428" ht="15.75" customHeight="1">
      <c r="A428" s="1">
        <v>4027948.0</v>
      </c>
      <c r="B428" s="2">
        <v>42865.47938657407</v>
      </c>
      <c r="C428" s="2">
        <v>42865.487650462965</v>
      </c>
      <c r="D428" s="1">
        <v>714.0</v>
      </c>
      <c r="E428" s="1" t="s">
        <v>385</v>
      </c>
      <c r="F428" s="1" t="s">
        <v>10</v>
      </c>
      <c r="G428" s="1" t="s">
        <v>11</v>
      </c>
      <c r="H428" s="1" t="s">
        <v>19</v>
      </c>
      <c r="I428" s="1">
        <v>1998.0</v>
      </c>
    </row>
    <row r="429" ht="15.75" customHeight="1">
      <c r="A429" s="1">
        <v>154707.0</v>
      </c>
      <c r="B429" s="2">
        <v>42745.32678240741</v>
      </c>
      <c r="C429" s="2">
        <v>42745.32896990741</v>
      </c>
      <c r="D429" s="1">
        <v>189.0</v>
      </c>
      <c r="E429" s="1" t="s">
        <v>151</v>
      </c>
      <c r="F429" s="1" t="s">
        <v>279</v>
      </c>
      <c r="G429" s="1" t="s">
        <v>11</v>
      </c>
      <c r="H429" s="1" t="s">
        <v>12</v>
      </c>
      <c r="I429" s="1">
        <v>1985.0</v>
      </c>
    </row>
    <row r="430" ht="15.75" customHeight="1">
      <c r="A430" s="1">
        <v>2547596.0</v>
      </c>
      <c r="B430" s="2">
        <v>42834.67298611111</v>
      </c>
      <c r="C430" s="2">
        <v>42834.68184027778</v>
      </c>
      <c r="D430" s="1">
        <v>765.0</v>
      </c>
      <c r="E430" s="1" t="s">
        <v>143</v>
      </c>
      <c r="F430" s="1" t="s">
        <v>212</v>
      </c>
      <c r="G430" s="1" t="s">
        <v>11</v>
      </c>
      <c r="H430" s="1" t="s">
        <v>12</v>
      </c>
      <c r="I430" s="1">
        <v>1995.0</v>
      </c>
    </row>
    <row r="431" ht="15.75" customHeight="1">
      <c r="A431" s="1">
        <v>5545571.0</v>
      </c>
      <c r="B431" s="2">
        <v>42895.32929398148</v>
      </c>
      <c r="C431" s="2">
        <v>42895.33251157407</v>
      </c>
      <c r="D431" s="1">
        <v>278.0</v>
      </c>
      <c r="E431" s="1" t="s">
        <v>150</v>
      </c>
      <c r="F431" s="1" t="s">
        <v>279</v>
      </c>
      <c r="G431" s="1" t="s">
        <v>11</v>
      </c>
      <c r="H431" s="1" t="s">
        <v>12</v>
      </c>
      <c r="I431" s="1">
        <v>1981.0</v>
      </c>
    </row>
    <row r="432" ht="15.75" customHeight="1">
      <c r="A432" s="1">
        <v>2554297.0</v>
      </c>
      <c r="B432" s="2">
        <v>42834.74052083334</v>
      </c>
      <c r="C432" s="2">
        <v>42834.74458333333</v>
      </c>
      <c r="D432" s="1">
        <v>350.0</v>
      </c>
      <c r="E432" s="1" t="s">
        <v>386</v>
      </c>
      <c r="F432" s="1" t="s">
        <v>143</v>
      </c>
      <c r="G432" s="1" t="s">
        <v>11</v>
      </c>
      <c r="H432" s="1" t="s">
        <v>19</v>
      </c>
      <c r="I432" s="1">
        <v>1982.0</v>
      </c>
    </row>
    <row r="433" ht="15.75" customHeight="1">
      <c r="A433" s="1">
        <v>1224012.0</v>
      </c>
      <c r="B433" s="2">
        <v>42787.2990162037</v>
      </c>
      <c r="C433" s="2">
        <v>42787.306666666664</v>
      </c>
      <c r="D433" s="1">
        <v>661.0</v>
      </c>
      <c r="E433" s="1" t="s">
        <v>387</v>
      </c>
      <c r="F433" s="1" t="s">
        <v>251</v>
      </c>
      <c r="G433" s="1" t="s">
        <v>11</v>
      </c>
      <c r="H433" s="1" t="s">
        <v>12</v>
      </c>
      <c r="I433" s="1">
        <v>1953.0</v>
      </c>
    </row>
    <row r="434" ht="15.75" customHeight="1">
      <c r="A434" s="1">
        <v>1767693.0</v>
      </c>
      <c r="B434" s="2">
        <v>42803.3293287037</v>
      </c>
      <c r="C434" s="2">
        <v>42803.33306712963</v>
      </c>
      <c r="D434" s="1">
        <v>323.0</v>
      </c>
      <c r="E434" s="1" t="s">
        <v>173</v>
      </c>
      <c r="F434" s="1" t="s">
        <v>155</v>
      </c>
      <c r="G434" s="1" t="s">
        <v>11</v>
      </c>
      <c r="H434" s="1" t="s">
        <v>12</v>
      </c>
      <c r="I434" s="1">
        <v>1991.0</v>
      </c>
    </row>
    <row r="435" ht="15.75" customHeight="1">
      <c r="A435" s="1">
        <v>3899420.0</v>
      </c>
      <c r="B435" s="2">
        <v>42862.9221412037</v>
      </c>
      <c r="C435" s="2">
        <v>42862.928090277775</v>
      </c>
      <c r="D435" s="1">
        <v>514.0</v>
      </c>
      <c r="E435" s="1" t="s">
        <v>388</v>
      </c>
      <c r="F435" s="1" t="s">
        <v>16</v>
      </c>
      <c r="G435" s="1" t="s">
        <v>11</v>
      </c>
      <c r="H435" s="1" t="s">
        <v>12</v>
      </c>
      <c r="I435" s="1">
        <v>1980.0</v>
      </c>
    </row>
    <row r="436" ht="15.75" customHeight="1">
      <c r="A436" s="1">
        <v>2267204.0</v>
      </c>
      <c r="B436" s="2">
        <v>42826.843148148146</v>
      </c>
      <c r="C436" s="2">
        <v>42826.8506712963</v>
      </c>
      <c r="D436" s="1">
        <v>649.0</v>
      </c>
      <c r="E436" s="1" t="s">
        <v>361</v>
      </c>
      <c r="F436" s="1" t="s">
        <v>344</v>
      </c>
      <c r="G436" s="1" t="s">
        <v>11</v>
      </c>
      <c r="H436" s="1" t="s">
        <v>12</v>
      </c>
      <c r="I436" s="1">
        <v>1950.0</v>
      </c>
    </row>
    <row r="437" ht="15.75" customHeight="1">
      <c r="A437" s="1">
        <v>1203329.0</v>
      </c>
      <c r="B437" s="2">
        <v>42786.572592592594</v>
      </c>
      <c r="C437" s="2">
        <v>42786.58422453704</v>
      </c>
      <c r="D437" s="1">
        <v>1004.0</v>
      </c>
      <c r="E437" s="1" t="s">
        <v>274</v>
      </c>
      <c r="F437" s="1" t="s">
        <v>104</v>
      </c>
      <c r="G437" s="1" t="s">
        <v>29</v>
      </c>
    </row>
    <row r="438" ht="15.75" customHeight="1">
      <c r="A438" s="1">
        <v>1940925.0</v>
      </c>
      <c r="B438" s="2">
        <v>42815.3975462963</v>
      </c>
      <c r="C438" s="2">
        <v>42815.40384259259</v>
      </c>
      <c r="D438" s="1">
        <v>544.0</v>
      </c>
      <c r="E438" s="1" t="s">
        <v>187</v>
      </c>
      <c r="F438" s="1" t="s">
        <v>334</v>
      </c>
      <c r="G438" s="1" t="s">
        <v>11</v>
      </c>
      <c r="H438" s="1" t="s">
        <v>12</v>
      </c>
      <c r="I438" s="1">
        <v>1989.0</v>
      </c>
    </row>
    <row r="439" ht="15.75" customHeight="1">
      <c r="A439" s="1">
        <v>3994748.0</v>
      </c>
      <c r="B439" s="2">
        <v>42864.76489583333</v>
      </c>
      <c r="C439" s="2">
        <v>42864.771574074075</v>
      </c>
      <c r="D439" s="1">
        <v>577.0</v>
      </c>
      <c r="E439" s="1" t="s">
        <v>389</v>
      </c>
      <c r="F439" s="1" t="s">
        <v>384</v>
      </c>
      <c r="G439" s="1" t="s">
        <v>11</v>
      </c>
      <c r="H439" s="1" t="s">
        <v>12</v>
      </c>
      <c r="I439" s="1">
        <v>1969.0</v>
      </c>
    </row>
    <row r="440" ht="15.75" customHeight="1">
      <c r="A440" s="1">
        <v>6045473.0</v>
      </c>
      <c r="B440" s="2">
        <v>42903.84875</v>
      </c>
      <c r="C440" s="2">
        <v>42903.850810185184</v>
      </c>
      <c r="D440" s="1">
        <v>177.0</v>
      </c>
      <c r="E440" s="1" t="s">
        <v>156</v>
      </c>
      <c r="F440" s="1" t="s">
        <v>222</v>
      </c>
      <c r="G440" s="1" t="s">
        <v>11</v>
      </c>
      <c r="H440" s="1" t="s">
        <v>12</v>
      </c>
      <c r="I440" s="1">
        <v>1995.0</v>
      </c>
    </row>
    <row r="441" ht="15.75" customHeight="1">
      <c r="A441" s="1">
        <v>1030616.0</v>
      </c>
      <c r="B441" s="2">
        <v>42780.86106481482</v>
      </c>
      <c r="C441" s="2">
        <v>42780.877905092595</v>
      </c>
      <c r="D441" s="1">
        <v>1455.0</v>
      </c>
      <c r="E441" s="1" t="s">
        <v>64</v>
      </c>
      <c r="F441" s="1" t="s">
        <v>390</v>
      </c>
      <c r="G441" s="1" t="s">
        <v>11</v>
      </c>
      <c r="H441" s="1" t="s">
        <v>12</v>
      </c>
      <c r="I441" s="1">
        <v>1992.0</v>
      </c>
    </row>
    <row r="442" ht="15.75" customHeight="1">
      <c r="A442" s="1">
        <v>5882643.0</v>
      </c>
      <c r="B442" s="2">
        <v>42900.80918981481</v>
      </c>
      <c r="C442" s="2">
        <v>42900.820625</v>
      </c>
      <c r="D442" s="1">
        <v>988.0</v>
      </c>
      <c r="E442" s="1" t="s">
        <v>310</v>
      </c>
      <c r="F442" s="1" t="s">
        <v>391</v>
      </c>
      <c r="G442" s="1" t="s">
        <v>11</v>
      </c>
      <c r="H442" s="1" t="s">
        <v>12</v>
      </c>
      <c r="I442" s="1">
        <v>1981.0</v>
      </c>
    </row>
    <row r="443" ht="15.75" customHeight="1">
      <c r="A443" s="1">
        <v>3095107.0</v>
      </c>
      <c r="B443" s="2">
        <v>42845.69207175926</v>
      </c>
      <c r="C443" s="2">
        <v>42845.69982638889</v>
      </c>
      <c r="D443" s="1">
        <v>669.0</v>
      </c>
      <c r="E443" s="1" t="s">
        <v>230</v>
      </c>
      <c r="F443" s="1" t="s">
        <v>47</v>
      </c>
      <c r="G443" s="1" t="s">
        <v>11</v>
      </c>
      <c r="H443" s="1" t="s">
        <v>12</v>
      </c>
      <c r="I443" s="1">
        <v>1988.0</v>
      </c>
    </row>
    <row r="444" ht="15.75" customHeight="1">
      <c r="A444" s="1">
        <v>5836197.0</v>
      </c>
      <c r="B444" s="2">
        <v>42900.29545138889</v>
      </c>
      <c r="C444" s="2">
        <v>42900.29938657407</v>
      </c>
      <c r="D444" s="1">
        <v>340.0</v>
      </c>
      <c r="E444" s="1" t="s">
        <v>134</v>
      </c>
      <c r="F444" s="1" t="s">
        <v>392</v>
      </c>
      <c r="G444" s="1" t="s">
        <v>11</v>
      </c>
      <c r="H444" s="1" t="s">
        <v>12</v>
      </c>
      <c r="I444" s="1">
        <v>1968.0</v>
      </c>
    </row>
    <row r="445" ht="15.75" customHeight="1">
      <c r="A445" s="1">
        <v>5847078.0</v>
      </c>
      <c r="B445" s="2">
        <v>42900.43554398148</v>
      </c>
      <c r="C445" s="2">
        <v>42900.44488425926</v>
      </c>
      <c r="D445" s="1">
        <v>807.0</v>
      </c>
      <c r="E445" s="1" t="s">
        <v>393</v>
      </c>
      <c r="F445" s="1" t="s">
        <v>147</v>
      </c>
      <c r="G445" s="1" t="s">
        <v>11</v>
      </c>
      <c r="H445" s="1" t="s">
        <v>12</v>
      </c>
      <c r="I445" s="1">
        <v>1987.0</v>
      </c>
    </row>
    <row r="446" ht="15.75" customHeight="1">
      <c r="A446" s="1">
        <v>510876.0</v>
      </c>
      <c r="B446" s="2">
        <v>42758.69577546296</v>
      </c>
      <c r="C446" s="2">
        <v>42758.70009259259</v>
      </c>
      <c r="D446" s="1">
        <v>372.0</v>
      </c>
      <c r="E446" s="1" t="s">
        <v>52</v>
      </c>
      <c r="F446" s="1" t="s">
        <v>53</v>
      </c>
      <c r="G446" s="1" t="s">
        <v>11</v>
      </c>
      <c r="H446" s="1" t="s">
        <v>19</v>
      </c>
      <c r="I446" s="1">
        <v>1988.0</v>
      </c>
    </row>
    <row r="447" ht="15.75" customHeight="1">
      <c r="A447" s="1">
        <v>1432757.0</v>
      </c>
      <c r="B447" s="2">
        <v>42792.68572916667</v>
      </c>
      <c r="C447" s="2">
        <v>42792.68965277778</v>
      </c>
      <c r="D447" s="1">
        <v>338.0</v>
      </c>
      <c r="E447" s="1" t="s">
        <v>224</v>
      </c>
      <c r="F447" s="1" t="s">
        <v>275</v>
      </c>
      <c r="G447" s="1" t="s">
        <v>11</v>
      </c>
      <c r="H447" s="1" t="s">
        <v>12</v>
      </c>
      <c r="I447" s="1">
        <v>1965.0</v>
      </c>
    </row>
    <row r="448" ht="15.75" customHeight="1">
      <c r="A448" s="1">
        <v>6788542.0</v>
      </c>
      <c r="B448" s="2">
        <v>42916.629328703704</v>
      </c>
      <c r="C448" s="2">
        <v>42916.64708333334</v>
      </c>
      <c r="D448" s="1">
        <v>1534.0</v>
      </c>
      <c r="E448" s="1" t="s">
        <v>210</v>
      </c>
      <c r="F448" s="1" t="s">
        <v>143</v>
      </c>
      <c r="G448" s="1" t="s">
        <v>11</v>
      </c>
      <c r="H448" s="1" t="s">
        <v>12</v>
      </c>
      <c r="I448" s="1">
        <v>1993.0</v>
      </c>
    </row>
    <row r="449" ht="15.75" customHeight="1">
      <c r="A449" s="1">
        <v>6027395.0</v>
      </c>
      <c r="B449" s="2">
        <v>42903.50056712963</v>
      </c>
      <c r="C449" s="2">
        <v>42903.50440972222</v>
      </c>
      <c r="D449" s="1">
        <v>332.0</v>
      </c>
      <c r="E449" s="1" t="s">
        <v>67</v>
      </c>
      <c r="F449" s="1" t="s">
        <v>119</v>
      </c>
      <c r="G449" s="1" t="s">
        <v>11</v>
      </c>
      <c r="H449" s="1" t="s">
        <v>12</v>
      </c>
      <c r="I449" s="1">
        <v>1990.0</v>
      </c>
    </row>
    <row r="450" ht="15.75" customHeight="1">
      <c r="A450" s="1">
        <v>3327599.0</v>
      </c>
      <c r="B450" s="2">
        <v>42851.70303240741</v>
      </c>
      <c r="C450" s="2">
        <v>42851.71462962963</v>
      </c>
      <c r="D450" s="1">
        <v>1001.0</v>
      </c>
      <c r="E450" s="1" t="s">
        <v>43</v>
      </c>
      <c r="F450" s="1" t="s">
        <v>255</v>
      </c>
      <c r="G450" s="1" t="s">
        <v>11</v>
      </c>
      <c r="H450" s="1" t="s">
        <v>12</v>
      </c>
      <c r="I450" s="1">
        <v>1960.0</v>
      </c>
    </row>
    <row r="451" ht="15.75" customHeight="1">
      <c r="A451" s="1">
        <v>4648323.0</v>
      </c>
      <c r="B451" s="2">
        <v>42877.40429398148</v>
      </c>
      <c r="C451" s="2">
        <v>42877.41042824074</v>
      </c>
      <c r="D451" s="1">
        <v>529.0</v>
      </c>
      <c r="E451" s="1" t="s">
        <v>135</v>
      </c>
      <c r="F451" s="1" t="s">
        <v>394</v>
      </c>
      <c r="G451" s="1" t="s">
        <v>11</v>
      </c>
      <c r="H451" s="1" t="s">
        <v>19</v>
      </c>
      <c r="I451" s="1">
        <v>1990.0</v>
      </c>
    </row>
    <row r="452" ht="15.75" customHeight="1">
      <c r="A452" s="1">
        <v>4793031.0</v>
      </c>
      <c r="B452" s="2">
        <v>42880.717511574076</v>
      </c>
      <c r="C452" s="2">
        <v>42880.72804398148</v>
      </c>
      <c r="D452" s="1">
        <v>909.0</v>
      </c>
      <c r="E452" s="1" t="s">
        <v>90</v>
      </c>
      <c r="F452" s="1" t="s">
        <v>61</v>
      </c>
      <c r="G452" s="1" t="s">
        <v>11</v>
      </c>
      <c r="H452" s="1" t="s">
        <v>12</v>
      </c>
      <c r="I452" s="1">
        <v>1973.0</v>
      </c>
    </row>
    <row r="453" ht="15.75" customHeight="1">
      <c r="A453" s="1">
        <v>1603846.0</v>
      </c>
      <c r="B453" s="2">
        <v>42797.4015625</v>
      </c>
      <c r="C453" s="2">
        <v>42797.40275462963</v>
      </c>
      <c r="D453" s="1">
        <v>103.0</v>
      </c>
      <c r="E453" s="1" t="s">
        <v>132</v>
      </c>
      <c r="F453" s="1" t="s">
        <v>220</v>
      </c>
      <c r="G453" s="1" t="s">
        <v>11</v>
      </c>
      <c r="H453" s="1" t="s">
        <v>12</v>
      </c>
      <c r="I453" s="1">
        <v>1976.0</v>
      </c>
    </row>
    <row r="454" ht="15.75" customHeight="1">
      <c r="A454" s="1">
        <v>6355219.0</v>
      </c>
      <c r="B454" s="2">
        <v>42909.47248842593</v>
      </c>
      <c r="C454" s="2">
        <v>42909.48207175926</v>
      </c>
      <c r="D454" s="1">
        <v>827.0</v>
      </c>
      <c r="E454" s="1" t="s">
        <v>395</v>
      </c>
      <c r="F454" s="1" t="s">
        <v>396</v>
      </c>
      <c r="G454" s="1" t="s">
        <v>29</v>
      </c>
      <c r="H454" s="1" t="s">
        <v>12</v>
      </c>
      <c r="I454" s="1">
        <v>1995.0</v>
      </c>
    </row>
    <row r="455" ht="15.75" customHeight="1">
      <c r="A455" s="1">
        <v>4089351.0</v>
      </c>
      <c r="B455" s="2">
        <v>42866.53194444445</v>
      </c>
      <c r="C455" s="2">
        <v>42866.542291666665</v>
      </c>
      <c r="D455" s="1">
        <v>894.0</v>
      </c>
      <c r="E455" s="1" t="s">
        <v>397</v>
      </c>
      <c r="F455" s="1" t="s">
        <v>159</v>
      </c>
      <c r="G455" s="1" t="s">
        <v>11</v>
      </c>
      <c r="H455" s="1" t="s">
        <v>12</v>
      </c>
      <c r="I455" s="1">
        <v>1967.0</v>
      </c>
    </row>
    <row r="456" ht="15.75" customHeight="1">
      <c r="A456" s="1">
        <v>4155251.0</v>
      </c>
      <c r="B456" s="2">
        <v>42867.64981481482</v>
      </c>
      <c r="C456" s="2">
        <v>42867.68032407408</v>
      </c>
      <c r="D456" s="1">
        <v>2635.0</v>
      </c>
      <c r="E456" s="1" t="s">
        <v>303</v>
      </c>
      <c r="F456" s="1" t="s">
        <v>42</v>
      </c>
      <c r="G456" s="1" t="s">
        <v>29</v>
      </c>
    </row>
    <row r="457" ht="15.75" customHeight="1">
      <c r="A457" s="1">
        <v>1799886.0</v>
      </c>
      <c r="B457" s="2">
        <v>42803.7784375</v>
      </c>
      <c r="C457" s="2">
        <v>42803.80059027778</v>
      </c>
      <c r="D457" s="1">
        <v>1913.0</v>
      </c>
      <c r="E457" s="1" t="s">
        <v>398</v>
      </c>
      <c r="F457" s="1" t="s">
        <v>89</v>
      </c>
      <c r="G457" s="1" t="s">
        <v>11</v>
      </c>
      <c r="H457" s="1" t="s">
        <v>12</v>
      </c>
      <c r="I457" s="1">
        <v>1987.0</v>
      </c>
    </row>
    <row r="458" ht="15.75" customHeight="1">
      <c r="A458" s="1">
        <v>1898321.0</v>
      </c>
      <c r="B458" s="2">
        <v>42813.61604166667</v>
      </c>
      <c r="C458" s="2">
        <v>42813.62298611111</v>
      </c>
      <c r="D458" s="1">
        <v>599.0</v>
      </c>
      <c r="E458" s="1" t="s">
        <v>28</v>
      </c>
      <c r="F458" s="1" t="s">
        <v>262</v>
      </c>
      <c r="G458" s="1" t="s">
        <v>11</v>
      </c>
      <c r="H458" s="1" t="s">
        <v>12</v>
      </c>
      <c r="I458" s="1">
        <v>1985.0</v>
      </c>
    </row>
    <row r="459" ht="15.75" customHeight="1">
      <c r="A459" s="1">
        <v>2579023.0</v>
      </c>
      <c r="B459" s="2">
        <v>42835.47149305556</v>
      </c>
      <c r="C459" s="2">
        <v>42835.47479166667</v>
      </c>
      <c r="D459" s="1">
        <v>285.0</v>
      </c>
      <c r="E459" s="1" t="s">
        <v>98</v>
      </c>
      <c r="F459" s="1" t="s">
        <v>64</v>
      </c>
      <c r="G459" s="1" t="s">
        <v>11</v>
      </c>
      <c r="H459" s="1" t="s">
        <v>12</v>
      </c>
      <c r="I459" s="1">
        <v>1992.0</v>
      </c>
    </row>
    <row r="460" ht="15.75" customHeight="1">
      <c r="A460" s="1">
        <v>797851.0</v>
      </c>
      <c r="B460" s="2">
        <v>42769.288252314815</v>
      </c>
      <c r="C460" s="2">
        <v>42769.292905092596</v>
      </c>
      <c r="D460" s="1">
        <v>402.0</v>
      </c>
      <c r="E460" s="1" t="s">
        <v>399</v>
      </c>
      <c r="F460" s="1" t="s">
        <v>164</v>
      </c>
      <c r="G460" s="1" t="s">
        <v>11</v>
      </c>
      <c r="H460" s="1" t="s">
        <v>12</v>
      </c>
      <c r="I460" s="1">
        <v>1972.0</v>
      </c>
    </row>
    <row r="461" ht="15.75" customHeight="1">
      <c r="A461" s="1">
        <v>1745464.0</v>
      </c>
      <c r="B461" s="2">
        <v>42802.700949074075</v>
      </c>
      <c r="C461" s="2">
        <v>42802.71135416667</v>
      </c>
      <c r="D461" s="1">
        <v>898.0</v>
      </c>
      <c r="E461" s="1" t="s">
        <v>348</v>
      </c>
      <c r="F461" s="1" t="s">
        <v>111</v>
      </c>
      <c r="G461" s="1" t="s">
        <v>11</v>
      </c>
      <c r="H461" s="1" t="s">
        <v>12</v>
      </c>
      <c r="I461" s="1">
        <v>1981.0</v>
      </c>
    </row>
    <row r="462" ht="15.75" customHeight="1">
      <c r="A462" s="1">
        <v>799092.0</v>
      </c>
      <c r="B462" s="2">
        <v>42769.32025462963</v>
      </c>
      <c r="C462" s="2">
        <v>42769.33844907407</v>
      </c>
      <c r="D462" s="1">
        <v>1572.0</v>
      </c>
      <c r="E462" s="1" t="s">
        <v>400</v>
      </c>
      <c r="F462" s="1" t="s">
        <v>38</v>
      </c>
      <c r="G462" s="1" t="s">
        <v>11</v>
      </c>
      <c r="H462" s="1" t="s">
        <v>19</v>
      </c>
      <c r="I462" s="1">
        <v>1978.0</v>
      </c>
    </row>
    <row r="463" ht="15.75" customHeight="1">
      <c r="A463" s="1">
        <v>3932991.0</v>
      </c>
      <c r="B463" s="2">
        <v>42863.72638888889</v>
      </c>
      <c r="C463" s="2">
        <v>42863.73119212963</v>
      </c>
      <c r="D463" s="1">
        <v>415.0</v>
      </c>
      <c r="E463" s="1" t="s">
        <v>43</v>
      </c>
      <c r="F463" s="1" t="s">
        <v>364</v>
      </c>
      <c r="G463" s="1" t="s">
        <v>11</v>
      </c>
      <c r="H463" s="1" t="s">
        <v>19</v>
      </c>
      <c r="I463" s="1">
        <v>1986.0</v>
      </c>
    </row>
    <row r="464" ht="15.75" customHeight="1">
      <c r="A464" s="1">
        <v>4611157.0</v>
      </c>
      <c r="B464" s="2">
        <v>42876.62253472222</v>
      </c>
      <c r="C464" s="2">
        <v>42876.62940972222</v>
      </c>
      <c r="D464" s="1">
        <v>594.0</v>
      </c>
      <c r="E464" s="1" t="s">
        <v>160</v>
      </c>
      <c r="F464" s="1" t="s">
        <v>42</v>
      </c>
      <c r="G464" s="1" t="s">
        <v>29</v>
      </c>
    </row>
    <row r="465" ht="15.75" customHeight="1">
      <c r="A465" s="1">
        <v>2929750.0</v>
      </c>
      <c r="B465" s="2">
        <v>42842.38207175926</v>
      </c>
      <c r="C465" s="2">
        <v>42842.385196759256</v>
      </c>
      <c r="D465" s="1">
        <v>270.0</v>
      </c>
      <c r="E465" s="1" t="s">
        <v>401</v>
      </c>
      <c r="F465" s="1" t="s">
        <v>141</v>
      </c>
      <c r="G465" s="1" t="s">
        <v>11</v>
      </c>
      <c r="H465" s="1" t="s">
        <v>12</v>
      </c>
      <c r="I465" s="1">
        <v>1988.0</v>
      </c>
    </row>
    <row r="466" ht="15.75" customHeight="1">
      <c r="A466" s="1">
        <v>5126608.0</v>
      </c>
      <c r="B466" s="2">
        <v>42887.72109953704</v>
      </c>
      <c r="C466" s="2">
        <v>42887.72622685185</v>
      </c>
      <c r="D466" s="1">
        <v>442.0</v>
      </c>
      <c r="E466" s="1" t="s">
        <v>162</v>
      </c>
      <c r="F466" s="1" t="s">
        <v>61</v>
      </c>
      <c r="G466" s="1" t="s">
        <v>11</v>
      </c>
      <c r="H466" s="1" t="s">
        <v>12</v>
      </c>
      <c r="I466" s="1">
        <v>1975.0</v>
      </c>
    </row>
    <row r="467" ht="15.75" customHeight="1">
      <c r="A467" s="1">
        <v>5553365.0</v>
      </c>
      <c r="B467" s="2">
        <v>42895.385787037034</v>
      </c>
      <c r="C467" s="2">
        <v>42895.391493055555</v>
      </c>
      <c r="D467" s="1">
        <v>493.0</v>
      </c>
      <c r="E467" s="1" t="s">
        <v>239</v>
      </c>
      <c r="F467" s="1" t="s">
        <v>310</v>
      </c>
      <c r="G467" s="1" t="s">
        <v>11</v>
      </c>
      <c r="H467" s="1" t="s">
        <v>12</v>
      </c>
      <c r="I467" s="1">
        <v>1992.0</v>
      </c>
    </row>
    <row r="468" ht="15.75" customHeight="1">
      <c r="A468" s="1">
        <v>3962988.0</v>
      </c>
      <c r="B468" s="2">
        <v>42864.36890046296</v>
      </c>
      <c r="C468" s="2">
        <v>42864.37480324074</v>
      </c>
      <c r="D468" s="1">
        <v>509.0</v>
      </c>
      <c r="E468" s="1" t="s">
        <v>205</v>
      </c>
      <c r="F468" s="1" t="s">
        <v>364</v>
      </c>
      <c r="G468" s="1" t="s">
        <v>11</v>
      </c>
      <c r="H468" s="1" t="s">
        <v>19</v>
      </c>
      <c r="I468" s="1">
        <v>1993.0</v>
      </c>
    </row>
    <row r="469" ht="15.75" customHeight="1">
      <c r="A469" s="1">
        <v>6376222.0</v>
      </c>
      <c r="B469" s="2">
        <v>42909.72625</v>
      </c>
      <c r="C469" s="2">
        <v>42909.73024305556</v>
      </c>
      <c r="D469" s="1">
        <v>345.0</v>
      </c>
      <c r="E469" s="1" t="s">
        <v>402</v>
      </c>
      <c r="F469" s="1" t="s">
        <v>403</v>
      </c>
      <c r="G469" s="1" t="s">
        <v>11</v>
      </c>
      <c r="H469" s="1" t="s">
        <v>12</v>
      </c>
      <c r="I469" s="1">
        <v>1982.0</v>
      </c>
    </row>
    <row r="470" ht="15.75" customHeight="1">
      <c r="A470" s="1">
        <v>3694433.0</v>
      </c>
      <c r="B470" s="2">
        <v>42858.40267361111</v>
      </c>
      <c r="C470" s="2">
        <v>42858.420486111114</v>
      </c>
      <c r="D470" s="1">
        <v>1539.0</v>
      </c>
      <c r="E470" s="1" t="s">
        <v>404</v>
      </c>
      <c r="F470" s="1" t="s">
        <v>65</v>
      </c>
      <c r="G470" s="1" t="s">
        <v>11</v>
      </c>
      <c r="H470" s="1" t="s">
        <v>12</v>
      </c>
      <c r="I470" s="1">
        <v>1987.0</v>
      </c>
    </row>
    <row r="471" ht="15.75" customHeight="1">
      <c r="A471" s="1">
        <v>3163527.0</v>
      </c>
      <c r="B471" s="2">
        <v>42847.45375</v>
      </c>
      <c r="C471" s="2">
        <v>42847.45769675926</v>
      </c>
      <c r="D471" s="1">
        <v>341.0</v>
      </c>
      <c r="E471" s="1" t="s">
        <v>405</v>
      </c>
      <c r="F471" s="1" t="s">
        <v>81</v>
      </c>
      <c r="G471" s="1" t="s">
        <v>11</v>
      </c>
      <c r="H471" s="1" t="s">
        <v>12</v>
      </c>
      <c r="I471" s="1">
        <v>1959.0</v>
      </c>
    </row>
    <row r="472" ht="15.75" customHeight="1">
      <c r="A472" s="1">
        <v>5368899.0</v>
      </c>
      <c r="B472" s="2">
        <v>42891.90125</v>
      </c>
      <c r="C472" s="2">
        <v>42891.90613425926</v>
      </c>
      <c r="D472" s="1">
        <v>422.0</v>
      </c>
      <c r="E472" s="1" t="s">
        <v>156</v>
      </c>
      <c r="F472" s="1" t="s">
        <v>367</v>
      </c>
      <c r="G472" s="1" t="s">
        <v>11</v>
      </c>
      <c r="H472" s="1" t="s">
        <v>19</v>
      </c>
      <c r="I472" s="1">
        <v>1988.0</v>
      </c>
    </row>
    <row r="473" ht="15.75" customHeight="1">
      <c r="A473" s="1">
        <v>272434.0</v>
      </c>
      <c r="B473" s="2">
        <v>42748.71747685185</v>
      </c>
      <c r="C473" s="2">
        <v>42748.72298611111</v>
      </c>
      <c r="D473" s="1">
        <v>476.0</v>
      </c>
      <c r="E473" s="1" t="s">
        <v>255</v>
      </c>
      <c r="F473" s="1" t="s">
        <v>406</v>
      </c>
      <c r="G473" s="1" t="s">
        <v>11</v>
      </c>
      <c r="H473" s="1" t="s">
        <v>12</v>
      </c>
      <c r="I473" s="1">
        <v>1988.0</v>
      </c>
    </row>
    <row r="474" ht="15.75" customHeight="1">
      <c r="A474" s="1">
        <v>3575288.0</v>
      </c>
      <c r="B474" s="2">
        <v>42856.43070601852</v>
      </c>
      <c r="C474" s="2">
        <v>42856.4540625</v>
      </c>
      <c r="D474" s="1">
        <v>2017.0</v>
      </c>
      <c r="E474" s="1" t="s">
        <v>134</v>
      </c>
      <c r="F474" s="1" t="s">
        <v>221</v>
      </c>
      <c r="G474" s="1" t="s">
        <v>29</v>
      </c>
    </row>
    <row r="475" ht="15.75" customHeight="1">
      <c r="A475" s="1">
        <v>2320669.0</v>
      </c>
      <c r="B475" s="2">
        <v>42828.39733796296</v>
      </c>
      <c r="C475" s="2">
        <v>42828.400358796294</v>
      </c>
      <c r="D475" s="1">
        <v>260.0</v>
      </c>
      <c r="E475" s="1" t="s">
        <v>93</v>
      </c>
      <c r="F475" s="1" t="s">
        <v>335</v>
      </c>
      <c r="G475" s="1" t="s">
        <v>11</v>
      </c>
      <c r="H475" s="1" t="s">
        <v>12</v>
      </c>
      <c r="I475" s="1">
        <v>1975.0</v>
      </c>
    </row>
    <row r="476" ht="15.75" customHeight="1">
      <c r="A476" s="1">
        <v>4370534.0</v>
      </c>
      <c r="B476" s="2">
        <v>42872.551516203705</v>
      </c>
      <c r="C476" s="2">
        <v>42872.55667824074</v>
      </c>
      <c r="D476" s="1">
        <v>445.0</v>
      </c>
      <c r="E476" s="1" t="s">
        <v>304</v>
      </c>
      <c r="F476" s="1" t="s">
        <v>324</v>
      </c>
      <c r="G476" s="1" t="s">
        <v>11</v>
      </c>
      <c r="H476" s="1" t="s">
        <v>12</v>
      </c>
      <c r="I476" s="1">
        <v>1973.0</v>
      </c>
    </row>
    <row r="477" ht="15.75" customHeight="1">
      <c r="A477" s="1">
        <v>2647378.0</v>
      </c>
      <c r="B477" s="2">
        <v>42836.69068287037</v>
      </c>
      <c r="C477" s="2">
        <v>42836.702523148146</v>
      </c>
      <c r="D477" s="1">
        <v>1022.0</v>
      </c>
      <c r="E477" s="1" t="s">
        <v>64</v>
      </c>
      <c r="F477" s="1" t="s">
        <v>207</v>
      </c>
      <c r="G477" s="1" t="s">
        <v>11</v>
      </c>
      <c r="H477" s="1" t="s">
        <v>12</v>
      </c>
      <c r="I477" s="1">
        <v>1975.0</v>
      </c>
    </row>
    <row r="478" ht="15.75" customHeight="1">
      <c r="A478" s="1">
        <v>1964284.0</v>
      </c>
      <c r="B478" s="2">
        <v>42815.828564814816</v>
      </c>
      <c r="C478" s="2">
        <v>42815.833819444444</v>
      </c>
      <c r="D478" s="1">
        <v>454.0</v>
      </c>
      <c r="E478" s="1" t="s">
        <v>130</v>
      </c>
      <c r="F478" s="1" t="s">
        <v>374</v>
      </c>
      <c r="G478" s="1" t="s">
        <v>11</v>
      </c>
      <c r="H478" s="1" t="s">
        <v>12</v>
      </c>
      <c r="I478" s="1">
        <v>1963.0</v>
      </c>
    </row>
    <row r="479" ht="15.75" customHeight="1">
      <c r="A479" s="1">
        <v>120263.0</v>
      </c>
      <c r="B479" s="2">
        <v>42741.75917824074</v>
      </c>
      <c r="C479" s="2">
        <v>42741.76625</v>
      </c>
      <c r="D479" s="1">
        <v>610.0</v>
      </c>
      <c r="E479" s="1" t="s">
        <v>61</v>
      </c>
      <c r="F479" s="1" t="s">
        <v>67</v>
      </c>
      <c r="G479" s="1" t="s">
        <v>11</v>
      </c>
      <c r="H479" s="1" t="s">
        <v>12</v>
      </c>
      <c r="I479" s="1">
        <v>1979.0</v>
      </c>
    </row>
    <row r="480" ht="15.75" customHeight="1">
      <c r="A480" s="1">
        <v>485112.0</v>
      </c>
      <c r="B480" s="2">
        <v>42757.551203703704</v>
      </c>
      <c r="C480" s="2">
        <v>42757.55432870371</v>
      </c>
      <c r="D480" s="1">
        <v>269.0</v>
      </c>
      <c r="E480" s="1" t="s">
        <v>407</v>
      </c>
      <c r="F480" s="1" t="s">
        <v>408</v>
      </c>
      <c r="G480" s="1" t="s">
        <v>11</v>
      </c>
      <c r="H480" s="1" t="s">
        <v>19</v>
      </c>
      <c r="I480" s="1">
        <v>1981.0</v>
      </c>
    </row>
    <row r="481" ht="15.75" customHeight="1">
      <c r="A481" s="1">
        <v>5575264.0</v>
      </c>
      <c r="B481" s="2">
        <v>42895.653645833336</v>
      </c>
      <c r="C481" s="2">
        <v>42895.65795138889</v>
      </c>
      <c r="D481" s="1">
        <v>371.0</v>
      </c>
      <c r="E481" s="1" t="s">
        <v>141</v>
      </c>
      <c r="F481" s="1" t="s">
        <v>250</v>
      </c>
      <c r="G481" s="1" t="s">
        <v>11</v>
      </c>
      <c r="H481" s="1" t="s">
        <v>12</v>
      </c>
      <c r="I481" s="1">
        <v>1966.0</v>
      </c>
    </row>
    <row r="482" ht="15.75" customHeight="1">
      <c r="A482" s="1">
        <v>4774471.0</v>
      </c>
      <c r="B482" s="2">
        <v>42879.807118055556</v>
      </c>
      <c r="C482" s="2">
        <v>42879.82616898148</v>
      </c>
      <c r="D482" s="1">
        <v>1646.0</v>
      </c>
      <c r="E482" s="1" t="s">
        <v>364</v>
      </c>
      <c r="F482" s="1" t="s">
        <v>409</v>
      </c>
      <c r="G482" s="1" t="s">
        <v>11</v>
      </c>
      <c r="H482" s="1" t="s">
        <v>12</v>
      </c>
      <c r="I482" s="1">
        <v>1965.0</v>
      </c>
    </row>
    <row r="483" ht="15.75" customHeight="1">
      <c r="A483" s="1">
        <v>4589251.0</v>
      </c>
      <c r="B483" s="2">
        <v>42876.409733796296</v>
      </c>
      <c r="C483" s="2">
        <v>42876.42873842592</v>
      </c>
      <c r="D483" s="1">
        <v>1641.0</v>
      </c>
      <c r="E483" s="1" t="s">
        <v>145</v>
      </c>
      <c r="F483" s="1" t="s">
        <v>145</v>
      </c>
      <c r="G483" s="1" t="s">
        <v>11</v>
      </c>
      <c r="H483" s="1" t="s">
        <v>19</v>
      </c>
      <c r="I483" s="1">
        <v>1978.0</v>
      </c>
    </row>
    <row r="484" ht="15.75" customHeight="1">
      <c r="A484" s="1">
        <v>6536890.0</v>
      </c>
      <c r="B484" s="2">
        <v>42912.73</v>
      </c>
      <c r="C484" s="2">
        <v>42912.74795138889</v>
      </c>
      <c r="D484" s="1">
        <v>1551.0</v>
      </c>
      <c r="E484" s="1" t="s">
        <v>249</v>
      </c>
      <c r="F484" s="1" t="s">
        <v>410</v>
      </c>
      <c r="G484" s="1" t="s">
        <v>11</v>
      </c>
      <c r="H484" s="1" t="s">
        <v>12</v>
      </c>
      <c r="I484" s="1">
        <v>1994.0</v>
      </c>
    </row>
    <row r="485" ht="15.75" customHeight="1">
      <c r="A485" s="1">
        <v>3694987.0</v>
      </c>
      <c r="B485" s="2">
        <v>42858.40967592593</v>
      </c>
      <c r="C485" s="2">
        <v>42858.41363425926</v>
      </c>
      <c r="D485" s="1">
        <v>342.0</v>
      </c>
      <c r="E485" s="1" t="s">
        <v>354</v>
      </c>
      <c r="F485" s="1" t="s">
        <v>313</v>
      </c>
      <c r="G485" s="1" t="s">
        <v>11</v>
      </c>
      <c r="H485" s="1" t="s">
        <v>12</v>
      </c>
      <c r="I485" s="1">
        <v>1990.0</v>
      </c>
    </row>
    <row r="486" ht="15.75" customHeight="1">
      <c r="A486" s="1">
        <v>6297900.0</v>
      </c>
      <c r="B486" s="2">
        <v>42908.579421296294</v>
      </c>
      <c r="C486" s="2">
        <v>42908.59303240741</v>
      </c>
      <c r="D486" s="1">
        <v>1176.0</v>
      </c>
      <c r="E486" s="1" t="s">
        <v>192</v>
      </c>
      <c r="F486" s="1" t="s">
        <v>145</v>
      </c>
      <c r="G486" s="1" t="s">
        <v>11</v>
      </c>
      <c r="H486" s="1" t="s">
        <v>12</v>
      </c>
      <c r="I486" s="1">
        <v>1971.0</v>
      </c>
    </row>
    <row r="487" ht="15.75" customHeight="1">
      <c r="A487" s="1">
        <v>6276441.0</v>
      </c>
      <c r="B487" s="2">
        <v>42908.33006944445</v>
      </c>
      <c r="C487" s="2">
        <v>42908.35606481481</v>
      </c>
      <c r="D487" s="1">
        <v>2245.0</v>
      </c>
      <c r="E487" s="1" t="s">
        <v>411</v>
      </c>
      <c r="F487" s="1" t="s">
        <v>52</v>
      </c>
      <c r="G487" s="1" t="s">
        <v>11</v>
      </c>
      <c r="H487" s="1" t="s">
        <v>12</v>
      </c>
      <c r="I487" s="1">
        <v>1990.0</v>
      </c>
    </row>
    <row r="488" ht="15.75" customHeight="1">
      <c r="A488" s="1">
        <v>4228605.0</v>
      </c>
      <c r="B488" s="2">
        <v>42870.308854166666</v>
      </c>
      <c r="C488" s="2">
        <v>42870.321122685185</v>
      </c>
      <c r="D488" s="1">
        <v>1060.0</v>
      </c>
      <c r="E488" s="1" t="s">
        <v>227</v>
      </c>
      <c r="F488" s="1" t="s">
        <v>48</v>
      </c>
      <c r="G488" s="1" t="s">
        <v>11</v>
      </c>
      <c r="H488" s="1" t="s">
        <v>12</v>
      </c>
      <c r="I488" s="1">
        <v>1960.0</v>
      </c>
    </row>
    <row r="489" ht="15.75" customHeight="1">
      <c r="A489" s="1">
        <v>6054536.0</v>
      </c>
      <c r="B489" s="2">
        <v>42904.392534722225</v>
      </c>
      <c r="C489" s="2">
        <v>42904.394282407404</v>
      </c>
      <c r="D489" s="1">
        <v>151.0</v>
      </c>
      <c r="E489" s="1" t="s">
        <v>72</v>
      </c>
      <c r="F489" s="1" t="s">
        <v>57</v>
      </c>
      <c r="G489" s="1" t="s">
        <v>11</v>
      </c>
      <c r="H489" s="1" t="s">
        <v>12</v>
      </c>
      <c r="I489" s="1">
        <v>1981.0</v>
      </c>
    </row>
    <row r="490" ht="15.75" customHeight="1">
      <c r="A490" s="1">
        <v>4064209.0</v>
      </c>
      <c r="B490" s="2">
        <v>42865.89858796296</v>
      </c>
      <c r="C490" s="2">
        <v>42865.9025</v>
      </c>
      <c r="D490" s="1">
        <v>337.0</v>
      </c>
      <c r="E490" s="1" t="s">
        <v>249</v>
      </c>
      <c r="F490" s="1" t="s">
        <v>412</v>
      </c>
      <c r="G490" s="1" t="s">
        <v>11</v>
      </c>
      <c r="H490" s="1" t="s">
        <v>19</v>
      </c>
      <c r="I490" s="1">
        <v>1970.0</v>
      </c>
    </row>
    <row r="491" ht="15.75" customHeight="1">
      <c r="A491" s="1">
        <v>2880543.0</v>
      </c>
      <c r="B491" s="2">
        <v>42841.48304398148</v>
      </c>
      <c r="C491" s="2">
        <v>42841.5027662037</v>
      </c>
      <c r="D491" s="1">
        <v>1703.0</v>
      </c>
      <c r="E491" s="1" t="s">
        <v>413</v>
      </c>
      <c r="F491" s="1" t="s">
        <v>302</v>
      </c>
      <c r="G491" s="1" t="s">
        <v>11</v>
      </c>
      <c r="H491" s="1" t="s">
        <v>12</v>
      </c>
      <c r="I491" s="1">
        <v>1993.0</v>
      </c>
    </row>
    <row r="492" ht="15.75" customHeight="1">
      <c r="A492" s="1">
        <v>1500135.0</v>
      </c>
      <c r="B492" s="2">
        <v>42794.66232638889</v>
      </c>
      <c r="C492" s="2">
        <v>42794.66861111111</v>
      </c>
      <c r="D492" s="1">
        <v>543.0</v>
      </c>
      <c r="E492" s="1" t="s">
        <v>83</v>
      </c>
      <c r="F492" s="1" t="s">
        <v>267</v>
      </c>
      <c r="G492" s="1" t="s">
        <v>11</v>
      </c>
      <c r="H492" s="1" t="s">
        <v>12</v>
      </c>
      <c r="I492" s="1">
        <v>1992.0</v>
      </c>
    </row>
    <row r="493" ht="15.75" customHeight="1">
      <c r="A493" s="1">
        <v>2006709.0</v>
      </c>
      <c r="B493" s="2">
        <v>42817.531793981485</v>
      </c>
      <c r="C493" s="2">
        <v>42817.54734953704</v>
      </c>
      <c r="D493" s="1">
        <v>1344.0</v>
      </c>
      <c r="E493" s="1" t="s">
        <v>226</v>
      </c>
      <c r="F493" s="1" t="s">
        <v>14</v>
      </c>
      <c r="G493" s="1" t="s">
        <v>11</v>
      </c>
      <c r="H493" s="1" t="s">
        <v>12</v>
      </c>
      <c r="I493" s="1">
        <v>1984.0</v>
      </c>
    </row>
    <row r="494" ht="15.75" customHeight="1">
      <c r="A494" s="1">
        <v>629185.0</v>
      </c>
      <c r="B494" s="2">
        <v>42763.31763888889</v>
      </c>
      <c r="C494" s="2">
        <v>42763.318773148145</v>
      </c>
      <c r="D494" s="1">
        <v>97.0</v>
      </c>
      <c r="E494" s="1" t="s">
        <v>198</v>
      </c>
      <c r="F494" s="1" t="s">
        <v>181</v>
      </c>
      <c r="G494" s="1" t="s">
        <v>11</v>
      </c>
      <c r="H494" s="1" t="s">
        <v>19</v>
      </c>
      <c r="I494" s="1">
        <v>1982.0</v>
      </c>
    </row>
    <row r="495" ht="15.75" customHeight="1">
      <c r="A495" s="1">
        <v>192292.0</v>
      </c>
      <c r="B495" s="2">
        <v>42746.6237962963</v>
      </c>
      <c r="C495" s="2">
        <v>42746.62810185185</v>
      </c>
      <c r="D495" s="1">
        <v>371.0</v>
      </c>
      <c r="E495" s="1" t="s">
        <v>104</v>
      </c>
      <c r="F495" s="1" t="s">
        <v>289</v>
      </c>
      <c r="G495" s="1" t="s">
        <v>11</v>
      </c>
      <c r="H495" s="1" t="s">
        <v>12</v>
      </c>
      <c r="I495" s="1">
        <v>1967.0</v>
      </c>
    </row>
    <row r="496" ht="15.75" customHeight="1">
      <c r="A496" s="1">
        <v>898044.0</v>
      </c>
      <c r="B496" s="2">
        <v>42772.930914351855</v>
      </c>
      <c r="C496" s="2">
        <v>42772.934537037036</v>
      </c>
      <c r="D496" s="1">
        <v>312.0</v>
      </c>
      <c r="E496" s="1" t="s">
        <v>176</v>
      </c>
      <c r="F496" s="1" t="s">
        <v>329</v>
      </c>
      <c r="G496" s="1" t="s">
        <v>11</v>
      </c>
      <c r="H496" s="1" t="s">
        <v>19</v>
      </c>
      <c r="I496" s="1">
        <v>1989.0</v>
      </c>
    </row>
    <row r="497" ht="15.75" customHeight="1">
      <c r="A497" s="1">
        <v>4264483.0</v>
      </c>
      <c r="B497" s="2">
        <v>42870.75982638889</v>
      </c>
      <c r="C497" s="2">
        <v>42870.76863425926</v>
      </c>
      <c r="D497" s="1">
        <v>761.0</v>
      </c>
      <c r="E497" s="1" t="s">
        <v>414</v>
      </c>
      <c r="F497" s="1" t="s">
        <v>415</v>
      </c>
      <c r="G497" s="1" t="s">
        <v>11</v>
      </c>
      <c r="H497" s="1" t="s">
        <v>12</v>
      </c>
      <c r="I497" s="1">
        <v>1981.0</v>
      </c>
    </row>
    <row r="498" ht="15.75" customHeight="1">
      <c r="A498" s="1">
        <v>5899528.0</v>
      </c>
      <c r="B498" s="2">
        <v>42901.321921296294</v>
      </c>
      <c r="C498" s="2">
        <v>42901.32846064815</v>
      </c>
      <c r="D498" s="1">
        <v>564.0</v>
      </c>
      <c r="E498" s="1" t="s">
        <v>186</v>
      </c>
      <c r="F498" s="1" t="s">
        <v>92</v>
      </c>
      <c r="G498" s="1" t="s">
        <v>11</v>
      </c>
      <c r="H498" s="1" t="s">
        <v>12</v>
      </c>
      <c r="I498" s="1">
        <v>1950.0</v>
      </c>
    </row>
    <row r="499" ht="15.75" customHeight="1">
      <c r="A499" s="1">
        <v>6754379.0</v>
      </c>
      <c r="B499" s="2">
        <v>42915.90974537037</v>
      </c>
      <c r="C499" s="2">
        <v>42915.91431712963</v>
      </c>
      <c r="D499" s="1">
        <v>395.0</v>
      </c>
      <c r="E499" s="1" t="s">
        <v>321</v>
      </c>
      <c r="F499" s="1" t="s">
        <v>416</v>
      </c>
      <c r="G499" s="1" t="s">
        <v>11</v>
      </c>
      <c r="H499" s="1" t="s">
        <v>12</v>
      </c>
      <c r="I499" s="1">
        <v>1973.0</v>
      </c>
    </row>
    <row r="500" ht="15.75" customHeight="1">
      <c r="A500" s="1">
        <v>3854712.0</v>
      </c>
      <c r="B500" s="2">
        <v>42861.74171296296</v>
      </c>
      <c r="C500" s="2">
        <v>42861.76857638889</v>
      </c>
      <c r="D500" s="1">
        <v>2321.0</v>
      </c>
      <c r="E500" s="1" t="s">
        <v>144</v>
      </c>
      <c r="F500" s="1" t="s">
        <v>93</v>
      </c>
      <c r="G500" s="1" t="s">
        <v>11</v>
      </c>
      <c r="H500" s="1" t="s">
        <v>12</v>
      </c>
      <c r="I500" s="1">
        <v>1985.0</v>
      </c>
    </row>
    <row r="501" ht="15.75" customHeight="1">
      <c r="A501" s="1">
        <v>3111054.0</v>
      </c>
      <c r="B501" s="2">
        <v>42845.84106481481</v>
      </c>
      <c r="C501" s="2">
        <v>42845.843668981484</v>
      </c>
      <c r="D501" s="1">
        <v>225.0</v>
      </c>
      <c r="E501" s="1" t="s">
        <v>188</v>
      </c>
      <c r="F501" s="1" t="s">
        <v>402</v>
      </c>
      <c r="G501" s="1" t="s">
        <v>11</v>
      </c>
      <c r="H501" s="1" t="s">
        <v>12</v>
      </c>
      <c r="I501" s="1">
        <v>1991.0</v>
      </c>
    </row>
    <row r="502" ht="15.75" customHeight="1">
      <c r="A502" s="1">
        <v>1582978.0</v>
      </c>
      <c r="B502" s="2">
        <v>42796.72256944444</v>
      </c>
      <c r="C502" s="2">
        <v>42796.72925925926</v>
      </c>
      <c r="D502" s="1">
        <v>578.0</v>
      </c>
      <c r="E502" s="1" t="s">
        <v>9</v>
      </c>
      <c r="F502" s="1" t="s">
        <v>118</v>
      </c>
      <c r="G502" s="1" t="s">
        <v>11</v>
      </c>
      <c r="H502" s="1" t="s">
        <v>12</v>
      </c>
      <c r="I502" s="1">
        <v>1960.0</v>
      </c>
    </row>
    <row r="503" ht="15.75" customHeight="1">
      <c r="A503" s="1">
        <v>2867496.0</v>
      </c>
      <c r="B503" s="2">
        <v>42840.85858796296</v>
      </c>
      <c r="C503" s="2">
        <v>42840.8771875</v>
      </c>
      <c r="D503" s="1">
        <v>1607.0</v>
      </c>
      <c r="E503" s="1" t="s">
        <v>417</v>
      </c>
      <c r="F503" s="1" t="s">
        <v>345</v>
      </c>
      <c r="G503" s="1" t="s">
        <v>11</v>
      </c>
      <c r="H503" s="1" t="s">
        <v>12</v>
      </c>
      <c r="I503" s="1">
        <v>1987.0</v>
      </c>
    </row>
    <row r="504" ht="15.75" customHeight="1">
      <c r="A504" s="1">
        <v>6330204.0</v>
      </c>
      <c r="B504" s="2">
        <v>42908.87216435185</v>
      </c>
      <c r="C504" s="2">
        <v>42908.88233796296</v>
      </c>
      <c r="D504" s="1">
        <v>878.0</v>
      </c>
      <c r="E504" s="1" t="s">
        <v>225</v>
      </c>
      <c r="F504" s="1" t="s">
        <v>46</v>
      </c>
      <c r="G504" s="1" t="s">
        <v>11</v>
      </c>
      <c r="H504" s="1" t="s">
        <v>12</v>
      </c>
      <c r="I504" s="1">
        <v>1980.0</v>
      </c>
    </row>
    <row r="505" ht="15.75" customHeight="1">
      <c r="A505" s="1">
        <v>5329838.0</v>
      </c>
      <c r="B505" s="2">
        <v>42891.41873842593</v>
      </c>
      <c r="C505" s="2">
        <v>42891.42005787037</v>
      </c>
      <c r="D505" s="1">
        <v>114.0</v>
      </c>
      <c r="E505" s="1" t="s">
        <v>418</v>
      </c>
      <c r="F505" s="1" t="s">
        <v>418</v>
      </c>
      <c r="G505" s="1" t="s">
        <v>11</v>
      </c>
      <c r="H505" s="1" t="s">
        <v>12</v>
      </c>
      <c r="I505" s="1">
        <v>1973.0</v>
      </c>
    </row>
    <row r="506" ht="15.75" customHeight="1">
      <c r="A506" s="1">
        <v>1817912.0</v>
      </c>
      <c r="B506" s="2">
        <v>42804.69023148148</v>
      </c>
      <c r="C506" s="2">
        <v>42804.69836805556</v>
      </c>
      <c r="D506" s="1">
        <v>703.0</v>
      </c>
      <c r="E506" s="1" t="s">
        <v>128</v>
      </c>
      <c r="F506" s="1" t="s">
        <v>289</v>
      </c>
      <c r="G506" s="1" t="s">
        <v>11</v>
      </c>
      <c r="H506" s="1" t="s">
        <v>12</v>
      </c>
      <c r="I506" s="1">
        <v>1962.0</v>
      </c>
    </row>
    <row r="507" ht="15.75" customHeight="1">
      <c r="A507" s="1">
        <v>4689916.0</v>
      </c>
      <c r="B507" s="2">
        <v>42878.60212962963</v>
      </c>
      <c r="C507" s="2">
        <v>42878.60494212963</v>
      </c>
      <c r="D507" s="1">
        <v>243.0</v>
      </c>
      <c r="E507" s="1" t="s">
        <v>240</v>
      </c>
      <c r="F507" s="1" t="s">
        <v>9</v>
      </c>
      <c r="G507" s="1" t="s">
        <v>11</v>
      </c>
      <c r="H507" s="1" t="s">
        <v>12</v>
      </c>
      <c r="I507" s="1">
        <v>1988.0</v>
      </c>
    </row>
    <row r="508" ht="15.75" customHeight="1">
      <c r="A508" s="1">
        <v>2886325.0</v>
      </c>
      <c r="B508" s="2">
        <v>42841.54199074074</v>
      </c>
      <c r="C508" s="2">
        <v>42841.56209490741</v>
      </c>
      <c r="D508" s="1">
        <v>1737.0</v>
      </c>
      <c r="E508" s="1" t="s">
        <v>208</v>
      </c>
      <c r="F508" s="1" t="s">
        <v>236</v>
      </c>
      <c r="G508" s="1" t="s">
        <v>29</v>
      </c>
    </row>
    <row r="509" ht="15.75" customHeight="1">
      <c r="A509" s="1">
        <v>5476047.0</v>
      </c>
      <c r="B509" s="2">
        <v>42893.95342592592</v>
      </c>
      <c r="C509" s="2">
        <v>42893.972905092596</v>
      </c>
      <c r="D509" s="1">
        <v>1682.0</v>
      </c>
      <c r="E509" s="1" t="s">
        <v>202</v>
      </c>
      <c r="F509" s="1" t="s">
        <v>170</v>
      </c>
      <c r="G509" s="1" t="s">
        <v>11</v>
      </c>
      <c r="H509" s="1" t="s">
        <v>12</v>
      </c>
      <c r="I509" s="1">
        <v>1980.0</v>
      </c>
    </row>
    <row r="510" ht="15.75" customHeight="1">
      <c r="A510" s="1">
        <v>6020712.0</v>
      </c>
      <c r="B510" s="2">
        <v>42903.40626157408</v>
      </c>
      <c r="C510" s="2">
        <v>42903.409780092596</v>
      </c>
      <c r="D510" s="1">
        <v>304.0</v>
      </c>
      <c r="E510" s="1" t="s">
        <v>259</v>
      </c>
      <c r="F510" s="1" t="s">
        <v>48</v>
      </c>
      <c r="G510" s="1" t="s">
        <v>11</v>
      </c>
      <c r="H510" s="1" t="s">
        <v>12</v>
      </c>
      <c r="I510" s="1">
        <v>1970.0</v>
      </c>
    </row>
    <row r="511" ht="15.75" customHeight="1">
      <c r="A511" s="1">
        <v>2628269.0</v>
      </c>
      <c r="B511" s="2">
        <v>42836.40377314815</v>
      </c>
      <c r="C511" s="2">
        <v>42836.42271990741</v>
      </c>
      <c r="D511" s="1">
        <v>1637.0</v>
      </c>
      <c r="E511" s="1" t="s">
        <v>361</v>
      </c>
      <c r="F511" s="1" t="s">
        <v>401</v>
      </c>
      <c r="G511" s="1" t="s">
        <v>11</v>
      </c>
      <c r="H511" s="1" t="s">
        <v>12</v>
      </c>
      <c r="I511" s="1">
        <v>1975.0</v>
      </c>
    </row>
    <row r="512" ht="15.75" customHeight="1">
      <c r="A512" s="1">
        <v>1730516.0</v>
      </c>
      <c r="B512" s="2">
        <v>42802.411145833335</v>
      </c>
      <c r="C512" s="2">
        <v>42802.41559027778</v>
      </c>
      <c r="D512" s="1">
        <v>383.0</v>
      </c>
      <c r="E512" s="1" t="s">
        <v>412</v>
      </c>
      <c r="F512" s="1" t="s">
        <v>249</v>
      </c>
      <c r="G512" s="1" t="s">
        <v>11</v>
      </c>
      <c r="H512" s="1" t="s">
        <v>12</v>
      </c>
      <c r="I512" s="1">
        <v>1972.0</v>
      </c>
    </row>
    <row r="513" ht="15.75" customHeight="1">
      <c r="A513" s="1">
        <v>2466078.0</v>
      </c>
      <c r="B513" s="2">
        <v>42832.58436342593</v>
      </c>
      <c r="C513" s="2">
        <v>42832.597974537035</v>
      </c>
      <c r="D513" s="1">
        <v>1175.0</v>
      </c>
      <c r="E513" s="1" t="s">
        <v>254</v>
      </c>
      <c r="F513" s="1" t="s">
        <v>212</v>
      </c>
      <c r="G513" s="1" t="s">
        <v>11</v>
      </c>
      <c r="H513" s="1" t="s">
        <v>19</v>
      </c>
      <c r="I513" s="1">
        <v>1985.0</v>
      </c>
    </row>
    <row r="514" ht="15.75" customHeight="1">
      <c r="A514" s="1">
        <v>1240459.0</v>
      </c>
      <c r="B514" s="2">
        <v>42787.66872685185</v>
      </c>
      <c r="C514" s="2">
        <v>42787.671111111114</v>
      </c>
      <c r="D514" s="1">
        <v>205.0</v>
      </c>
      <c r="E514" s="1" t="s">
        <v>94</v>
      </c>
      <c r="F514" s="1" t="s">
        <v>378</v>
      </c>
      <c r="G514" s="1" t="s">
        <v>11</v>
      </c>
      <c r="H514" s="1" t="s">
        <v>12</v>
      </c>
      <c r="I514" s="1">
        <v>1977.0</v>
      </c>
    </row>
    <row r="515" ht="15.75" customHeight="1">
      <c r="A515" s="1">
        <v>906359.0</v>
      </c>
      <c r="B515" s="2">
        <v>42773.516689814816</v>
      </c>
      <c r="C515" s="2">
        <v>42773.52212962963</v>
      </c>
      <c r="D515" s="1">
        <v>470.0</v>
      </c>
      <c r="E515" s="1" t="s">
        <v>85</v>
      </c>
      <c r="F515" s="1" t="s">
        <v>256</v>
      </c>
      <c r="G515" s="1" t="s">
        <v>11</v>
      </c>
      <c r="H515" s="1" t="s">
        <v>12</v>
      </c>
      <c r="I515" s="1">
        <v>1988.0</v>
      </c>
    </row>
    <row r="516" ht="15.75" customHeight="1">
      <c r="A516" s="1">
        <v>3624425.0</v>
      </c>
      <c r="B516" s="2">
        <v>42857.34201388889</v>
      </c>
      <c r="C516" s="2">
        <v>42857.347025462965</v>
      </c>
      <c r="D516" s="1">
        <v>433.0</v>
      </c>
      <c r="E516" s="1" t="s">
        <v>98</v>
      </c>
      <c r="F516" s="1" t="s">
        <v>236</v>
      </c>
      <c r="G516" s="1" t="s">
        <v>11</v>
      </c>
      <c r="H516" s="1" t="s">
        <v>12</v>
      </c>
      <c r="I516" s="1">
        <v>1975.0</v>
      </c>
    </row>
    <row r="517" ht="15.75" customHeight="1">
      <c r="A517" s="1">
        <v>4756004.0</v>
      </c>
      <c r="B517" s="2">
        <v>42879.6759375</v>
      </c>
      <c r="C517" s="2">
        <v>42879.690104166664</v>
      </c>
      <c r="D517" s="1">
        <v>1224.0</v>
      </c>
      <c r="E517" s="1" t="s">
        <v>157</v>
      </c>
      <c r="F517" s="1" t="s">
        <v>144</v>
      </c>
      <c r="G517" s="1" t="s">
        <v>11</v>
      </c>
      <c r="H517" s="1" t="s">
        <v>19</v>
      </c>
      <c r="I517" s="1">
        <v>1983.0</v>
      </c>
    </row>
    <row r="518" ht="15.75" customHeight="1">
      <c r="A518" s="1">
        <v>5082496.0</v>
      </c>
      <c r="B518" s="2">
        <v>42886.91921296297</v>
      </c>
      <c r="C518" s="2">
        <v>42886.93753472222</v>
      </c>
      <c r="D518" s="1">
        <v>1583.0</v>
      </c>
      <c r="E518" s="1" t="s">
        <v>111</v>
      </c>
      <c r="F518" s="1" t="s">
        <v>372</v>
      </c>
      <c r="G518" s="1" t="s">
        <v>11</v>
      </c>
      <c r="H518" s="1" t="s">
        <v>12</v>
      </c>
      <c r="I518" s="1">
        <v>1994.0</v>
      </c>
    </row>
    <row r="519" ht="15.75" customHeight="1">
      <c r="A519" s="1">
        <v>2479281.0</v>
      </c>
      <c r="B519" s="2">
        <v>42832.78732638889</v>
      </c>
      <c r="C519" s="2">
        <v>42832.79436342593</v>
      </c>
      <c r="D519" s="1">
        <v>608.0</v>
      </c>
      <c r="E519" s="1" t="s">
        <v>187</v>
      </c>
      <c r="F519" s="1" t="s">
        <v>250</v>
      </c>
      <c r="G519" s="1" t="s">
        <v>11</v>
      </c>
      <c r="H519" s="1" t="s">
        <v>12</v>
      </c>
      <c r="I519" s="1">
        <v>1970.0</v>
      </c>
    </row>
    <row r="520" ht="15.75" customHeight="1">
      <c r="A520" s="1">
        <v>6092448.0</v>
      </c>
      <c r="B520" s="2">
        <v>42904.82923611111</v>
      </c>
      <c r="C520" s="2">
        <v>42904.83353009259</v>
      </c>
      <c r="D520" s="1">
        <v>370.0</v>
      </c>
      <c r="E520" s="1" t="s">
        <v>389</v>
      </c>
      <c r="F520" s="1" t="s">
        <v>396</v>
      </c>
      <c r="G520" s="1" t="s">
        <v>11</v>
      </c>
      <c r="H520" s="1" t="s">
        <v>12</v>
      </c>
      <c r="I520" s="1">
        <v>1981.0</v>
      </c>
    </row>
    <row r="521" ht="15.75" customHeight="1">
      <c r="A521" s="1">
        <v>4520344.0</v>
      </c>
      <c r="B521" s="2">
        <v>42874.75693287037</v>
      </c>
      <c r="C521" s="2">
        <v>42874.75950231482</v>
      </c>
      <c r="D521" s="1">
        <v>222.0</v>
      </c>
      <c r="E521" s="1" t="s">
        <v>215</v>
      </c>
      <c r="F521" s="1" t="s">
        <v>152</v>
      </c>
      <c r="G521" s="1" t="s">
        <v>11</v>
      </c>
      <c r="H521" s="1" t="s">
        <v>12</v>
      </c>
      <c r="I521" s="1">
        <v>1972.0</v>
      </c>
    </row>
    <row r="522" ht="15.75" customHeight="1">
      <c r="A522" s="1">
        <v>3908912.0</v>
      </c>
      <c r="B522" s="2">
        <v>42863.36071759259</v>
      </c>
      <c r="C522" s="2">
        <v>42863.37719907407</v>
      </c>
      <c r="D522" s="1">
        <v>1423.0</v>
      </c>
      <c r="E522" s="1" t="s">
        <v>85</v>
      </c>
      <c r="F522" s="1" t="s">
        <v>234</v>
      </c>
      <c r="G522" s="1" t="s">
        <v>11</v>
      </c>
      <c r="H522" s="1" t="s">
        <v>12</v>
      </c>
      <c r="I522" s="1">
        <v>1983.0</v>
      </c>
    </row>
    <row r="523" ht="15.75" customHeight="1">
      <c r="A523" s="1">
        <v>6336122.0</v>
      </c>
      <c r="B523" s="2">
        <v>42909.005833333336</v>
      </c>
      <c r="C523" s="2">
        <v>42909.010405092595</v>
      </c>
      <c r="D523" s="1">
        <v>394.0</v>
      </c>
      <c r="E523" s="1" t="s">
        <v>412</v>
      </c>
      <c r="F523" s="1" t="s">
        <v>181</v>
      </c>
      <c r="G523" s="1" t="s">
        <v>29</v>
      </c>
    </row>
    <row r="524" ht="15.75" customHeight="1">
      <c r="A524" s="1">
        <v>6049194.0</v>
      </c>
      <c r="B524" s="2">
        <v>42903.96559027778</v>
      </c>
      <c r="C524" s="2">
        <v>42903.96875</v>
      </c>
      <c r="D524" s="1">
        <v>273.0</v>
      </c>
      <c r="E524" s="1" t="s">
        <v>364</v>
      </c>
      <c r="F524" s="1" t="s">
        <v>84</v>
      </c>
      <c r="G524" s="1" t="s">
        <v>11</v>
      </c>
      <c r="H524" s="1" t="s">
        <v>12</v>
      </c>
      <c r="I524" s="1">
        <v>1987.0</v>
      </c>
    </row>
    <row r="525" ht="15.75" customHeight="1">
      <c r="A525" s="1">
        <v>504718.0</v>
      </c>
      <c r="B525" s="2">
        <v>42758.4062037037</v>
      </c>
      <c r="C525" s="2">
        <v>42758.4109837963</v>
      </c>
      <c r="D525" s="1">
        <v>412.0</v>
      </c>
      <c r="E525" s="1" t="s">
        <v>419</v>
      </c>
      <c r="F525" s="1" t="s">
        <v>17</v>
      </c>
      <c r="G525" s="1" t="s">
        <v>11</v>
      </c>
    </row>
    <row r="526" ht="15.75" customHeight="1">
      <c r="A526" s="1">
        <v>3095701.0</v>
      </c>
      <c r="B526" s="2">
        <v>42845.69892361111</v>
      </c>
      <c r="C526" s="2">
        <v>42845.714780092596</v>
      </c>
      <c r="D526" s="1">
        <v>1370.0</v>
      </c>
      <c r="E526" s="1" t="s">
        <v>337</v>
      </c>
      <c r="F526" s="1" t="s">
        <v>28</v>
      </c>
      <c r="G526" s="1" t="s">
        <v>29</v>
      </c>
    </row>
    <row r="527" ht="15.75" customHeight="1">
      <c r="A527" s="1">
        <v>818106.0</v>
      </c>
      <c r="B527" s="2">
        <v>42769.73133101852</v>
      </c>
      <c r="C527" s="2">
        <v>42769.740219907406</v>
      </c>
      <c r="D527" s="1">
        <v>767.0</v>
      </c>
      <c r="E527" s="1" t="s">
        <v>198</v>
      </c>
      <c r="F527" s="1" t="s">
        <v>38</v>
      </c>
      <c r="G527" s="1" t="s">
        <v>11</v>
      </c>
      <c r="H527" s="1" t="s">
        <v>12</v>
      </c>
      <c r="I527" s="1">
        <v>1982.0</v>
      </c>
    </row>
    <row r="528" ht="15.75" customHeight="1">
      <c r="A528" s="1">
        <v>389640.0</v>
      </c>
      <c r="B528" s="2">
        <v>42754.320925925924</v>
      </c>
      <c r="C528" s="2">
        <v>42754.32895833333</v>
      </c>
      <c r="D528" s="1">
        <v>693.0</v>
      </c>
      <c r="E528" s="1" t="s">
        <v>143</v>
      </c>
      <c r="F528" s="1" t="s">
        <v>208</v>
      </c>
      <c r="G528" s="1" t="s">
        <v>11</v>
      </c>
      <c r="H528" s="1" t="s">
        <v>12</v>
      </c>
      <c r="I528" s="1">
        <v>1970.0</v>
      </c>
    </row>
    <row r="529" ht="15.75" customHeight="1">
      <c r="A529" s="1">
        <v>6012712.0</v>
      </c>
      <c r="B529" s="2">
        <v>42902.91679398148</v>
      </c>
      <c r="C529" s="2">
        <v>42902.92153935185</v>
      </c>
      <c r="D529" s="1">
        <v>409.0</v>
      </c>
      <c r="E529" s="1" t="s">
        <v>154</v>
      </c>
      <c r="F529" s="1" t="s">
        <v>99</v>
      </c>
      <c r="G529" s="1" t="s">
        <v>11</v>
      </c>
      <c r="H529" s="1" t="s">
        <v>12</v>
      </c>
      <c r="I529" s="1">
        <v>1980.0</v>
      </c>
    </row>
    <row r="530" ht="15.75" customHeight="1">
      <c r="A530" s="1">
        <v>1247078.0</v>
      </c>
      <c r="B530" s="2">
        <v>42787.76592592592</v>
      </c>
      <c r="C530" s="2">
        <v>42787.77172453704</v>
      </c>
      <c r="D530" s="1">
        <v>500.0</v>
      </c>
      <c r="E530" s="1" t="s">
        <v>261</v>
      </c>
      <c r="F530" s="1" t="s">
        <v>112</v>
      </c>
      <c r="G530" s="1" t="s">
        <v>11</v>
      </c>
      <c r="H530" s="1" t="s">
        <v>19</v>
      </c>
      <c r="I530" s="1">
        <v>1990.0</v>
      </c>
    </row>
    <row r="531" ht="15.75" customHeight="1">
      <c r="A531" s="1">
        <v>4042274.0</v>
      </c>
      <c r="B531" s="2">
        <v>42865.69719907407</v>
      </c>
      <c r="C531" s="2">
        <v>42865.70109953704</v>
      </c>
      <c r="D531" s="1">
        <v>336.0</v>
      </c>
      <c r="E531" s="1" t="s">
        <v>185</v>
      </c>
      <c r="F531" s="1" t="s">
        <v>275</v>
      </c>
      <c r="G531" s="1" t="s">
        <v>11</v>
      </c>
      <c r="H531" s="1" t="s">
        <v>12</v>
      </c>
      <c r="I531" s="1">
        <v>1960.0</v>
      </c>
    </row>
    <row r="532" ht="15.75" customHeight="1">
      <c r="A532" s="1">
        <v>3064456.0</v>
      </c>
      <c r="B532" s="2">
        <v>42844.791493055556</v>
      </c>
      <c r="C532" s="2">
        <v>42844.79461805556</v>
      </c>
      <c r="D532" s="1">
        <v>269.0</v>
      </c>
      <c r="E532" s="1" t="s">
        <v>327</v>
      </c>
      <c r="F532" s="1" t="s">
        <v>240</v>
      </c>
      <c r="G532" s="1" t="s">
        <v>11</v>
      </c>
      <c r="H532" s="1" t="s">
        <v>19</v>
      </c>
      <c r="I532" s="1">
        <v>1982.0</v>
      </c>
    </row>
    <row r="533" ht="15.75" customHeight="1">
      <c r="A533" s="1">
        <v>5189150.0</v>
      </c>
      <c r="B533" s="2">
        <v>42888.66079861111</v>
      </c>
      <c r="C533" s="2">
        <v>42888.66516203704</v>
      </c>
      <c r="D533" s="1">
        <v>377.0</v>
      </c>
      <c r="E533" s="1" t="s">
        <v>125</v>
      </c>
      <c r="F533" s="1" t="s">
        <v>332</v>
      </c>
      <c r="G533" s="1" t="s">
        <v>11</v>
      </c>
      <c r="H533" s="1" t="s">
        <v>12</v>
      </c>
      <c r="I533" s="1">
        <v>2000.0</v>
      </c>
    </row>
    <row r="534" ht="15.75" customHeight="1">
      <c r="A534" s="1">
        <v>5856833.0</v>
      </c>
      <c r="B534" s="2">
        <v>42900.58425925926</v>
      </c>
      <c r="C534" s="2">
        <v>42900.59563657407</v>
      </c>
      <c r="D534" s="1">
        <v>982.0</v>
      </c>
      <c r="E534" s="1" t="s">
        <v>420</v>
      </c>
      <c r="F534" s="1" t="s">
        <v>101</v>
      </c>
      <c r="G534" s="1" t="s">
        <v>11</v>
      </c>
      <c r="H534" s="1" t="s">
        <v>12</v>
      </c>
      <c r="I534" s="1">
        <v>1973.0</v>
      </c>
    </row>
    <row r="535" ht="15.75" customHeight="1">
      <c r="A535" s="1">
        <v>5546194.0</v>
      </c>
      <c r="B535" s="2">
        <v>42895.33476851852</v>
      </c>
      <c r="C535" s="2">
        <v>42895.3371875</v>
      </c>
      <c r="D535" s="1">
        <v>208.0</v>
      </c>
      <c r="E535" s="1" t="s">
        <v>421</v>
      </c>
      <c r="F535" s="1" t="s">
        <v>422</v>
      </c>
      <c r="G535" s="1" t="s">
        <v>11</v>
      </c>
      <c r="H535" s="1" t="s">
        <v>12</v>
      </c>
      <c r="I535" s="1">
        <v>1963.0</v>
      </c>
    </row>
    <row r="536" ht="15.75" customHeight="1">
      <c r="A536" s="1">
        <v>1127643.0</v>
      </c>
      <c r="B536" s="2">
        <v>42784.47137731482</v>
      </c>
      <c r="C536" s="2">
        <v>42784.48489583333</v>
      </c>
      <c r="D536" s="1">
        <v>1167.0</v>
      </c>
      <c r="E536" s="1" t="s">
        <v>296</v>
      </c>
      <c r="F536" s="1" t="s">
        <v>167</v>
      </c>
      <c r="G536" s="1" t="s">
        <v>29</v>
      </c>
    </row>
    <row r="537" ht="15.75" customHeight="1">
      <c r="A537" s="1">
        <v>4389603.0</v>
      </c>
      <c r="B537" s="2">
        <v>42872.74755787037</v>
      </c>
      <c r="C537" s="2">
        <v>42872.754282407404</v>
      </c>
      <c r="D537" s="1">
        <v>580.0</v>
      </c>
      <c r="E537" s="1" t="s">
        <v>329</v>
      </c>
      <c r="F537" s="1" t="s">
        <v>9</v>
      </c>
      <c r="G537" s="1" t="s">
        <v>11</v>
      </c>
      <c r="H537" s="1" t="s">
        <v>12</v>
      </c>
      <c r="I537" s="1">
        <v>1987.0</v>
      </c>
    </row>
    <row r="538" ht="15.75" customHeight="1">
      <c r="A538" s="1">
        <v>5753846.0</v>
      </c>
      <c r="B538" s="2">
        <v>42898.75167824074</v>
      </c>
      <c r="C538" s="2">
        <v>42898.76510416667</v>
      </c>
      <c r="D538" s="1">
        <v>1159.0</v>
      </c>
      <c r="E538" s="1" t="s">
        <v>250</v>
      </c>
      <c r="F538" s="1" t="s">
        <v>159</v>
      </c>
      <c r="G538" s="1" t="s">
        <v>11</v>
      </c>
      <c r="H538" s="1" t="s">
        <v>12</v>
      </c>
      <c r="I538" s="1">
        <v>1953.0</v>
      </c>
    </row>
    <row r="539" ht="15.75" customHeight="1">
      <c r="A539" s="1">
        <v>1389633.0</v>
      </c>
      <c r="B539" s="2">
        <v>42791.45993055555</v>
      </c>
      <c r="C539" s="2">
        <v>42791.491006944445</v>
      </c>
      <c r="D539" s="1">
        <v>2685.0</v>
      </c>
      <c r="E539" s="1" t="s">
        <v>217</v>
      </c>
      <c r="F539" s="1" t="s">
        <v>217</v>
      </c>
      <c r="G539" s="1" t="s">
        <v>11</v>
      </c>
      <c r="H539" s="1" t="s">
        <v>12</v>
      </c>
      <c r="I539" s="1">
        <v>1992.0</v>
      </c>
    </row>
    <row r="540" ht="15.75" customHeight="1">
      <c r="A540" s="1">
        <v>1830220.0</v>
      </c>
      <c r="B540" s="2">
        <v>42805.46880787037</v>
      </c>
      <c r="C540" s="2">
        <v>42805.47225694444</v>
      </c>
      <c r="D540" s="1">
        <v>298.0</v>
      </c>
      <c r="E540" s="1" t="s">
        <v>360</v>
      </c>
      <c r="F540" s="1" t="s">
        <v>203</v>
      </c>
      <c r="G540" s="1" t="s">
        <v>11</v>
      </c>
      <c r="H540" s="1" t="s">
        <v>12</v>
      </c>
      <c r="I540" s="1">
        <v>1981.0</v>
      </c>
    </row>
    <row r="541" ht="15.75" customHeight="1">
      <c r="A541" s="1">
        <v>128154.0</v>
      </c>
      <c r="B541" s="2">
        <v>42742.437256944446</v>
      </c>
      <c r="C541" s="2">
        <v>42742.444074074076</v>
      </c>
      <c r="D541" s="1">
        <v>588.0</v>
      </c>
      <c r="E541" s="1" t="s">
        <v>397</v>
      </c>
      <c r="F541" s="1" t="s">
        <v>240</v>
      </c>
      <c r="G541" s="1" t="s">
        <v>11</v>
      </c>
      <c r="H541" s="1" t="s">
        <v>12</v>
      </c>
      <c r="I541" s="1">
        <v>1975.0</v>
      </c>
    </row>
    <row r="542" ht="15.75" customHeight="1">
      <c r="A542" s="1">
        <v>1966663.0</v>
      </c>
      <c r="B542" s="2">
        <v>42815.89099537037</v>
      </c>
      <c r="C542" s="2">
        <v>42815.89449074074</v>
      </c>
      <c r="D542" s="1">
        <v>302.0</v>
      </c>
      <c r="E542" s="1" t="s">
        <v>228</v>
      </c>
      <c r="F542" s="1" t="s">
        <v>148</v>
      </c>
      <c r="G542" s="1" t="s">
        <v>11</v>
      </c>
      <c r="H542" s="1" t="s">
        <v>12</v>
      </c>
      <c r="I542" s="1">
        <v>1975.0</v>
      </c>
    </row>
    <row r="543" ht="15.75" customHeight="1">
      <c r="A543" s="1">
        <v>1896633.0</v>
      </c>
      <c r="B543" s="2">
        <v>42813.5384837963</v>
      </c>
      <c r="C543" s="2">
        <v>42813.546585648146</v>
      </c>
      <c r="D543" s="1">
        <v>700.0</v>
      </c>
      <c r="E543" s="1" t="s">
        <v>423</v>
      </c>
      <c r="F543" s="1" t="s">
        <v>53</v>
      </c>
      <c r="G543" s="1" t="s">
        <v>11</v>
      </c>
      <c r="H543" s="1" t="s">
        <v>12</v>
      </c>
      <c r="I543" s="1">
        <v>1983.0</v>
      </c>
    </row>
    <row r="544" ht="15.75" customHeight="1">
      <c r="A544" s="1">
        <v>3882076.0</v>
      </c>
      <c r="B544" s="2">
        <v>42862.56255787037</v>
      </c>
      <c r="C544" s="2">
        <v>42862.566030092596</v>
      </c>
      <c r="D544" s="1">
        <v>299.0</v>
      </c>
      <c r="E544" s="1" t="s">
        <v>149</v>
      </c>
      <c r="F544" s="1" t="s">
        <v>81</v>
      </c>
      <c r="G544" s="1" t="s">
        <v>11</v>
      </c>
      <c r="H544" s="1" t="s">
        <v>12</v>
      </c>
      <c r="I544" s="1">
        <v>1990.0</v>
      </c>
    </row>
    <row r="545" ht="15.75" customHeight="1">
      <c r="A545" s="1">
        <v>780521.0</v>
      </c>
      <c r="B545" s="2">
        <v>42768.6427662037</v>
      </c>
      <c r="C545" s="2">
        <v>42768.65087962963</v>
      </c>
      <c r="D545" s="1">
        <v>700.0</v>
      </c>
      <c r="E545" s="1" t="s">
        <v>424</v>
      </c>
      <c r="F545" s="1" t="s">
        <v>151</v>
      </c>
      <c r="G545" s="1" t="s">
        <v>11</v>
      </c>
      <c r="H545" s="1" t="s">
        <v>19</v>
      </c>
      <c r="I545" s="1">
        <v>1971.0</v>
      </c>
    </row>
    <row r="546" ht="15.75" customHeight="1">
      <c r="A546" s="1">
        <v>4441252.0</v>
      </c>
      <c r="B546" s="2">
        <v>42873.638773148145</v>
      </c>
      <c r="C546" s="2">
        <v>42873.642384259256</v>
      </c>
      <c r="D546" s="1">
        <v>312.0</v>
      </c>
      <c r="E546" s="1" t="s">
        <v>425</v>
      </c>
      <c r="F546" s="1" t="s">
        <v>89</v>
      </c>
      <c r="G546" s="1" t="s">
        <v>11</v>
      </c>
      <c r="H546" s="1" t="s">
        <v>12</v>
      </c>
      <c r="I546" s="1">
        <v>1951.0</v>
      </c>
    </row>
    <row r="547" ht="15.75" customHeight="1">
      <c r="A547" s="1">
        <v>4311383.0</v>
      </c>
      <c r="B547" s="2">
        <v>42871.638761574075</v>
      </c>
      <c r="C547" s="2">
        <v>42871.649409722224</v>
      </c>
      <c r="D547" s="1">
        <v>920.0</v>
      </c>
      <c r="E547" s="1" t="s">
        <v>236</v>
      </c>
      <c r="F547" s="1" t="s">
        <v>64</v>
      </c>
      <c r="G547" s="1" t="s">
        <v>29</v>
      </c>
    </row>
    <row r="548" ht="15.75" customHeight="1">
      <c r="A548" s="1">
        <v>1847360.0</v>
      </c>
      <c r="B548" s="2">
        <v>42806.58431712963</v>
      </c>
      <c r="C548" s="2">
        <v>42806.58629629629</v>
      </c>
      <c r="D548" s="1">
        <v>171.0</v>
      </c>
      <c r="E548" s="1" t="s">
        <v>240</v>
      </c>
      <c r="F548" s="1" t="s">
        <v>319</v>
      </c>
      <c r="G548" s="1" t="s">
        <v>11</v>
      </c>
      <c r="H548" s="1" t="s">
        <v>12</v>
      </c>
      <c r="I548" s="1">
        <v>1982.0</v>
      </c>
    </row>
    <row r="549" ht="15.75" customHeight="1">
      <c r="A549" s="1">
        <v>4792831.0</v>
      </c>
      <c r="B549" s="2">
        <v>42880.7146875</v>
      </c>
      <c r="C549" s="2">
        <v>42880.71784722222</v>
      </c>
      <c r="D549" s="1">
        <v>273.0</v>
      </c>
      <c r="E549" s="1" t="s">
        <v>31</v>
      </c>
      <c r="F549" s="1" t="s">
        <v>118</v>
      </c>
      <c r="G549" s="1" t="s">
        <v>11</v>
      </c>
      <c r="I549" s="1">
        <v>1984.0</v>
      </c>
    </row>
    <row r="550" ht="15.75" customHeight="1">
      <c r="A550" s="1">
        <v>5725467.0</v>
      </c>
      <c r="B550" s="2">
        <v>42898.36832175926</v>
      </c>
      <c r="C550" s="2">
        <v>42898.377650462964</v>
      </c>
      <c r="D550" s="1">
        <v>806.0</v>
      </c>
      <c r="E550" s="1" t="s">
        <v>71</v>
      </c>
      <c r="F550" s="1" t="s">
        <v>426</v>
      </c>
      <c r="G550" s="1" t="s">
        <v>11</v>
      </c>
      <c r="H550" s="1" t="s">
        <v>12</v>
      </c>
      <c r="I550" s="1">
        <v>1990.0</v>
      </c>
    </row>
    <row r="551" ht="15.75" customHeight="1">
      <c r="A551" s="1">
        <v>5941730.0</v>
      </c>
      <c r="B551" s="2">
        <v>42901.76325231481</v>
      </c>
      <c r="C551" s="2">
        <v>42901.7765162037</v>
      </c>
      <c r="D551" s="1">
        <v>1146.0</v>
      </c>
      <c r="E551" s="1" t="s">
        <v>427</v>
      </c>
      <c r="F551" s="1" t="s">
        <v>306</v>
      </c>
      <c r="G551" s="1" t="s">
        <v>11</v>
      </c>
      <c r="H551" s="1" t="s">
        <v>12</v>
      </c>
      <c r="I551" s="1">
        <v>1988.0</v>
      </c>
    </row>
    <row r="552" ht="15.75" customHeight="1">
      <c r="A552" s="1">
        <v>1713896.0</v>
      </c>
      <c r="B552" s="2">
        <v>42801.80452546296</v>
      </c>
      <c r="C552" s="2">
        <v>42801.80826388889</v>
      </c>
      <c r="D552" s="1">
        <v>322.0</v>
      </c>
      <c r="E552" s="1" t="s">
        <v>228</v>
      </c>
      <c r="F552" s="1" t="s">
        <v>201</v>
      </c>
      <c r="G552" s="1" t="s">
        <v>11</v>
      </c>
      <c r="H552" s="1" t="s">
        <v>19</v>
      </c>
      <c r="I552" s="1">
        <v>1964.0</v>
      </c>
    </row>
    <row r="553" ht="15.75" customHeight="1">
      <c r="A553" s="1">
        <v>3286226.0</v>
      </c>
      <c r="B553" s="2">
        <v>42849.89282407407</v>
      </c>
      <c r="C553" s="2">
        <v>42849.895462962966</v>
      </c>
      <c r="D553" s="1">
        <v>227.0</v>
      </c>
      <c r="E553" s="1" t="s">
        <v>302</v>
      </c>
      <c r="F553" s="1" t="s">
        <v>140</v>
      </c>
      <c r="G553" s="1" t="s">
        <v>11</v>
      </c>
      <c r="H553" s="1" t="s">
        <v>12</v>
      </c>
      <c r="I553" s="1">
        <v>1994.0</v>
      </c>
    </row>
    <row r="554" ht="15.75" customHeight="1">
      <c r="A554" s="1">
        <v>2417677.0</v>
      </c>
      <c r="B554" s="2">
        <v>42830.74974537037</v>
      </c>
      <c r="C554" s="2">
        <v>42830.76079861111</v>
      </c>
      <c r="D554" s="1">
        <v>954.0</v>
      </c>
      <c r="E554" s="1" t="s">
        <v>359</v>
      </c>
      <c r="F554" s="1" t="s">
        <v>64</v>
      </c>
      <c r="G554" s="1" t="s">
        <v>11</v>
      </c>
      <c r="H554" s="1" t="s">
        <v>12</v>
      </c>
      <c r="I554" s="1">
        <v>1969.0</v>
      </c>
    </row>
    <row r="555" ht="15.75" customHeight="1">
      <c r="A555" s="1">
        <v>2672948.0</v>
      </c>
      <c r="B555" s="2">
        <v>42837.23681712963</v>
      </c>
      <c r="C555" s="2">
        <v>42837.24329861111</v>
      </c>
      <c r="D555" s="1">
        <v>560.0</v>
      </c>
      <c r="E555" s="1" t="s">
        <v>316</v>
      </c>
      <c r="F555" s="1" t="s">
        <v>155</v>
      </c>
      <c r="G555" s="1" t="s">
        <v>11</v>
      </c>
    </row>
    <row r="556" ht="15.75" customHeight="1">
      <c r="A556" s="1">
        <v>4089568.0</v>
      </c>
      <c r="B556" s="2">
        <v>42866.535208333335</v>
      </c>
      <c r="C556" s="2">
        <v>42866.56136574074</v>
      </c>
      <c r="D556" s="1">
        <v>2259.0</v>
      </c>
      <c r="E556" s="1" t="s">
        <v>281</v>
      </c>
      <c r="F556" s="1" t="s">
        <v>46</v>
      </c>
      <c r="G556" s="1" t="s">
        <v>11</v>
      </c>
      <c r="H556" s="1" t="s">
        <v>12</v>
      </c>
      <c r="I556" s="1">
        <v>1997.0</v>
      </c>
    </row>
    <row r="557" ht="15.75" customHeight="1">
      <c r="A557" s="1">
        <v>3686308.0</v>
      </c>
      <c r="B557" s="2">
        <v>42858.34128472222</v>
      </c>
      <c r="C557" s="2">
        <v>42858.34909722222</v>
      </c>
      <c r="D557" s="1">
        <v>674.0</v>
      </c>
      <c r="E557" s="1" t="s">
        <v>205</v>
      </c>
      <c r="F557" s="1" t="s">
        <v>281</v>
      </c>
      <c r="G557" s="1" t="s">
        <v>11</v>
      </c>
      <c r="H557" s="1" t="s">
        <v>19</v>
      </c>
      <c r="I557" s="1">
        <v>1988.0</v>
      </c>
    </row>
    <row r="558" ht="15.75" customHeight="1">
      <c r="A558" s="1">
        <v>5057014.0</v>
      </c>
      <c r="B558" s="2">
        <v>42886.69635416667</v>
      </c>
      <c r="C558" s="2">
        <v>42886.70164351852</v>
      </c>
      <c r="D558" s="1">
        <v>456.0</v>
      </c>
      <c r="E558" s="1" t="s">
        <v>18</v>
      </c>
      <c r="F558" s="1" t="s">
        <v>60</v>
      </c>
      <c r="G558" s="1" t="s">
        <v>11</v>
      </c>
      <c r="H558" s="1" t="s">
        <v>19</v>
      </c>
      <c r="I558" s="1">
        <v>1985.0</v>
      </c>
    </row>
    <row r="559" ht="15.75" customHeight="1">
      <c r="A559" s="1">
        <v>5954601.0</v>
      </c>
      <c r="B559" s="2">
        <v>42901.88674768519</v>
      </c>
      <c r="C559" s="2">
        <v>42901.90508101852</v>
      </c>
      <c r="D559" s="1">
        <v>1583.0</v>
      </c>
      <c r="E559" s="1" t="s">
        <v>198</v>
      </c>
      <c r="F559" s="1" t="s">
        <v>176</v>
      </c>
      <c r="G559" s="1" t="s">
        <v>29</v>
      </c>
    </row>
    <row r="560" ht="15.75" customHeight="1">
      <c r="A560" s="1">
        <v>4654698.0</v>
      </c>
      <c r="B560" s="2">
        <v>42877.770625</v>
      </c>
      <c r="C560" s="2">
        <v>42877.77574074074</v>
      </c>
      <c r="D560" s="1">
        <v>441.0</v>
      </c>
      <c r="E560" s="1" t="s">
        <v>170</v>
      </c>
      <c r="F560" s="1" t="s">
        <v>391</v>
      </c>
      <c r="G560" s="1" t="s">
        <v>11</v>
      </c>
      <c r="H560" s="1" t="s">
        <v>12</v>
      </c>
      <c r="I560" s="1">
        <v>1987.0</v>
      </c>
    </row>
    <row r="561" ht="15.75" customHeight="1">
      <c r="A561" s="1">
        <v>5276733.0</v>
      </c>
      <c r="B561" s="2">
        <v>42890.0955787037</v>
      </c>
      <c r="C561" s="2">
        <v>42890.10729166667</v>
      </c>
      <c r="D561" s="1">
        <v>1011.0</v>
      </c>
      <c r="E561" s="1" t="s">
        <v>238</v>
      </c>
      <c r="F561" s="1" t="s">
        <v>9</v>
      </c>
      <c r="G561" s="1" t="s">
        <v>11</v>
      </c>
      <c r="H561" s="1" t="s">
        <v>12</v>
      </c>
      <c r="I561" s="1">
        <v>1988.0</v>
      </c>
    </row>
    <row r="562" ht="15.75" customHeight="1">
      <c r="A562" s="1">
        <v>6686111.0</v>
      </c>
      <c r="B562" s="2">
        <v>42914.85199074074</v>
      </c>
      <c r="C562" s="2">
        <v>42914.868842592594</v>
      </c>
      <c r="D562" s="1">
        <v>1455.0</v>
      </c>
      <c r="E562" s="1" t="s">
        <v>135</v>
      </c>
      <c r="F562" s="1" t="s">
        <v>428</v>
      </c>
      <c r="G562" s="1" t="s">
        <v>29</v>
      </c>
      <c r="H562" s="1" t="s">
        <v>19</v>
      </c>
      <c r="I562" s="1">
        <v>1990.0</v>
      </c>
    </row>
    <row r="563" ht="15.75" customHeight="1">
      <c r="A563" s="1">
        <v>25470.0</v>
      </c>
      <c r="B563" s="2">
        <v>42738.26767361111</v>
      </c>
      <c r="C563" s="2">
        <v>42738.27607638889</v>
      </c>
      <c r="D563" s="1">
        <v>726.0</v>
      </c>
      <c r="E563" s="1" t="s">
        <v>155</v>
      </c>
      <c r="F563" s="1" t="s">
        <v>178</v>
      </c>
      <c r="G563" s="1" t="s">
        <v>11</v>
      </c>
      <c r="H563" s="1" t="s">
        <v>12</v>
      </c>
      <c r="I563" s="1">
        <v>1976.0</v>
      </c>
    </row>
    <row r="564" ht="15.75" customHeight="1">
      <c r="A564" s="1">
        <v>174116.0</v>
      </c>
      <c r="B564" s="2">
        <v>42745.874502314815</v>
      </c>
      <c r="C564" s="2">
        <v>42745.87737268519</v>
      </c>
      <c r="D564" s="1">
        <v>248.0</v>
      </c>
      <c r="E564" s="1" t="s">
        <v>86</v>
      </c>
      <c r="F564" s="1" t="s">
        <v>10</v>
      </c>
      <c r="G564" s="1" t="s">
        <v>11</v>
      </c>
      <c r="H564" s="1" t="s">
        <v>12</v>
      </c>
      <c r="I564" s="1">
        <v>1987.0</v>
      </c>
    </row>
    <row r="565" ht="15.75" customHeight="1">
      <c r="A565" s="1">
        <v>3702899.0</v>
      </c>
      <c r="B565" s="2">
        <v>42858.54796296296</v>
      </c>
      <c r="C565" s="2">
        <v>42858.55368055555</v>
      </c>
      <c r="D565" s="1">
        <v>493.0</v>
      </c>
      <c r="E565" s="1" t="s">
        <v>285</v>
      </c>
      <c r="F565" s="1" t="s">
        <v>429</v>
      </c>
      <c r="G565" s="1" t="s">
        <v>11</v>
      </c>
      <c r="H565" s="1" t="s">
        <v>12</v>
      </c>
      <c r="I565" s="1">
        <v>1965.0</v>
      </c>
    </row>
    <row r="566" ht="15.75" customHeight="1">
      <c r="A566" s="1">
        <v>1086513.0</v>
      </c>
      <c r="B566" s="2">
        <v>42782.7540625</v>
      </c>
      <c r="C566" s="2">
        <v>42782.75775462963</v>
      </c>
      <c r="D566" s="1">
        <v>319.0</v>
      </c>
      <c r="E566" s="1" t="s">
        <v>172</v>
      </c>
      <c r="F566" s="1" t="s">
        <v>249</v>
      </c>
      <c r="G566" s="1" t="s">
        <v>11</v>
      </c>
      <c r="H566" s="1" t="s">
        <v>12</v>
      </c>
      <c r="I566" s="1">
        <v>1988.0</v>
      </c>
    </row>
    <row r="567" ht="15.75" customHeight="1">
      <c r="A567" s="1">
        <v>2161137.0</v>
      </c>
      <c r="B567" s="2">
        <v>42823.33555555555</v>
      </c>
      <c r="C567" s="2">
        <v>42823.3390625</v>
      </c>
      <c r="D567" s="1">
        <v>303.0</v>
      </c>
      <c r="E567" s="1" t="s">
        <v>215</v>
      </c>
      <c r="F567" s="1" t="s">
        <v>430</v>
      </c>
      <c r="G567" s="1" t="s">
        <v>11</v>
      </c>
      <c r="H567" s="1" t="s">
        <v>19</v>
      </c>
      <c r="I567" s="1">
        <v>1974.0</v>
      </c>
    </row>
    <row r="568" ht="15.75" customHeight="1">
      <c r="A568" s="1">
        <v>6815929.0</v>
      </c>
      <c r="B568" s="2">
        <v>42916.982835648145</v>
      </c>
      <c r="C568" s="2">
        <v>42916.99673611111</v>
      </c>
      <c r="D568" s="1">
        <v>1200.0</v>
      </c>
      <c r="E568" s="1" t="s">
        <v>401</v>
      </c>
      <c r="F568" s="1" t="s">
        <v>21</v>
      </c>
      <c r="G568" s="1" t="s">
        <v>11</v>
      </c>
      <c r="H568" s="1" t="s">
        <v>12</v>
      </c>
      <c r="I568" s="1">
        <v>1990.0</v>
      </c>
    </row>
    <row r="569" ht="15.75" customHeight="1">
      <c r="A569" s="1">
        <v>870002.0</v>
      </c>
      <c r="B569" s="2">
        <v>42772.346712962964</v>
      </c>
      <c r="C569" s="2">
        <v>42772.34923611111</v>
      </c>
      <c r="D569" s="1">
        <v>218.0</v>
      </c>
      <c r="E569" s="1" t="s">
        <v>28</v>
      </c>
      <c r="F569" s="1" t="s">
        <v>406</v>
      </c>
      <c r="G569" s="1" t="s">
        <v>11</v>
      </c>
      <c r="H569" s="1" t="s">
        <v>12</v>
      </c>
      <c r="I569" s="1">
        <v>1959.0</v>
      </c>
    </row>
    <row r="570" ht="15.75" customHeight="1">
      <c r="A570" s="1">
        <v>3201773.0</v>
      </c>
      <c r="B570" s="2">
        <v>42848.49972222222</v>
      </c>
      <c r="C570" s="2">
        <v>42848.54075231482</v>
      </c>
      <c r="D570" s="1">
        <v>3544.0</v>
      </c>
      <c r="E570" s="1" t="s">
        <v>431</v>
      </c>
      <c r="F570" s="1" t="s">
        <v>432</v>
      </c>
      <c r="G570" s="1" t="s">
        <v>29</v>
      </c>
    </row>
    <row r="571" ht="15.75" customHeight="1">
      <c r="A571" s="1">
        <v>936454.0</v>
      </c>
      <c r="B571" s="2">
        <v>42774.49912037037</v>
      </c>
      <c r="C571" s="2">
        <v>42774.51273148148</v>
      </c>
      <c r="D571" s="1">
        <v>1175.0</v>
      </c>
      <c r="E571" s="1" t="s">
        <v>433</v>
      </c>
      <c r="F571" s="1" t="s">
        <v>431</v>
      </c>
      <c r="G571" s="1" t="s">
        <v>11</v>
      </c>
      <c r="H571" s="1" t="s">
        <v>19</v>
      </c>
      <c r="I571" s="1">
        <v>1986.0</v>
      </c>
    </row>
    <row r="572" ht="15.75" customHeight="1">
      <c r="A572" s="1">
        <v>1393687.0</v>
      </c>
      <c r="B572" s="2">
        <v>42791.51446759259</v>
      </c>
      <c r="C572" s="2">
        <v>42791.524351851855</v>
      </c>
      <c r="D572" s="1">
        <v>854.0</v>
      </c>
      <c r="E572" s="1" t="s">
        <v>327</v>
      </c>
      <c r="F572" s="1" t="s">
        <v>43</v>
      </c>
      <c r="G572" s="1" t="s">
        <v>11</v>
      </c>
      <c r="H572" s="1" t="s">
        <v>12</v>
      </c>
      <c r="I572" s="1">
        <v>1991.0</v>
      </c>
    </row>
    <row r="573" ht="15.75" customHeight="1">
      <c r="A573" s="1">
        <v>488749.0</v>
      </c>
      <c r="B573" s="2">
        <v>42757.62059027778</v>
      </c>
      <c r="C573" s="2">
        <v>42757.624236111114</v>
      </c>
      <c r="D573" s="1">
        <v>315.0</v>
      </c>
      <c r="E573" s="1" t="s">
        <v>344</v>
      </c>
      <c r="F573" s="1" t="s">
        <v>434</v>
      </c>
      <c r="G573" s="1" t="s">
        <v>11</v>
      </c>
      <c r="H573" s="1" t="s">
        <v>19</v>
      </c>
      <c r="I573" s="1">
        <v>1952.0</v>
      </c>
    </row>
    <row r="574" ht="15.75" customHeight="1">
      <c r="A574" s="1">
        <v>2407604.0</v>
      </c>
      <c r="B574" s="2">
        <v>42830.64451388889</v>
      </c>
      <c r="C574" s="2">
        <v>42830.658541666664</v>
      </c>
      <c r="D574" s="1">
        <v>1212.0</v>
      </c>
      <c r="E574" s="1" t="s">
        <v>261</v>
      </c>
      <c r="F574" s="1" t="s">
        <v>435</v>
      </c>
      <c r="G574" s="1" t="s">
        <v>11</v>
      </c>
      <c r="H574" s="1" t="s">
        <v>19</v>
      </c>
      <c r="I574" s="1">
        <v>1962.0</v>
      </c>
    </row>
    <row r="575" ht="15.75" customHeight="1">
      <c r="A575" s="1">
        <v>109483.0</v>
      </c>
      <c r="B575" s="2">
        <v>42741.483564814815</v>
      </c>
      <c r="C575" s="2">
        <v>42741.48758101852</v>
      </c>
      <c r="D575" s="1">
        <v>347.0</v>
      </c>
      <c r="E575" s="1" t="s">
        <v>211</v>
      </c>
      <c r="F575" s="1" t="s">
        <v>436</v>
      </c>
      <c r="G575" s="1" t="s">
        <v>11</v>
      </c>
      <c r="H575" s="1" t="s">
        <v>12</v>
      </c>
      <c r="I575" s="1">
        <v>1987.0</v>
      </c>
    </row>
    <row r="576" ht="15.75" customHeight="1">
      <c r="A576" s="1">
        <v>530394.0</v>
      </c>
      <c r="B576" s="2">
        <v>42760.34354166667</v>
      </c>
      <c r="C576" s="2">
        <v>42760.348333333335</v>
      </c>
      <c r="D576" s="1">
        <v>414.0</v>
      </c>
      <c r="E576" s="1" t="s">
        <v>248</v>
      </c>
      <c r="F576" s="1" t="s">
        <v>114</v>
      </c>
      <c r="G576" s="1" t="s">
        <v>11</v>
      </c>
      <c r="H576" s="1" t="s">
        <v>19</v>
      </c>
      <c r="I576" s="1">
        <v>1989.0</v>
      </c>
    </row>
    <row r="577" ht="15.75" customHeight="1">
      <c r="A577" s="1">
        <v>12991.0</v>
      </c>
      <c r="B577" s="2">
        <v>42736.767013888886</v>
      </c>
      <c r="C577" s="2">
        <v>42736.78806712963</v>
      </c>
      <c r="D577" s="1">
        <v>1819.0</v>
      </c>
      <c r="E577" s="1" t="s">
        <v>14</v>
      </c>
      <c r="F577" s="1" t="s">
        <v>129</v>
      </c>
      <c r="G577" s="1" t="s">
        <v>11</v>
      </c>
      <c r="H577" s="1" t="s">
        <v>12</v>
      </c>
      <c r="I577" s="1">
        <v>1987.0</v>
      </c>
    </row>
    <row r="578" ht="15.75" customHeight="1">
      <c r="A578" s="1">
        <v>1588764.0</v>
      </c>
      <c r="B578" s="2">
        <v>42796.789618055554</v>
      </c>
      <c r="C578" s="2">
        <v>42796.79146990741</v>
      </c>
      <c r="D578" s="1">
        <v>160.0</v>
      </c>
      <c r="E578" s="1" t="s">
        <v>136</v>
      </c>
      <c r="F578" s="1" t="s">
        <v>93</v>
      </c>
      <c r="G578" s="1" t="s">
        <v>11</v>
      </c>
      <c r="H578" s="1" t="s">
        <v>12</v>
      </c>
      <c r="I578" s="1">
        <v>1983.0</v>
      </c>
    </row>
    <row r="579" ht="15.75" customHeight="1">
      <c r="A579" s="1">
        <v>6104010.0</v>
      </c>
      <c r="B579" s="2">
        <v>42905.31689814815</v>
      </c>
      <c r="C579" s="2">
        <v>42905.32262731482</v>
      </c>
      <c r="D579" s="1">
        <v>495.0</v>
      </c>
      <c r="E579" s="1" t="s">
        <v>437</v>
      </c>
      <c r="F579" s="1" t="s">
        <v>308</v>
      </c>
      <c r="G579" s="1" t="s">
        <v>11</v>
      </c>
      <c r="H579" s="1" t="s">
        <v>12</v>
      </c>
      <c r="I579" s="1">
        <v>1995.0</v>
      </c>
    </row>
    <row r="580" ht="15.75" customHeight="1">
      <c r="A580" s="1">
        <v>411823.0</v>
      </c>
      <c r="B580" s="2">
        <v>42754.73480324074</v>
      </c>
      <c r="C580" s="2">
        <v>42754.742418981485</v>
      </c>
      <c r="D580" s="1">
        <v>658.0</v>
      </c>
      <c r="E580" s="1" t="s">
        <v>175</v>
      </c>
      <c r="F580" s="1" t="s">
        <v>438</v>
      </c>
      <c r="G580" s="1" t="s">
        <v>11</v>
      </c>
      <c r="H580" s="1" t="s">
        <v>12</v>
      </c>
      <c r="I580" s="1">
        <v>1983.0</v>
      </c>
    </row>
    <row r="581" ht="15.75" customHeight="1">
      <c r="A581" s="1">
        <v>3691640.0</v>
      </c>
      <c r="B581" s="2">
        <v>42858.37619212963</v>
      </c>
      <c r="C581" s="2">
        <v>42858.395219907405</v>
      </c>
      <c r="D581" s="1">
        <v>1643.0</v>
      </c>
      <c r="E581" s="1" t="s">
        <v>41</v>
      </c>
      <c r="F581" s="1" t="s">
        <v>192</v>
      </c>
      <c r="G581" s="1" t="s">
        <v>11</v>
      </c>
      <c r="H581" s="1" t="s">
        <v>19</v>
      </c>
      <c r="I581" s="1">
        <v>1985.0</v>
      </c>
    </row>
    <row r="582" ht="15.75" customHeight="1">
      <c r="A582" s="1">
        <v>3212131.0</v>
      </c>
      <c r="B582" s="2">
        <v>42848.59168981481</v>
      </c>
      <c r="C582" s="2">
        <v>42848.593680555554</v>
      </c>
      <c r="D582" s="1">
        <v>171.0</v>
      </c>
      <c r="E582" s="1" t="s">
        <v>327</v>
      </c>
      <c r="F582" s="1" t="s">
        <v>439</v>
      </c>
      <c r="G582" s="1" t="s">
        <v>11</v>
      </c>
      <c r="H582" s="1" t="s">
        <v>19</v>
      </c>
      <c r="I582" s="1">
        <v>1969.0</v>
      </c>
    </row>
    <row r="583" ht="15.75" customHeight="1">
      <c r="A583" s="1">
        <v>5110759.0</v>
      </c>
      <c r="B583" s="2">
        <v>42887.5453125</v>
      </c>
      <c r="C583" s="2">
        <v>42887.549895833334</v>
      </c>
      <c r="D583" s="1">
        <v>395.0</v>
      </c>
      <c r="E583" s="1" t="s">
        <v>184</v>
      </c>
      <c r="F583" s="1" t="s">
        <v>201</v>
      </c>
      <c r="G583" s="1" t="s">
        <v>11</v>
      </c>
      <c r="H583" s="1" t="s">
        <v>12</v>
      </c>
      <c r="I583" s="1">
        <v>1963.0</v>
      </c>
    </row>
    <row r="584" ht="15.75" customHeight="1">
      <c r="A584" s="1">
        <v>1658303.0</v>
      </c>
      <c r="B584" s="2">
        <v>42800.27820601852</v>
      </c>
      <c r="C584" s="2">
        <v>42800.28773148148</v>
      </c>
      <c r="D584" s="1">
        <v>823.0</v>
      </c>
      <c r="E584" s="1" t="s">
        <v>313</v>
      </c>
      <c r="F584" s="1" t="s">
        <v>131</v>
      </c>
      <c r="G584" s="1" t="s">
        <v>11</v>
      </c>
      <c r="H584" s="1" t="s">
        <v>12</v>
      </c>
      <c r="I584" s="1">
        <v>1962.0</v>
      </c>
    </row>
    <row r="585" ht="15.75" customHeight="1">
      <c r="A585" s="1">
        <v>3231332.0</v>
      </c>
      <c r="B585" s="2">
        <v>42848.76804398148</v>
      </c>
      <c r="C585" s="2">
        <v>42848.780381944445</v>
      </c>
      <c r="D585" s="1">
        <v>1066.0</v>
      </c>
      <c r="E585" s="1" t="s">
        <v>28</v>
      </c>
      <c r="F585" s="1" t="s">
        <v>321</v>
      </c>
      <c r="G585" s="1" t="s">
        <v>29</v>
      </c>
    </row>
    <row r="586" ht="15.75" customHeight="1">
      <c r="A586" s="1">
        <v>5178025.0</v>
      </c>
      <c r="B586" s="2">
        <v>42888.54324074074</v>
      </c>
      <c r="C586" s="2">
        <v>42888.549791666665</v>
      </c>
      <c r="D586" s="1">
        <v>565.0</v>
      </c>
      <c r="E586" s="1" t="s">
        <v>206</v>
      </c>
      <c r="F586" s="1" t="s">
        <v>409</v>
      </c>
      <c r="G586" s="1" t="s">
        <v>11</v>
      </c>
      <c r="H586" s="1" t="s">
        <v>19</v>
      </c>
      <c r="I586" s="1">
        <v>1955.0</v>
      </c>
    </row>
    <row r="587" ht="15.75" customHeight="1">
      <c r="A587" s="1">
        <v>6322215.0</v>
      </c>
      <c r="B587" s="2">
        <v>42908.792233796295</v>
      </c>
      <c r="C587" s="2">
        <v>42908.79652777778</v>
      </c>
      <c r="D587" s="1">
        <v>370.0</v>
      </c>
      <c r="E587" s="1" t="s">
        <v>186</v>
      </c>
      <c r="F587" s="1" t="s">
        <v>83</v>
      </c>
      <c r="G587" s="1" t="s">
        <v>11</v>
      </c>
      <c r="H587" s="1" t="s">
        <v>19</v>
      </c>
      <c r="I587" s="1">
        <v>1972.0</v>
      </c>
    </row>
    <row r="588" ht="15.75" customHeight="1">
      <c r="A588" s="1">
        <v>6292420.0</v>
      </c>
      <c r="B588" s="2">
        <v>42908.50237268519</v>
      </c>
      <c r="C588" s="2">
        <v>42908.511145833334</v>
      </c>
      <c r="D588" s="1">
        <v>757.0</v>
      </c>
      <c r="E588" s="1" t="s">
        <v>62</v>
      </c>
      <c r="F588" s="1" t="s">
        <v>212</v>
      </c>
      <c r="G588" s="1" t="s">
        <v>11</v>
      </c>
      <c r="H588" s="1" t="s">
        <v>19</v>
      </c>
      <c r="I588" s="1">
        <v>1995.0</v>
      </c>
    </row>
    <row r="589" ht="15.75" customHeight="1">
      <c r="A589" s="1">
        <v>4893017.0</v>
      </c>
      <c r="B589" s="2">
        <v>42882.78203703704</v>
      </c>
      <c r="C589" s="2">
        <v>42882.78633101852</v>
      </c>
      <c r="D589" s="1">
        <v>371.0</v>
      </c>
      <c r="E589" s="1" t="s">
        <v>83</v>
      </c>
      <c r="F589" s="1" t="s">
        <v>49</v>
      </c>
      <c r="G589" s="1" t="s">
        <v>11</v>
      </c>
      <c r="H589" s="1" t="s">
        <v>19</v>
      </c>
      <c r="I589" s="1">
        <v>1964.0</v>
      </c>
    </row>
    <row r="590" ht="15.75" customHeight="1">
      <c r="A590" s="1">
        <v>1858796.0</v>
      </c>
      <c r="B590" s="2">
        <v>42807.349756944444</v>
      </c>
      <c r="C590" s="2">
        <v>42807.35418981482</v>
      </c>
      <c r="D590" s="1">
        <v>383.0</v>
      </c>
      <c r="E590" s="1" t="s">
        <v>248</v>
      </c>
      <c r="F590" s="1" t="s">
        <v>398</v>
      </c>
      <c r="G590" s="1" t="s">
        <v>11</v>
      </c>
      <c r="H590" s="1" t="s">
        <v>19</v>
      </c>
      <c r="I590" s="1">
        <v>1974.0</v>
      </c>
    </row>
    <row r="591" ht="15.75" customHeight="1">
      <c r="A591" s="1">
        <v>6592160.0</v>
      </c>
      <c r="B591" s="2">
        <v>42913.642233796294</v>
      </c>
      <c r="C591" s="2">
        <v>42913.64673611111</v>
      </c>
      <c r="D591" s="1">
        <v>389.0</v>
      </c>
      <c r="E591" s="1" t="s">
        <v>187</v>
      </c>
      <c r="F591" s="1" t="s">
        <v>84</v>
      </c>
      <c r="G591" s="1" t="s">
        <v>11</v>
      </c>
      <c r="H591" s="1" t="s">
        <v>12</v>
      </c>
      <c r="I591" s="1">
        <v>1982.0</v>
      </c>
    </row>
    <row r="592" ht="15.75" customHeight="1">
      <c r="A592" s="1">
        <v>5007909.0</v>
      </c>
      <c r="B592" s="2">
        <v>42885.73403935185</v>
      </c>
      <c r="C592" s="2">
        <v>42885.74474537037</v>
      </c>
      <c r="D592" s="1">
        <v>924.0</v>
      </c>
      <c r="E592" s="1" t="s">
        <v>155</v>
      </c>
      <c r="F592" s="1" t="s">
        <v>140</v>
      </c>
      <c r="G592" s="1" t="s">
        <v>11</v>
      </c>
      <c r="H592" s="1" t="s">
        <v>12</v>
      </c>
      <c r="I592" s="1">
        <v>1972.0</v>
      </c>
    </row>
    <row r="593" ht="15.75" customHeight="1">
      <c r="A593" s="1">
        <v>1821647.0</v>
      </c>
      <c r="B593" s="2">
        <v>42804.75640046296</v>
      </c>
      <c r="C593" s="2">
        <v>42804.76059027778</v>
      </c>
      <c r="D593" s="1">
        <v>361.0</v>
      </c>
      <c r="E593" s="1" t="s">
        <v>275</v>
      </c>
      <c r="F593" s="1" t="s">
        <v>53</v>
      </c>
      <c r="G593" s="1" t="s">
        <v>11</v>
      </c>
      <c r="H593" s="1" t="s">
        <v>19</v>
      </c>
      <c r="I593" s="1">
        <v>1990.0</v>
      </c>
    </row>
    <row r="594" ht="15.75" customHeight="1">
      <c r="A594" s="1">
        <v>5001163.0</v>
      </c>
      <c r="B594" s="2">
        <v>42885.665347222224</v>
      </c>
      <c r="C594" s="2">
        <v>42885.675833333335</v>
      </c>
      <c r="D594" s="1">
        <v>906.0</v>
      </c>
      <c r="E594" s="1" t="s">
        <v>140</v>
      </c>
      <c r="F594" s="1" t="s">
        <v>38</v>
      </c>
      <c r="G594" s="1" t="s">
        <v>11</v>
      </c>
      <c r="H594" s="1" t="s">
        <v>12</v>
      </c>
      <c r="I594" s="1">
        <v>1982.0</v>
      </c>
    </row>
    <row r="595" ht="15.75" customHeight="1">
      <c r="A595" s="1">
        <v>227375.0</v>
      </c>
      <c r="B595" s="2">
        <v>42747.62548611111</v>
      </c>
      <c r="C595" s="2">
        <v>42747.63164351852</v>
      </c>
      <c r="D595" s="1">
        <v>532.0</v>
      </c>
      <c r="E595" s="1" t="s">
        <v>275</v>
      </c>
      <c r="F595" s="1" t="s">
        <v>260</v>
      </c>
      <c r="G595" s="1" t="s">
        <v>11</v>
      </c>
      <c r="H595" s="1" t="s">
        <v>12</v>
      </c>
      <c r="I595" s="1">
        <v>1989.0</v>
      </c>
    </row>
    <row r="596" ht="15.75" customHeight="1">
      <c r="A596" s="1">
        <v>511331.0</v>
      </c>
      <c r="B596" s="2">
        <v>42758.72819444445</v>
      </c>
      <c r="C596" s="2">
        <v>42758.744305555556</v>
      </c>
      <c r="D596" s="1">
        <v>1391.0</v>
      </c>
      <c r="E596" s="1" t="s">
        <v>61</v>
      </c>
      <c r="F596" s="1" t="s">
        <v>364</v>
      </c>
      <c r="G596" s="1" t="s">
        <v>11</v>
      </c>
      <c r="H596" s="1" t="s">
        <v>12</v>
      </c>
      <c r="I596" s="1">
        <v>1972.0</v>
      </c>
    </row>
    <row r="597" ht="15.75" customHeight="1">
      <c r="A597" s="1">
        <v>2095232.0</v>
      </c>
      <c r="B597" s="2">
        <v>42820.51645833333</v>
      </c>
      <c r="C597" s="2">
        <v>42820.539618055554</v>
      </c>
      <c r="D597" s="1">
        <v>2001.0</v>
      </c>
      <c r="E597" s="1" t="s">
        <v>209</v>
      </c>
      <c r="F597" s="1" t="s">
        <v>440</v>
      </c>
      <c r="G597" s="1" t="s">
        <v>29</v>
      </c>
    </row>
    <row r="598" ht="15.75" customHeight="1">
      <c r="A598" s="1">
        <v>6358884.0</v>
      </c>
      <c r="B598" s="2">
        <v>42909.5309375</v>
      </c>
      <c r="C598" s="2">
        <v>42909.53623842593</v>
      </c>
      <c r="D598" s="1">
        <v>457.0</v>
      </c>
      <c r="E598" s="1" t="s">
        <v>144</v>
      </c>
      <c r="F598" s="1" t="s">
        <v>359</v>
      </c>
      <c r="G598" s="1" t="s">
        <v>11</v>
      </c>
      <c r="H598" s="1" t="s">
        <v>12</v>
      </c>
      <c r="I598" s="1">
        <v>1971.0</v>
      </c>
    </row>
    <row r="599" ht="15.75" customHeight="1">
      <c r="A599" s="1">
        <v>4786384.0</v>
      </c>
      <c r="B599" s="2">
        <v>42880.33363425926</v>
      </c>
      <c r="C599" s="2">
        <v>42880.340104166666</v>
      </c>
      <c r="D599" s="1">
        <v>559.0</v>
      </c>
      <c r="E599" s="1" t="s">
        <v>381</v>
      </c>
      <c r="F599" s="1" t="s">
        <v>144</v>
      </c>
      <c r="G599" s="1" t="s">
        <v>11</v>
      </c>
      <c r="H599" s="1" t="s">
        <v>12</v>
      </c>
      <c r="I599" s="1">
        <v>1975.0</v>
      </c>
    </row>
    <row r="600" ht="15.75" customHeight="1">
      <c r="A600" s="1">
        <v>2652860.0</v>
      </c>
      <c r="B600" s="2">
        <v>42836.733923611115</v>
      </c>
      <c r="C600" s="2">
        <v>42836.7371412037</v>
      </c>
      <c r="D600" s="1">
        <v>278.0</v>
      </c>
      <c r="E600" s="1" t="s">
        <v>28</v>
      </c>
      <c r="F600" s="1" t="s">
        <v>361</v>
      </c>
      <c r="G600" s="1" t="s">
        <v>11</v>
      </c>
      <c r="H600" s="1" t="s">
        <v>12</v>
      </c>
      <c r="I600" s="1">
        <v>1958.0</v>
      </c>
    </row>
    <row r="601" ht="15.75" customHeight="1">
      <c r="A601" s="1">
        <v>228975.0</v>
      </c>
      <c r="B601" s="2">
        <v>42747.65657407408</v>
      </c>
      <c r="C601" s="2">
        <v>42747.6646412037</v>
      </c>
      <c r="D601" s="1">
        <v>697.0</v>
      </c>
      <c r="E601" s="1" t="s">
        <v>354</v>
      </c>
      <c r="F601" s="1" t="s">
        <v>317</v>
      </c>
      <c r="G601" s="1" t="s">
        <v>11</v>
      </c>
      <c r="H601" s="1" t="s">
        <v>12</v>
      </c>
      <c r="I601" s="1">
        <v>1986.0</v>
      </c>
    </row>
    <row r="602" ht="15.75" customHeight="1">
      <c r="A602" s="1">
        <v>1862182.0</v>
      </c>
      <c r="B602" s="2">
        <v>42807.40131944444</v>
      </c>
      <c r="C602" s="2">
        <v>42807.41378472222</v>
      </c>
      <c r="D602" s="1">
        <v>1076.0</v>
      </c>
      <c r="E602" s="1" t="s">
        <v>79</v>
      </c>
      <c r="F602" s="1" t="s">
        <v>147</v>
      </c>
      <c r="G602" s="1" t="s">
        <v>11</v>
      </c>
      <c r="I602" s="1">
        <v>1990.0</v>
      </c>
    </row>
    <row r="603" ht="15.75" customHeight="1">
      <c r="A603" s="1">
        <v>1432998.0</v>
      </c>
      <c r="B603" s="2">
        <v>42792.690150462964</v>
      </c>
      <c r="C603" s="2">
        <v>42792.72008101852</v>
      </c>
      <c r="D603" s="1">
        <v>2585.0</v>
      </c>
      <c r="E603" s="1" t="s">
        <v>240</v>
      </c>
      <c r="F603" s="1" t="s">
        <v>79</v>
      </c>
      <c r="G603" s="1" t="s">
        <v>11</v>
      </c>
      <c r="H603" s="1" t="s">
        <v>12</v>
      </c>
      <c r="I603" s="1">
        <v>1952.0</v>
      </c>
    </row>
    <row r="604" ht="15.75" customHeight="1">
      <c r="A604" s="1">
        <v>93958.0</v>
      </c>
      <c r="B604" s="2">
        <v>42740.74835648148</v>
      </c>
      <c r="C604" s="2">
        <v>42740.763506944444</v>
      </c>
      <c r="D604" s="1">
        <v>1309.0</v>
      </c>
      <c r="E604" s="1" t="s">
        <v>186</v>
      </c>
      <c r="F604" s="1" t="s">
        <v>143</v>
      </c>
      <c r="G604" s="1" t="s">
        <v>11</v>
      </c>
      <c r="H604" s="1" t="s">
        <v>12</v>
      </c>
      <c r="I604" s="1">
        <v>1986.0</v>
      </c>
    </row>
    <row r="605" ht="15.75" customHeight="1">
      <c r="A605" s="1">
        <v>2128616.0</v>
      </c>
      <c r="B605" s="2">
        <v>42821.78770833334</v>
      </c>
      <c r="C605" s="2">
        <v>42821.7996412037</v>
      </c>
      <c r="D605" s="1">
        <v>1030.0</v>
      </c>
      <c r="E605" s="1" t="s">
        <v>165</v>
      </c>
      <c r="F605" s="1" t="s">
        <v>310</v>
      </c>
      <c r="G605" s="1" t="s">
        <v>11</v>
      </c>
      <c r="H605" s="1" t="s">
        <v>12</v>
      </c>
      <c r="I605" s="1">
        <v>1991.0</v>
      </c>
    </row>
    <row r="606" ht="15.75" customHeight="1">
      <c r="A606" s="1">
        <v>3293818.0</v>
      </c>
      <c r="B606" s="2">
        <v>42850.36341435185</v>
      </c>
      <c r="C606" s="2">
        <v>42850.36525462963</v>
      </c>
      <c r="D606" s="1">
        <v>159.0</v>
      </c>
      <c r="E606" s="1" t="s">
        <v>203</v>
      </c>
      <c r="F606" s="1" t="s">
        <v>428</v>
      </c>
      <c r="G606" s="1" t="s">
        <v>11</v>
      </c>
      <c r="H606" s="1" t="s">
        <v>19</v>
      </c>
      <c r="I606" s="1">
        <v>1975.0</v>
      </c>
    </row>
    <row r="607" ht="15.75" customHeight="1">
      <c r="A607" s="1">
        <v>729053.0</v>
      </c>
      <c r="B607" s="2">
        <v>42767.307071759256</v>
      </c>
      <c r="C607" s="2">
        <v>42767.31607638889</v>
      </c>
      <c r="D607" s="1">
        <v>777.0</v>
      </c>
      <c r="E607" s="1" t="s">
        <v>138</v>
      </c>
      <c r="F607" s="1" t="s">
        <v>342</v>
      </c>
      <c r="G607" s="1" t="s">
        <v>11</v>
      </c>
      <c r="H607" s="1" t="s">
        <v>12</v>
      </c>
      <c r="I607" s="1">
        <v>1992.0</v>
      </c>
    </row>
    <row r="608" ht="15.75" customHeight="1">
      <c r="A608" s="1">
        <v>2476245.0</v>
      </c>
      <c r="B608" s="2">
        <v>42832.74980324074</v>
      </c>
      <c r="C608" s="2">
        <v>42832.760659722226</v>
      </c>
      <c r="D608" s="1">
        <v>938.0</v>
      </c>
      <c r="E608" s="1" t="s">
        <v>134</v>
      </c>
      <c r="F608" s="1" t="s">
        <v>337</v>
      </c>
      <c r="G608" s="1" t="s">
        <v>11</v>
      </c>
      <c r="H608" s="1" t="s">
        <v>12</v>
      </c>
      <c r="I608" s="1">
        <v>1961.0</v>
      </c>
    </row>
    <row r="609" ht="15.75" customHeight="1">
      <c r="A609" s="1">
        <v>5904884.0</v>
      </c>
      <c r="B609" s="2">
        <v>42901.362280092595</v>
      </c>
      <c r="C609" s="2">
        <v>42901.37571759259</v>
      </c>
      <c r="D609" s="1">
        <v>1161.0</v>
      </c>
      <c r="E609" s="1" t="s">
        <v>231</v>
      </c>
      <c r="F609" s="1" t="s">
        <v>146</v>
      </c>
      <c r="G609" s="1" t="s">
        <v>11</v>
      </c>
      <c r="H609" s="1" t="s">
        <v>12</v>
      </c>
      <c r="I609" s="1">
        <v>1967.0</v>
      </c>
    </row>
    <row r="610" ht="15.75" customHeight="1">
      <c r="A610" s="1">
        <v>648040.0</v>
      </c>
      <c r="B610" s="2">
        <v>42763.89127314815</v>
      </c>
      <c r="C610" s="2">
        <v>42763.89863425926</v>
      </c>
      <c r="D610" s="1">
        <v>636.0</v>
      </c>
      <c r="E610" s="1" t="s">
        <v>116</v>
      </c>
      <c r="F610" s="1" t="s">
        <v>367</v>
      </c>
      <c r="G610" s="1" t="s">
        <v>11</v>
      </c>
      <c r="H610" s="1" t="s">
        <v>12</v>
      </c>
      <c r="I610" s="1">
        <v>1985.0</v>
      </c>
    </row>
    <row r="611" ht="15.75" customHeight="1">
      <c r="A611" s="1">
        <v>4341667.0</v>
      </c>
      <c r="B611" s="2">
        <v>42871.90825231482</v>
      </c>
      <c r="C611" s="2">
        <v>42871.90975694444</v>
      </c>
      <c r="D611" s="1">
        <v>129.0</v>
      </c>
      <c r="E611" s="1" t="s">
        <v>256</v>
      </c>
      <c r="F611" s="1" t="s">
        <v>83</v>
      </c>
      <c r="G611" s="1" t="s">
        <v>11</v>
      </c>
      <c r="H611" s="1" t="s">
        <v>12</v>
      </c>
      <c r="I611" s="1">
        <v>1969.0</v>
      </c>
    </row>
    <row r="612" ht="15.75" customHeight="1">
      <c r="A612" s="1">
        <v>1393402.0</v>
      </c>
      <c r="B612" s="2">
        <v>42791.51053240741</v>
      </c>
      <c r="C612" s="2">
        <v>42791.513402777775</v>
      </c>
      <c r="D612" s="1">
        <v>248.0</v>
      </c>
      <c r="E612" s="1" t="s">
        <v>72</v>
      </c>
      <c r="F612" s="1" t="s">
        <v>10</v>
      </c>
      <c r="G612" s="1" t="s">
        <v>11</v>
      </c>
      <c r="H612" s="1" t="s">
        <v>12</v>
      </c>
      <c r="I612" s="1">
        <v>1995.0</v>
      </c>
    </row>
    <row r="613" ht="15.75" customHeight="1">
      <c r="A613" s="1">
        <v>6403666.0</v>
      </c>
      <c r="B613" s="2">
        <v>42910.52322916667</v>
      </c>
      <c r="C613" s="2">
        <v>42910.54042824074</v>
      </c>
      <c r="D613" s="1">
        <v>1486.0</v>
      </c>
      <c r="E613" s="1" t="s">
        <v>183</v>
      </c>
      <c r="F613" s="1" t="s">
        <v>45</v>
      </c>
      <c r="G613" s="1" t="s">
        <v>29</v>
      </c>
    </row>
    <row r="614" ht="15.75" customHeight="1">
      <c r="A614" s="1">
        <v>2083467.0</v>
      </c>
      <c r="B614" s="2">
        <v>42819.75357638889</v>
      </c>
      <c r="C614" s="2">
        <v>42819.76310185185</v>
      </c>
      <c r="D614" s="1">
        <v>823.0</v>
      </c>
      <c r="E614" s="1" t="s">
        <v>122</v>
      </c>
      <c r="F614" s="1" t="s">
        <v>291</v>
      </c>
      <c r="G614" s="1" t="s">
        <v>11</v>
      </c>
      <c r="H614" s="1" t="s">
        <v>12</v>
      </c>
      <c r="I614" s="1">
        <v>1968.0</v>
      </c>
    </row>
    <row r="615" ht="15.75" customHeight="1">
      <c r="A615" s="1">
        <v>4315230.0</v>
      </c>
      <c r="B615" s="2">
        <v>42871.68445601852</v>
      </c>
      <c r="C615" s="2">
        <v>42871.70428240741</v>
      </c>
      <c r="D615" s="1">
        <v>1712.0</v>
      </c>
      <c r="E615" s="1" t="s">
        <v>280</v>
      </c>
      <c r="F615" s="1" t="s">
        <v>246</v>
      </c>
      <c r="G615" s="1" t="s">
        <v>29</v>
      </c>
    </row>
    <row r="616" ht="15.75" customHeight="1">
      <c r="A616" s="1">
        <v>5437205.0</v>
      </c>
      <c r="B616" s="2">
        <v>42893.54440972222</v>
      </c>
      <c r="C616" s="2">
        <v>42893.553136574075</v>
      </c>
      <c r="D616" s="1">
        <v>753.0</v>
      </c>
      <c r="E616" s="1" t="s">
        <v>374</v>
      </c>
      <c r="F616" s="1" t="s">
        <v>184</v>
      </c>
      <c r="G616" s="1" t="s">
        <v>11</v>
      </c>
      <c r="H616" s="1" t="s">
        <v>12</v>
      </c>
      <c r="I616" s="1">
        <v>1989.0</v>
      </c>
    </row>
    <row r="617" ht="15.75" customHeight="1">
      <c r="A617" s="1">
        <v>1260121.0</v>
      </c>
      <c r="B617" s="2">
        <v>42788.346967592595</v>
      </c>
      <c r="C617" s="2">
        <v>42788.354895833334</v>
      </c>
      <c r="D617" s="1">
        <v>684.0</v>
      </c>
      <c r="E617" s="1" t="s">
        <v>39</v>
      </c>
      <c r="F617" s="1" t="s">
        <v>157</v>
      </c>
      <c r="G617" s="1" t="s">
        <v>11</v>
      </c>
      <c r="H617" s="1" t="s">
        <v>12</v>
      </c>
      <c r="I617" s="1">
        <v>1974.0</v>
      </c>
    </row>
    <row r="618" ht="15.75" customHeight="1">
      <c r="A618" s="1">
        <v>2460556.0</v>
      </c>
      <c r="B618" s="2">
        <v>42832.43476851852</v>
      </c>
      <c r="C618" s="2">
        <v>42832.43949074074</v>
      </c>
      <c r="D618" s="1">
        <v>408.0</v>
      </c>
      <c r="E618" s="1" t="s">
        <v>297</v>
      </c>
      <c r="F618" s="1" t="s">
        <v>253</v>
      </c>
      <c r="G618" s="1" t="s">
        <v>11</v>
      </c>
      <c r="H618" s="1" t="s">
        <v>12</v>
      </c>
      <c r="I618" s="1">
        <v>1982.0</v>
      </c>
    </row>
    <row r="619" ht="15.75" customHeight="1">
      <c r="A619" s="1">
        <v>6102262.0</v>
      </c>
      <c r="B619" s="2">
        <v>42905.28921296296</v>
      </c>
      <c r="C619" s="2">
        <v>42905.294895833336</v>
      </c>
      <c r="D619" s="1">
        <v>491.0</v>
      </c>
      <c r="E619" s="1" t="s">
        <v>63</v>
      </c>
      <c r="F619" s="1" t="s">
        <v>255</v>
      </c>
      <c r="G619" s="1" t="s">
        <v>11</v>
      </c>
      <c r="H619" s="1" t="s">
        <v>12</v>
      </c>
      <c r="I619" s="1">
        <v>1983.0</v>
      </c>
    </row>
    <row r="620" ht="15.75" customHeight="1">
      <c r="A620" s="1">
        <v>2469770.0</v>
      </c>
      <c r="B620" s="2">
        <v>42832.664826388886</v>
      </c>
      <c r="C620" s="2">
        <v>42832.67863425926</v>
      </c>
      <c r="D620" s="1">
        <v>1192.0</v>
      </c>
      <c r="E620" s="1" t="s">
        <v>441</v>
      </c>
      <c r="F620" s="1" t="s">
        <v>88</v>
      </c>
      <c r="G620" s="1" t="s">
        <v>11</v>
      </c>
      <c r="H620" s="1" t="s">
        <v>19</v>
      </c>
      <c r="I620" s="1">
        <v>1977.0</v>
      </c>
    </row>
    <row r="621" ht="15.75" customHeight="1">
      <c r="A621" s="1">
        <v>5621355.0</v>
      </c>
      <c r="B621" s="2">
        <v>42896.50403935185</v>
      </c>
      <c r="C621" s="2">
        <v>42896.524189814816</v>
      </c>
      <c r="D621" s="1">
        <v>1740.0</v>
      </c>
      <c r="E621" s="1" t="s">
        <v>346</v>
      </c>
      <c r="F621" s="1" t="s">
        <v>363</v>
      </c>
      <c r="G621" s="1" t="s">
        <v>29</v>
      </c>
    </row>
    <row r="622" ht="15.75" customHeight="1">
      <c r="A622" s="1">
        <v>1630084.0</v>
      </c>
      <c r="B622" s="2">
        <v>42798.47618055555</v>
      </c>
      <c r="C622" s="2">
        <v>42798.48400462963</v>
      </c>
      <c r="D622" s="1">
        <v>676.0</v>
      </c>
      <c r="E622" s="1" t="s">
        <v>107</v>
      </c>
      <c r="F622" s="1" t="s">
        <v>367</v>
      </c>
      <c r="G622" s="1" t="s">
        <v>11</v>
      </c>
      <c r="H622" s="1" t="s">
        <v>12</v>
      </c>
      <c r="I622" s="1">
        <v>1991.0</v>
      </c>
    </row>
    <row r="623" ht="15.75" customHeight="1">
      <c r="A623" s="1">
        <v>4577767.0</v>
      </c>
      <c r="B623" s="2">
        <v>42875.822800925926</v>
      </c>
      <c r="C623" s="2">
        <v>42875.82875</v>
      </c>
      <c r="D623" s="1">
        <v>514.0</v>
      </c>
      <c r="E623" s="1" t="s">
        <v>141</v>
      </c>
      <c r="F623" s="1" t="s">
        <v>82</v>
      </c>
      <c r="G623" s="1" t="s">
        <v>11</v>
      </c>
      <c r="H623" s="1" t="s">
        <v>12</v>
      </c>
      <c r="I623" s="1">
        <v>1979.0</v>
      </c>
    </row>
    <row r="624" ht="15.75" customHeight="1">
      <c r="A624" s="1">
        <v>4251955.0</v>
      </c>
      <c r="B624" s="2">
        <v>42870.653344907405</v>
      </c>
      <c r="C624" s="2">
        <v>42870.6577662037</v>
      </c>
      <c r="D624" s="1">
        <v>382.0</v>
      </c>
      <c r="E624" s="1" t="s">
        <v>79</v>
      </c>
      <c r="F624" s="1" t="s">
        <v>109</v>
      </c>
      <c r="G624" s="1" t="s">
        <v>11</v>
      </c>
      <c r="H624" s="1" t="s">
        <v>12</v>
      </c>
      <c r="I624" s="1">
        <v>1988.0</v>
      </c>
    </row>
    <row r="625" ht="15.75" customHeight="1">
      <c r="A625" s="1">
        <v>5092155.0</v>
      </c>
      <c r="B625" s="2">
        <v>42887.338796296295</v>
      </c>
      <c r="C625" s="2">
        <v>42887.34850694444</v>
      </c>
      <c r="D625" s="1">
        <v>839.0</v>
      </c>
      <c r="E625" s="1" t="s">
        <v>313</v>
      </c>
      <c r="F625" s="1" t="s">
        <v>170</v>
      </c>
      <c r="G625" s="1" t="s">
        <v>11</v>
      </c>
      <c r="H625" s="1" t="s">
        <v>12</v>
      </c>
      <c r="I625" s="1">
        <v>1964.0</v>
      </c>
    </row>
    <row r="626" ht="15.75" customHeight="1">
      <c r="A626" s="1">
        <v>4582789.0</v>
      </c>
      <c r="B626" s="2">
        <v>42875.95174768518</v>
      </c>
      <c r="C626" s="2">
        <v>42875.95471064815</v>
      </c>
      <c r="D626" s="1">
        <v>256.0</v>
      </c>
      <c r="E626" s="1" t="s">
        <v>228</v>
      </c>
      <c r="F626" s="1" t="s">
        <v>56</v>
      </c>
      <c r="G626" s="1" t="s">
        <v>11</v>
      </c>
      <c r="H626" s="1" t="s">
        <v>12</v>
      </c>
      <c r="I626" s="1">
        <v>1989.0</v>
      </c>
    </row>
    <row r="627" ht="15.75" customHeight="1">
      <c r="A627" s="1">
        <v>437124.0</v>
      </c>
      <c r="B627" s="2">
        <v>42755.523518518516</v>
      </c>
      <c r="C627" s="2">
        <v>42755.52471064815</v>
      </c>
      <c r="D627" s="1">
        <v>102.0</v>
      </c>
      <c r="E627" s="1" t="s">
        <v>436</v>
      </c>
      <c r="F627" s="1" t="s">
        <v>442</v>
      </c>
      <c r="G627" s="1" t="s">
        <v>11</v>
      </c>
      <c r="H627" s="1" t="s">
        <v>12</v>
      </c>
      <c r="I627" s="1">
        <v>1994.0</v>
      </c>
    </row>
    <row r="628" ht="15.75" customHeight="1">
      <c r="A628" s="1">
        <v>4386654.0</v>
      </c>
      <c r="B628" s="2">
        <v>42872.730474537035</v>
      </c>
      <c r="C628" s="2">
        <v>42872.73465277778</v>
      </c>
      <c r="D628" s="1">
        <v>361.0</v>
      </c>
      <c r="E628" s="1" t="s">
        <v>439</v>
      </c>
      <c r="F628" s="1" t="s">
        <v>176</v>
      </c>
      <c r="G628" s="1" t="s">
        <v>11</v>
      </c>
      <c r="H628" s="1" t="s">
        <v>12</v>
      </c>
      <c r="I628" s="1">
        <v>1985.0</v>
      </c>
    </row>
    <row r="629" ht="15.75" customHeight="1">
      <c r="A629" s="1">
        <v>4848206.0</v>
      </c>
      <c r="B629" s="2">
        <v>42881.81076388889</v>
      </c>
      <c r="C629" s="2">
        <v>42881.81395833333</v>
      </c>
      <c r="D629" s="1">
        <v>276.0</v>
      </c>
      <c r="E629" s="1" t="s">
        <v>303</v>
      </c>
      <c r="F629" s="1" t="s">
        <v>306</v>
      </c>
      <c r="G629" s="1" t="s">
        <v>11</v>
      </c>
      <c r="H629" s="1" t="s">
        <v>12</v>
      </c>
      <c r="I629" s="1">
        <v>1990.0</v>
      </c>
    </row>
    <row r="630" ht="15.75" customHeight="1">
      <c r="A630" s="1">
        <v>6355814.0</v>
      </c>
      <c r="B630" s="2">
        <v>42909.48335648148</v>
      </c>
      <c r="C630" s="2">
        <v>42909.49613425926</v>
      </c>
      <c r="D630" s="1">
        <v>1104.0</v>
      </c>
      <c r="E630" s="1" t="s">
        <v>186</v>
      </c>
      <c r="F630" s="1" t="s">
        <v>141</v>
      </c>
      <c r="G630" s="1" t="s">
        <v>11</v>
      </c>
      <c r="H630" s="1" t="s">
        <v>12</v>
      </c>
      <c r="I630" s="1">
        <v>1985.0</v>
      </c>
    </row>
    <row r="631" ht="15.75" customHeight="1">
      <c r="A631" s="1">
        <v>5590129.0</v>
      </c>
      <c r="B631" s="2">
        <v>42895.75848379629</v>
      </c>
      <c r="C631" s="2">
        <v>42895.763865740744</v>
      </c>
      <c r="D631" s="1">
        <v>465.0</v>
      </c>
      <c r="E631" s="1" t="s">
        <v>328</v>
      </c>
      <c r="F631" s="1" t="s">
        <v>443</v>
      </c>
      <c r="G631" s="1" t="s">
        <v>11</v>
      </c>
      <c r="H631" s="1" t="s">
        <v>19</v>
      </c>
      <c r="I631" s="1">
        <v>1999.0</v>
      </c>
    </row>
    <row r="632" ht="15.75" customHeight="1">
      <c r="A632" s="1">
        <v>4036294.0</v>
      </c>
      <c r="B632" s="2">
        <v>42865.61578703704</v>
      </c>
      <c r="C632" s="2">
        <v>42865.62005787037</v>
      </c>
      <c r="D632" s="1">
        <v>368.0</v>
      </c>
      <c r="E632" s="1" t="s">
        <v>126</v>
      </c>
      <c r="F632" s="1" t="s">
        <v>176</v>
      </c>
      <c r="G632" s="1" t="s">
        <v>11</v>
      </c>
      <c r="H632" s="1" t="s">
        <v>19</v>
      </c>
      <c r="I632" s="1">
        <v>1987.0</v>
      </c>
    </row>
    <row r="633" ht="15.75" customHeight="1">
      <c r="A633" s="1">
        <v>6281515.0</v>
      </c>
      <c r="B633" s="2">
        <v>42908.36591435185</v>
      </c>
      <c r="C633" s="2">
        <v>42908.37252314815</v>
      </c>
      <c r="D633" s="1">
        <v>571.0</v>
      </c>
      <c r="E633" s="1" t="s">
        <v>441</v>
      </c>
      <c r="F633" s="1" t="s">
        <v>444</v>
      </c>
      <c r="G633" s="1" t="s">
        <v>11</v>
      </c>
      <c r="H633" s="1" t="s">
        <v>12</v>
      </c>
      <c r="I633" s="1">
        <v>1968.0</v>
      </c>
    </row>
    <row r="634" ht="15.75" customHeight="1">
      <c r="A634" s="1">
        <v>5000284.0</v>
      </c>
      <c r="B634" s="2">
        <v>42885.65107638889</v>
      </c>
      <c r="C634" s="2">
        <v>42885.6775</v>
      </c>
      <c r="D634" s="1">
        <v>2282.0</v>
      </c>
      <c r="E634" s="1" t="s">
        <v>28</v>
      </c>
      <c r="F634" s="1" t="s">
        <v>228</v>
      </c>
      <c r="G634" s="1" t="s">
        <v>11</v>
      </c>
      <c r="H634" s="1" t="s">
        <v>12</v>
      </c>
      <c r="I634" s="1">
        <v>1975.0</v>
      </c>
    </row>
    <row r="635" ht="15.75" customHeight="1">
      <c r="A635" s="1">
        <v>3723871.0</v>
      </c>
      <c r="B635" s="2">
        <v>42858.76498842592</v>
      </c>
      <c r="C635" s="2">
        <v>42858.771099537036</v>
      </c>
      <c r="D635" s="1">
        <v>528.0</v>
      </c>
      <c r="E635" s="1" t="s">
        <v>39</v>
      </c>
      <c r="F635" s="1" t="s">
        <v>393</v>
      </c>
      <c r="G635" s="1" t="s">
        <v>11</v>
      </c>
      <c r="H635" s="1" t="s">
        <v>12</v>
      </c>
      <c r="I635" s="1">
        <v>1978.0</v>
      </c>
    </row>
    <row r="636" ht="15.75" customHeight="1">
      <c r="A636" s="1">
        <v>5658418.0</v>
      </c>
      <c r="B636" s="2">
        <v>42896.876909722225</v>
      </c>
      <c r="C636" s="2">
        <v>42896.895104166666</v>
      </c>
      <c r="D636" s="1">
        <v>1571.0</v>
      </c>
      <c r="E636" s="1" t="s">
        <v>182</v>
      </c>
      <c r="F636" s="1" t="s">
        <v>31</v>
      </c>
      <c r="G636" s="1" t="s">
        <v>11</v>
      </c>
      <c r="H636" s="1" t="s">
        <v>12</v>
      </c>
      <c r="I636" s="1">
        <v>1962.0</v>
      </c>
    </row>
    <row r="637" ht="15.75" customHeight="1">
      <c r="A637" s="1">
        <v>6538158.0</v>
      </c>
      <c r="B637" s="2">
        <v>42912.73679398148</v>
      </c>
      <c r="C637" s="2">
        <v>42912.747881944444</v>
      </c>
      <c r="D637" s="1">
        <v>958.0</v>
      </c>
      <c r="E637" s="1" t="s">
        <v>134</v>
      </c>
      <c r="F637" s="1" t="s">
        <v>289</v>
      </c>
      <c r="G637" s="1" t="s">
        <v>29</v>
      </c>
    </row>
    <row r="638" ht="15.75" customHeight="1">
      <c r="A638" s="1">
        <v>6603188.0</v>
      </c>
      <c r="B638" s="2">
        <v>42913.73774305556</v>
      </c>
      <c r="C638" s="2">
        <v>42913.74385416666</v>
      </c>
      <c r="D638" s="1">
        <v>528.0</v>
      </c>
      <c r="E638" s="1" t="s">
        <v>175</v>
      </c>
      <c r="F638" s="1" t="s">
        <v>38</v>
      </c>
      <c r="G638" s="1" t="s">
        <v>11</v>
      </c>
      <c r="H638" s="1" t="s">
        <v>12</v>
      </c>
      <c r="I638" s="1">
        <v>1992.0</v>
      </c>
    </row>
    <row r="639" ht="15.75" customHeight="1">
      <c r="A639" s="1">
        <v>3332077.0</v>
      </c>
      <c r="B639" s="2">
        <v>42851.74429398148</v>
      </c>
      <c r="C639" s="2">
        <v>42851.74912037037</v>
      </c>
      <c r="D639" s="1">
        <v>417.0</v>
      </c>
      <c r="E639" s="1" t="s">
        <v>162</v>
      </c>
      <c r="F639" s="1" t="s">
        <v>200</v>
      </c>
      <c r="G639" s="1" t="s">
        <v>11</v>
      </c>
      <c r="H639" s="1" t="s">
        <v>19</v>
      </c>
      <c r="I639" s="1">
        <v>1960.0</v>
      </c>
    </row>
    <row r="640" ht="15.75" customHeight="1">
      <c r="A640" s="1">
        <v>6579097.0</v>
      </c>
      <c r="B640" s="2">
        <v>42913.45245370371</v>
      </c>
      <c r="C640" s="2">
        <v>42913.468518518515</v>
      </c>
      <c r="D640" s="1">
        <v>1387.0</v>
      </c>
      <c r="E640" s="1" t="s">
        <v>246</v>
      </c>
      <c r="F640" s="1" t="s">
        <v>240</v>
      </c>
      <c r="G640" s="1" t="s">
        <v>11</v>
      </c>
      <c r="H640" s="1" t="s">
        <v>12</v>
      </c>
      <c r="I640" s="1">
        <v>1976.0</v>
      </c>
    </row>
    <row r="641" ht="15.75" customHeight="1">
      <c r="A641" s="1">
        <v>4347914.0</v>
      </c>
      <c r="B641" s="2">
        <v>42872.29724537037</v>
      </c>
      <c r="C641" s="2">
        <v>42872.29924768519</v>
      </c>
      <c r="D641" s="1">
        <v>173.0</v>
      </c>
      <c r="E641" s="1" t="s">
        <v>350</v>
      </c>
      <c r="F641" s="1" t="s">
        <v>142</v>
      </c>
      <c r="G641" s="1" t="s">
        <v>11</v>
      </c>
      <c r="H641" s="1" t="s">
        <v>12</v>
      </c>
      <c r="I641" s="1">
        <v>1991.0</v>
      </c>
    </row>
    <row r="642" ht="15.75" customHeight="1">
      <c r="A642" s="1">
        <v>6248195.0</v>
      </c>
      <c r="B642" s="2">
        <v>42907.749710648146</v>
      </c>
      <c r="C642" s="2">
        <v>42907.75809027778</v>
      </c>
      <c r="D642" s="1">
        <v>724.0</v>
      </c>
      <c r="E642" s="1" t="s">
        <v>81</v>
      </c>
      <c r="F642" s="1" t="s">
        <v>243</v>
      </c>
      <c r="G642" s="1" t="s">
        <v>11</v>
      </c>
      <c r="H642" s="1" t="s">
        <v>12</v>
      </c>
      <c r="I642" s="1">
        <v>1983.0</v>
      </c>
    </row>
    <row r="643" ht="15.75" customHeight="1">
      <c r="A643" s="1">
        <v>238151.0</v>
      </c>
      <c r="B643" s="2">
        <v>42747.768171296295</v>
      </c>
      <c r="C643" s="2">
        <v>42747.77642361111</v>
      </c>
      <c r="D643" s="1">
        <v>713.0</v>
      </c>
      <c r="E643" s="1" t="s">
        <v>445</v>
      </c>
      <c r="F643" s="1" t="s">
        <v>276</v>
      </c>
      <c r="G643" s="1" t="s">
        <v>11</v>
      </c>
      <c r="H643" s="1" t="s">
        <v>12</v>
      </c>
      <c r="I643" s="1">
        <v>1956.0</v>
      </c>
    </row>
    <row r="644" ht="15.75" customHeight="1">
      <c r="A644" s="1">
        <v>6190901.0</v>
      </c>
      <c r="B644" s="2">
        <v>42906.81108796296</v>
      </c>
      <c r="C644" s="2">
        <v>42906.8130787037</v>
      </c>
      <c r="D644" s="1">
        <v>171.0</v>
      </c>
      <c r="E644" s="1" t="s">
        <v>446</v>
      </c>
      <c r="F644" s="1" t="s">
        <v>447</v>
      </c>
      <c r="G644" s="1" t="s">
        <v>11</v>
      </c>
      <c r="H644" s="1" t="s">
        <v>12</v>
      </c>
      <c r="I644" s="1">
        <v>1961.0</v>
      </c>
    </row>
    <row r="645" ht="15.75" customHeight="1">
      <c r="A645" s="1">
        <v>6645191.0</v>
      </c>
      <c r="B645" s="2">
        <v>42914.446284722224</v>
      </c>
      <c r="C645" s="2">
        <v>42914.45284722222</v>
      </c>
      <c r="D645" s="1">
        <v>566.0</v>
      </c>
      <c r="E645" s="1" t="s">
        <v>144</v>
      </c>
      <c r="F645" s="1" t="s">
        <v>61</v>
      </c>
      <c r="G645" s="1" t="s">
        <v>11</v>
      </c>
      <c r="H645" s="1" t="s">
        <v>19</v>
      </c>
      <c r="I645" s="1">
        <v>1984.0</v>
      </c>
    </row>
    <row r="646" ht="15.75" customHeight="1">
      <c r="A646" s="1">
        <v>6116823.0</v>
      </c>
      <c r="B646" s="2">
        <v>42905.46363425926</v>
      </c>
      <c r="C646" s="2">
        <v>42905.47408564815</v>
      </c>
      <c r="D646" s="1">
        <v>903.0</v>
      </c>
      <c r="E646" s="1" t="s">
        <v>210</v>
      </c>
      <c r="F646" s="1" t="s">
        <v>185</v>
      </c>
      <c r="G646" s="1" t="s">
        <v>11</v>
      </c>
      <c r="H646" s="1" t="s">
        <v>12</v>
      </c>
      <c r="I646" s="1">
        <v>1985.0</v>
      </c>
    </row>
    <row r="647" ht="15.75" customHeight="1">
      <c r="A647" s="1">
        <v>937987.0</v>
      </c>
      <c r="B647" s="2">
        <v>42774.532858796294</v>
      </c>
      <c r="C647" s="2">
        <v>42774.53795138889</v>
      </c>
      <c r="D647" s="1">
        <v>439.0</v>
      </c>
      <c r="E647" s="1" t="s">
        <v>62</v>
      </c>
      <c r="F647" s="1" t="s">
        <v>130</v>
      </c>
      <c r="G647" s="1" t="s">
        <v>11</v>
      </c>
      <c r="H647" s="1" t="s">
        <v>19</v>
      </c>
      <c r="I647" s="1">
        <v>1966.0</v>
      </c>
    </row>
    <row r="648" ht="15.75" customHeight="1">
      <c r="A648" s="1">
        <v>5411923.0</v>
      </c>
      <c r="B648" s="2">
        <v>42892.96126157408</v>
      </c>
      <c r="C648" s="2">
        <v>42892.969502314816</v>
      </c>
      <c r="D648" s="1">
        <v>712.0</v>
      </c>
      <c r="E648" s="1" t="s">
        <v>221</v>
      </c>
      <c r="F648" s="1" t="s">
        <v>240</v>
      </c>
      <c r="G648" s="1" t="s">
        <v>11</v>
      </c>
      <c r="H648" s="1" t="s">
        <v>12</v>
      </c>
      <c r="I648" s="1">
        <v>1987.0</v>
      </c>
    </row>
    <row r="649" ht="15.75" customHeight="1">
      <c r="A649" s="1">
        <v>1614911.0</v>
      </c>
      <c r="B649" s="2">
        <v>42797.691145833334</v>
      </c>
      <c r="C649" s="2">
        <v>42797.70282407408</v>
      </c>
      <c r="D649" s="1">
        <v>1008.0</v>
      </c>
      <c r="E649" s="1" t="s">
        <v>140</v>
      </c>
      <c r="F649" s="1" t="s">
        <v>270</v>
      </c>
      <c r="G649" s="1" t="s">
        <v>11</v>
      </c>
      <c r="H649" s="1" t="s">
        <v>12</v>
      </c>
      <c r="I649" s="1">
        <v>1974.0</v>
      </c>
    </row>
    <row r="650" ht="15.75" customHeight="1">
      <c r="A650" s="1">
        <v>5260053.0</v>
      </c>
      <c r="B650" s="2">
        <v>42889.746342592596</v>
      </c>
      <c r="C650" s="2">
        <v>42889.76572916667</v>
      </c>
      <c r="D650" s="1">
        <v>1674.0</v>
      </c>
      <c r="E650" s="1" t="s">
        <v>448</v>
      </c>
      <c r="F650" s="1" t="s">
        <v>67</v>
      </c>
      <c r="G650" s="1" t="s">
        <v>11</v>
      </c>
      <c r="H650" s="1" t="s">
        <v>12</v>
      </c>
      <c r="I650" s="1">
        <v>1992.0</v>
      </c>
    </row>
    <row r="651" ht="15.75" customHeight="1">
      <c r="A651" s="1">
        <v>350707.0</v>
      </c>
      <c r="B651" s="2">
        <v>42752.69366898148</v>
      </c>
      <c r="C651" s="2">
        <v>42752.696539351855</v>
      </c>
      <c r="D651" s="1">
        <v>247.0</v>
      </c>
      <c r="E651" s="1" t="s">
        <v>293</v>
      </c>
      <c r="F651" s="1" t="s">
        <v>96</v>
      </c>
      <c r="G651" s="1" t="s">
        <v>11</v>
      </c>
      <c r="H651" s="1" t="s">
        <v>19</v>
      </c>
      <c r="I651" s="1">
        <v>1975.0</v>
      </c>
    </row>
    <row r="652" ht="15.75" customHeight="1">
      <c r="A652" s="1">
        <v>1526858.0</v>
      </c>
      <c r="B652" s="2">
        <v>42795.36546296296</v>
      </c>
      <c r="C652" s="2">
        <v>42795.37405092592</v>
      </c>
      <c r="D652" s="1">
        <v>741.0</v>
      </c>
      <c r="E652" s="1" t="s">
        <v>43</v>
      </c>
      <c r="F652" s="1" t="s">
        <v>267</v>
      </c>
      <c r="G652" s="1" t="s">
        <v>11</v>
      </c>
      <c r="H652" s="1" t="s">
        <v>12</v>
      </c>
      <c r="I652" s="1">
        <v>1987.0</v>
      </c>
    </row>
    <row r="653" ht="15.75" customHeight="1">
      <c r="A653" s="1">
        <v>1818265.0</v>
      </c>
      <c r="B653" s="2">
        <v>42804.69840277778</v>
      </c>
      <c r="C653" s="2">
        <v>42804.70738425926</v>
      </c>
      <c r="D653" s="1">
        <v>776.0</v>
      </c>
      <c r="E653" s="1" t="s">
        <v>198</v>
      </c>
      <c r="F653" s="1" t="s">
        <v>112</v>
      </c>
      <c r="G653" s="1" t="s">
        <v>11</v>
      </c>
      <c r="H653" s="1" t="s">
        <v>12</v>
      </c>
      <c r="I653" s="1">
        <v>1981.0</v>
      </c>
    </row>
    <row r="654" ht="15.75" customHeight="1">
      <c r="A654" s="1">
        <v>5729780.0</v>
      </c>
      <c r="B654" s="2">
        <v>42898.41320601852</v>
      </c>
      <c r="C654" s="2">
        <v>42898.42596064815</v>
      </c>
      <c r="D654" s="1">
        <v>1101.0</v>
      </c>
      <c r="E654" s="1" t="s">
        <v>131</v>
      </c>
      <c r="F654" s="1" t="s">
        <v>197</v>
      </c>
      <c r="G654" s="1" t="s">
        <v>11</v>
      </c>
      <c r="H654" s="1" t="s">
        <v>19</v>
      </c>
      <c r="I654" s="1">
        <v>1981.0</v>
      </c>
    </row>
    <row r="655" ht="15.75" customHeight="1">
      <c r="A655" s="1">
        <v>1391893.0</v>
      </c>
      <c r="B655" s="2">
        <v>42791.49180555555</v>
      </c>
      <c r="C655" s="2">
        <v>42791.500613425924</v>
      </c>
      <c r="D655" s="1">
        <v>760.0</v>
      </c>
      <c r="E655" s="1" t="s">
        <v>193</v>
      </c>
      <c r="F655" s="1" t="s">
        <v>429</v>
      </c>
      <c r="G655" s="1" t="s">
        <v>11</v>
      </c>
      <c r="H655" s="1" t="s">
        <v>12</v>
      </c>
      <c r="I655" s="1">
        <v>1987.0</v>
      </c>
    </row>
    <row r="656" ht="15.75" customHeight="1">
      <c r="A656" s="1">
        <v>6789894.0</v>
      </c>
      <c r="B656" s="2">
        <v>42916.643796296295</v>
      </c>
      <c r="C656" s="2">
        <v>42916.65987268519</v>
      </c>
      <c r="D656" s="1">
        <v>1388.0</v>
      </c>
      <c r="E656" s="1" t="s">
        <v>115</v>
      </c>
      <c r="F656" s="1" t="s">
        <v>449</v>
      </c>
      <c r="G656" s="1" t="s">
        <v>29</v>
      </c>
    </row>
    <row r="657" ht="15.75" customHeight="1">
      <c r="A657" s="1">
        <v>2378391.0</v>
      </c>
      <c r="B657" s="2">
        <v>42829.82053240741</v>
      </c>
      <c r="C657" s="2">
        <v>42829.84574074074</v>
      </c>
      <c r="D657" s="1">
        <v>2178.0</v>
      </c>
      <c r="E657" s="1" t="s">
        <v>208</v>
      </c>
      <c r="F657" s="1" t="s">
        <v>78</v>
      </c>
      <c r="G657" s="1" t="s">
        <v>11</v>
      </c>
      <c r="H657" s="1" t="s">
        <v>12</v>
      </c>
      <c r="I657" s="1">
        <v>1962.0</v>
      </c>
    </row>
    <row r="658" ht="15.75" customHeight="1">
      <c r="A658" s="1">
        <v>146803.0</v>
      </c>
      <c r="B658" s="2">
        <v>42744.71915509259</v>
      </c>
      <c r="C658" s="2">
        <v>42744.72550925926</v>
      </c>
      <c r="D658" s="1">
        <v>548.0</v>
      </c>
      <c r="E658" s="1" t="s">
        <v>147</v>
      </c>
      <c r="F658" s="1" t="s">
        <v>289</v>
      </c>
      <c r="G658" s="1" t="s">
        <v>11</v>
      </c>
      <c r="H658" s="1" t="s">
        <v>12</v>
      </c>
      <c r="I658" s="1">
        <v>1974.0</v>
      </c>
    </row>
    <row r="659" ht="15.75" customHeight="1">
      <c r="A659" s="1">
        <v>3184895.0</v>
      </c>
      <c r="B659" s="2">
        <v>42847.812060185184</v>
      </c>
      <c r="C659" s="2">
        <v>42847.819375</v>
      </c>
      <c r="D659" s="1">
        <v>631.0</v>
      </c>
      <c r="E659" s="1" t="s">
        <v>318</v>
      </c>
      <c r="F659" s="1" t="s">
        <v>231</v>
      </c>
      <c r="G659" s="1" t="s">
        <v>11</v>
      </c>
      <c r="H659" s="1" t="s">
        <v>12</v>
      </c>
      <c r="I659" s="1">
        <v>1968.0</v>
      </c>
    </row>
    <row r="660" ht="15.75" customHeight="1">
      <c r="A660" s="1">
        <v>5619352.0</v>
      </c>
      <c r="B660" s="2">
        <v>42896.48496527778</v>
      </c>
      <c r="C660" s="2">
        <v>42896.49300925926</v>
      </c>
      <c r="D660" s="1">
        <v>694.0</v>
      </c>
      <c r="E660" s="1" t="s">
        <v>114</v>
      </c>
      <c r="F660" s="1" t="s">
        <v>113</v>
      </c>
      <c r="G660" s="1" t="s">
        <v>11</v>
      </c>
      <c r="H660" s="1" t="s">
        <v>19</v>
      </c>
      <c r="I660" s="1">
        <v>1968.0</v>
      </c>
    </row>
    <row r="661" ht="15.75" customHeight="1">
      <c r="A661" s="1">
        <v>1831535.0</v>
      </c>
      <c r="B661" s="2">
        <v>42805.510775462964</v>
      </c>
      <c r="C661" s="2">
        <v>42805.517175925925</v>
      </c>
      <c r="D661" s="1">
        <v>552.0</v>
      </c>
      <c r="E661" s="1" t="s">
        <v>234</v>
      </c>
      <c r="F661" s="1" t="s">
        <v>347</v>
      </c>
      <c r="G661" s="1" t="s">
        <v>11</v>
      </c>
      <c r="H661" s="1" t="s">
        <v>12</v>
      </c>
      <c r="I661" s="1">
        <v>1992.0</v>
      </c>
    </row>
    <row r="662" ht="15.75" customHeight="1">
      <c r="A662" s="1">
        <v>5111514.0</v>
      </c>
      <c r="B662" s="2">
        <v>42887.555925925924</v>
      </c>
      <c r="C662" s="2">
        <v>42887.55738425926</v>
      </c>
      <c r="D662" s="1">
        <v>125.0</v>
      </c>
      <c r="E662" s="1" t="s">
        <v>208</v>
      </c>
      <c r="F662" s="1" t="s">
        <v>426</v>
      </c>
      <c r="G662" s="1" t="s">
        <v>11</v>
      </c>
      <c r="H662" s="1" t="s">
        <v>12</v>
      </c>
      <c r="I662" s="1">
        <v>1987.0</v>
      </c>
    </row>
    <row r="663" ht="15.75" customHeight="1">
      <c r="A663" s="1">
        <v>5797505.0</v>
      </c>
      <c r="B663" s="2">
        <v>42899.554872685185</v>
      </c>
      <c r="C663" s="2">
        <v>42899.560011574074</v>
      </c>
      <c r="D663" s="1">
        <v>444.0</v>
      </c>
      <c r="E663" s="1" t="s">
        <v>85</v>
      </c>
      <c r="F663" s="1" t="s">
        <v>99</v>
      </c>
      <c r="G663" s="1" t="s">
        <v>11</v>
      </c>
      <c r="H663" s="1" t="s">
        <v>12</v>
      </c>
      <c r="I663" s="1">
        <v>1978.0</v>
      </c>
    </row>
    <row r="664" ht="15.75" customHeight="1">
      <c r="A664" s="1">
        <v>2010334.0</v>
      </c>
      <c r="B664" s="2">
        <v>42817.64561342593</v>
      </c>
      <c r="C664" s="2">
        <v>42817.656180555554</v>
      </c>
      <c r="D664" s="1">
        <v>912.0</v>
      </c>
      <c r="E664" s="1" t="s">
        <v>95</v>
      </c>
      <c r="F664" s="1" t="s">
        <v>391</v>
      </c>
      <c r="G664" s="1" t="s">
        <v>11</v>
      </c>
      <c r="H664" s="1" t="s">
        <v>12</v>
      </c>
      <c r="I664" s="1">
        <v>1978.0</v>
      </c>
    </row>
    <row r="665" ht="15.75" customHeight="1">
      <c r="A665" s="1">
        <v>3447958.0</v>
      </c>
      <c r="B665" s="2">
        <v>42853.77767361111</v>
      </c>
      <c r="C665" s="2">
        <v>42853.78414351852</v>
      </c>
      <c r="D665" s="1">
        <v>559.0</v>
      </c>
      <c r="E665" s="1" t="s">
        <v>9</v>
      </c>
      <c r="F665" s="1" t="s">
        <v>394</v>
      </c>
      <c r="G665" s="1" t="s">
        <v>11</v>
      </c>
      <c r="H665" s="1" t="s">
        <v>12</v>
      </c>
      <c r="I665" s="1">
        <v>1990.0</v>
      </c>
    </row>
    <row r="666" ht="15.75" customHeight="1">
      <c r="A666" s="1">
        <v>2854090.0</v>
      </c>
      <c r="B666" s="2">
        <v>42840.66394675926</v>
      </c>
      <c r="C666" s="2">
        <v>42840.6694212963</v>
      </c>
      <c r="D666" s="1">
        <v>472.0</v>
      </c>
      <c r="E666" s="1" t="s">
        <v>218</v>
      </c>
      <c r="F666" s="1" t="s">
        <v>178</v>
      </c>
      <c r="G666" s="1" t="s">
        <v>11</v>
      </c>
      <c r="H666" s="1" t="s">
        <v>12</v>
      </c>
      <c r="I666" s="1">
        <v>1966.0</v>
      </c>
    </row>
    <row r="667" ht="15.75" customHeight="1">
      <c r="A667" s="1">
        <v>3795615.0</v>
      </c>
      <c r="B667" s="2">
        <v>42860.01025462963</v>
      </c>
      <c r="C667" s="2">
        <v>42860.02695601852</v>
      </c>
      <c r="D667" s="1">
        <v>1443.0</v>
      </c>
      <c r="E667" s="1" t="s">
        <v>345</v>
      </c>
      <c r="F667" s="1" t="s">
        <v>450</v>
      </c>
      <c r="G667" s="1" t="s">
        <v>11</v>
      </c>
      <c r="H667" s="1" t="s">
        <v>19</v>
      </c>
      <c r="I667" s="1">
        <v>1983.0</v>
      </c>
    </row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2.75"/>
    <col customWidth="1" min="3" max="3" width="14.63"/>
    <col customWidth="1" min="4" max="4" width="14.75"/>
    <col customWidth="1" min="5" max="5" width="16.75"/>
    <col customWidth="1" min="6" max="6" width="14.0"/>
    <col customWidth="1" min="7" max="7" width="11.63"/>
    <col customWidth="1" min="8" max="8" width="9.63"/>
    <col customWidth="1" min="9" max="9" width="17.13"/>
    <col customWidth="1" min="10" max="11" width="26.63"/>
    <col customWidth="1" min="12" max="12" width="32.25"/>
    <col customWidth="1" min="13" max="13" width="43.88"/>
    <col customWidth="1" min="14" max="14" width="60.88"/>
    <col customWidth="1" min="15" max="15" width="14.38"/>
    <col customWidth="1" min="16" max="16" width="12.25"/>
    <col customWidth="1" min="17" max="17" width="14.25"/>
    <col customWidth="1" min="18" max="18" width="8.38"/>
    <col customWidth="1" min="19" max="19" width="14.63"/>
    <col customWidth="1" min="20" max="20" width="8.75"/>
    <col customWidth="1" min="21" max="26" width="14.38"/>
  </cols>
  <sheetData>
    <row r="1">
      <c r="A1" s="3" t="s">
        <v>0</v>
      </c>
      <c r="B1" s="3" t="s">
        <v>451</v>
      </c>
      <c r="C1" s="3" t="s">
        <v>452</v>
      </c>
      <c r="D1" s="3" t="s">
        <v>453</v>
      </c>
      <c r="E1" s="3" t="s">
        <v>454</v>
      </c>
      <c r="F1" s="3" t="s">
        <v>455</v>
      </c>
      <c r="G1" s="3" t="s">
        <v>456</v>
      </c>
      <c r="H1" s="3" t="s">
        <v>457</v>
      </c>
      <c r="I1" s="3" t="s">
        <v>2</v>
      </c>
      <c r="J1" s="3" t="s">
        <v>458</v>
      </c>
      <c r="K1" s="3" t="s">
        <v>459</v>
      </c>
      <c r="L1" s="3" t="s">
        <v>4</v>
      </c>
      <c r="M1" s="3" t="s">
        <v>5</v>
      </c>
      <c r="N1" s="4" t="s">
        <v>460</v>
      </c>
      <c r="O1" s="3" t="s">
        <v>6</v>
      </c>
      <c r="P1" s="3" t="s">
        <v>7</v>
      </c>
      <c r="Q1" s="5" t="s">
        <v>8</v>
      </c>
      <c r="R1" s="3" t="s">
        <v>461</v>
      </c>
      <c r="S1" s="3" t="s">
        <v>462</v>
      </c>
      <c r="T1" s="3"/>
    </row>
    <row r="2">
      <c r="A2" s="6">
        <v>5688089.0</v>
      </c>
      <c r="B2" s="7">
        <v>42897.62158564815</v>
      </c>
      <c r="C2" s="8">
        <f t="shared" ref="C2:C667" si="1">DATE(YEAR(B2),MONTH(B2),DAY(B2))</f>
        <v>42897</v>
      </c>
      <c r="D2" s="9">
        <f t="shared" ref="D2:D667" si="2">TIME(HOUR(B2),MINUTE(B2),SECOND(B2))</f>
        <v>0.6215856481</v>
      </c>
      <c r="E2" s="9">
        <f t="shared" ref="E2:E667" si="3">FLOOR(D2,"1:00")</f>
        <v>0.5833333333</v>
      </c>
      <c r="F2" s="10">
        <f t="shared" ref="F2:F667" si="4">WEEKDAY(B2)</f>
        <v>1</v>
      </c>
      <c r="G2" s="6" t="str">
        <f t="shared" ref="G2:G667" si="5">TEXT(B2,"mmm")</f>
        <v>Jun</v>
      </c>
      <c r="H2" s="6">
        <f t="shared" ref="H2:H667" si="6">YEAR(B2)</f>
        <v>2017</v>
      </c>
      <c r="I2" s="11">
        <v>42897.63079861111</v>
      </c>
      <c r="J2" s="6">
        <v>795.0</v>
      </c>
      <c r="K2" s="12">
        <f t="shared" ref="K2:K667" si="7">J2/60</f>
        <v>13.25</v>
      </c>
      <c r="L2" s="6" t="s">
        <v>9</v>
      </c>
      <c r="M2" s="6" t="s">
        <v>10</v>
      </c>
      <c r="N2" s="13" t="str">
        <f t="shared" ref="N2:N667" si="8">CONCATENATE(L2:L667," TO ",M2:M667)</f>
        <v>Suffolk St &amp; Stanton StLexington Ave &amp; E 63 St1 Pl &amp; Clinton StBarrow St &amp; Hudson St1 Ave &amp; E 44 StState St &amp; Smith StFront St &amp; Gold StE 89 St &amp; York AveCentral Park S &amp; 6 AveE 3 St &amp; 1 AveBank St &amp; Washington StFront St &amp; Maiden LnE 10 St &amp; 5 Ave1 Ave &amp; E 68 StN 11 St &amp; Wythe AveE 17 St &amp; BroadwayState St &amp; Smith StE 2 St &amp; Avenue CCentral Park West &amp; W 76 StW 22 St &amp; 8 AveE 71 St &amp; 1 AveUniversity Pl &amp; E 14 StE 25 St &amp; 2 AveDean St &amp; Hoyt StAllen St &amp; Stanton StLexington Ave &amp; E 63 StNYCBS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Broadway &amp; Spring St1 Ave &amp; E 78 StHenry St &amp; Degraw StW 20 St &amp; 8 AveE 53 St &amp; 3 AveBond St &amp; Fulton StLafayette Ave &amp; Fort Greene PlBroadway &amp; Battery PlCentral Park S &amp; 6 AveE 25 St &amp; 2 AveLittle West St &amp; 1 PlLiberty St &amp; BroadwayColumbus Ave &amp; W 72 StE 47 St &amp; Park AveBushwick Ave &amp; Powers StW 17 St &amp; 8 AveJohnson St &amp; Gold StE 11 St &amp; 2 AveE 72 St &amp; York AveW 45 St &amp; 6 Ave1 Ave &amp; E 68 StWashington Pl &amp; BroadwaySuffolk St &amp; Stanton StPlaza St West &amp; Flatbush AveMott St &amp; Prince St1 Ave &amp; E 68 StColumbia St &amp; Degraw StW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" s="6" t="s">
        <v>11</v>
      </c>
      <c r="P2" s="6" t="s">
        <v>12</v>
      </c>
      <c r="Q2" s="6">
        <v>1998.0</v>
      </c>
      <c r="R2" s="13">
        <f t="shared" ref="R2:R667" si="9">2022-Q2</f>
        <v>24</v>
      </c>
      <c r="S2" s="6" t="str">
        <f t="shared" ref="S2:S667" si="10">IF(AND(R2&gt;=20,R2&lt;30),"20-29",IF(AND(R2&gt;=30,R2&lt;40),"30-39",IF(AND(R2&gt;=40,R2&lt;50),"40-49",IF(AND(R2&gt;=50,R2&lt;60),"50-59",IF(AND(R2&gt;=60,R2&lt;70),"60-69",IF(AND(R2&gt;=70,R2&lt;80),"70-79","80 above"))))))</f>
        <v>20-29</v>
      </c>
      <c r="T2" s="6"/>
    </row>
    <row r="3">
      <c r="A3" s="6">
        <v>4096714.0</v>
      </c>
      <c r="B3" s="11">
        <v>42866.64596064815</v>
      </c>
      <c r="C3" s="8">
        <f t="shared" si="1"/>
        <v>42866</v>
      </c>
      <c r="D3" s="9">
        <f t="shared" si="2"/>
        <v>0.6459606481</v>
      </c>
      <c r="E3" s="9">
        <f t="shared" si="3"/>
        <v>0.625</v>
      </c>
      <c r="F3" s="10">
        <f t="shared" si="4"/>
        <v>5</v>
      </c>
      <c r="G3" s="6" t="str">
        <f t="shared" si="5"/>
        <v>May</v>
      </c>
      <c r="H3" s="6">
        <f t="shared" si="6"/>
        <v>2017</v>
      </c>
      <c r="I3" s="11">
        <v>42866.653969907406</v>
      </c>
      <c r="J3" s="6">
        <v>692.0</v>
      </c>
      <c r="K3" s="12">
        <f t="shared" si="7"/>
        <v>11.53333333</v>
      </c>
      <c r="L3" s="6" t="s">
        <v>13</v>
      </c>
      <c r="M3" s="6" t="s">
        <v>14</v>
      </c>
      <c r="N3" s="13" t="str">
        <f t="shared" si="8"/>
        <v>Lexington Ave &amp; E 63 St1 Pl &amp; Clinton StBarrow St &amp; Hudson St1 Ave &amp; E 44 StState St &amp; Smith StFront St &amp; Gold StE 89 St &amp; York AveCentral Park S &amp; 6 AveE 3 St &amp; 1 AveBank St &amp; Washington StFront St &amp; Maiden LnE 10 St &amp; 5 Ave1 Ave &amp; E 68 StN 11 St &amp; Wythe AveE 17 St &amp; BroadwayState St &amp; Smith StE 2 St &amp; Avenue CCentral Park West &amp; W 76 StW 22 St &amp; 8 AveE 71 St &amp; 1 AveUniversity Pl &amp; E 14 StE 25 St &amp; 2 AveDean St &amp; Hoyt StAllen St &amp; Stanton StLexington Ave &amp; E 63 StNYCBS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1 Ave &amp; E 78 StHenry St &amp; Degraw StW 20 St &amp; 8 AveE 53 St &amp; 3 AveBond St &amp; Fulton StLafayette Ave &amp; Fort Greene PlBroadway &amp; Battery PlCentral Park S &amp; 6 AveE 25 St &amp; 2 AveLittle West St &amp; 1 PlLiberty St &amp; BroadwayColumbus Ave &amp; W 72 StE 47 St &amp; Park AveBushwick Ave &amp; Powers StW 17 St &amp; 8 AveJohnson St &amp; Gold StE 11 St &amp; 2 AveE 72 St &amp; York AveW 45 St &amp; 6 Ave1 Ave &amp; E 68 StWashington Pl &amp; BroadwaySuffolk St &amp; Stanton StPlaza St West &amp; Flatbush AveMott St &amp; Prince St1 Ave &amp; E 68 StColumbia St &amp; Degraw StW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" s="6" t="s">
        <v>11</v>
      </c>
      <c r="P3" s="6" t="s">
        <v>12</v>
      </c>
      <c r="Q3" s="6">
        <v>1981.0</v>
      </c>
      <c r="R3" s="13">
        <f t="shared" si="9"/>
        <v>41</v>
      </c>
      <c r="S3" s="6" t="str">
        <f t="shared" si="10"/>
        <v>40-49</v>
      </c>
      <c r="T3" s="6"/>
    </row>
    <row r="4">
      <c r="A4" s="6">
        <v>2173887.0</v>
      </c>
      <c r="B4" s="11">
        <v>42823.56002314815</v>
      </c>
      <c r="C4" s="8">
        <f t="shared" si="1"/>
        <v>42823</v>
      </c>
      <c r="D4" s="9">
        <f t="shared" si="2"/>
        <v>0.5600231481</v>
      </c>
      <c r="E4" s="9">
        <f t="shared" si="3"/>
        <v>0.5416666667</v>
      </c>
      <c r="F4" s="10">
        <f t="shared" si="4"/>
        <v>4</v>
      </c>
      <c r="G4" s="6" t="str">
        <f t="shared" si="5"/>
        <v>Mar</v>
      </c>
      <c r="H4" s="6">
        <f t="shared" si="6"/>
        <v>2017</v>
      </c>
      <c r="I4" s="11">
        <v>42823.5753587963</v>
      </c>
      <c r="J4" s="6">
        <v>1325.0</v>
      </c>
      <c r="K4" s="12">
        <f t="shared" si="7"/>
        <v>22.08333333</v>
      </c>
      <c r="L4" s="6" t="s">
        <v>15</v>
      </c>
      <c r="M4" s="6" t="s">
        <v>16</v>
      </c>
      <c r="N4" s="13" t="str">
        <f t="shared" si="8"/>
        <v>1 Pl &amp; Clinton StBarrow St &amp; Hudson St1 Ave &amp; E 44 StState St &amp; Smith StFront St &amp; Gold StE 89 St &amp; York AveCentral Park S &amp; 6 AveE 3 St &amp; 1 AveBank St &amp; Washington StFront St &amp; Maiden LnE 10 St &amp; 5 Ave1 Ave &amp; E 68 StN 11 St &amp; Wythe AveE 17 St &amp; BroadwayState St &amp; Smith StE 2 St &amp; Avenue CCentral Park West &amp; W 76 StW 22 St &amp; 8 AveE 71 St &amp; 1 AveUniversity Pl &amp; E 14 StE 25 St &amp; 2 AveDean St &amp; Hoyt StAllen St &amp; Stanton StLexington Ave &amp; E 63 StNYCBS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Henry St &amp; Degraw StW 20 St &amp; 8 AveE 53 St &amp; 3 AveBond St &amp; Fulton StLafayette Ave &amp; Fort Greene PlBroadway &amp; Battery PlCentral Park S &amp; 6 AveE 25 St &amp; 2 AveLittle West St &amp; 1 PlLiberty St &amp; BroadwayColumbus Ave &amp; W 72 StE 47 St &amp; Park AveBushwick Ave &amp; Powers StW 17 St &amp; 8 AveJohnson St &amp; Gold StE 11 St &amp; 2 AveE 72 St &amp; York AveW 45 St &amp; 6 Ave1 Ave &amp; E 68 StWashington Pl &amp; BroadwaySuffolk St &amp; Stanton StPlaza St West &amp; Flatbush AveMott St &amp; Prince St1 Ave &amp; E 68 StColumbia St &amp; Degraw StW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" s="6" t="s">
        <v>11</v>
      </c>
      <c r="P4" s="6" t="s">
        <v>12</v>
      </c>
      <c r="Q4" s="6">
        <v>1987.0</v>
      </c>
      <c r="R4" s="13">
        <f t="shared" si="9"/>
        <v>35</v>
      </c>
      <c r="S4" s="6" t="str">
        <f t="shared" si="10"/>
        <v>30-39</v>
      </c>
      <c r="T4" s="6"/>
    </row>
    <row r="5">
      <c r="A5" s="6">
        <v>3945638.0</v>
      </c>
      <c r="B5" s="11">
        <v>42863.82451388889</v>
      </c>
      <c r="C5" s="8">
        <f t="shared" si="1"/>
        <v>42863</v>
      </c>
      <c r="D5" s="9">
        <f t="shared" si="2"/>
        <v>0.8245138889</v>
      </c>
      <c r="E5" s="9">
        <f t="shared" si="3"/>
        <v>0.7916666667</v>
      </c>
      <c r="F5" s="10">
        <f t="shared" si="4"/>
        <v>2</v>
      </c>
      <c r="G5" s="6" t="str">
        <f t="shared" si="5"/>
        <v>May</v>
      </c>
      <c r="H5" s="6">
        <f t="shared" si="6"/>
        <v>2017</v>
      </c>
      <c r="I5" s="11">
        <v>42863.832650462966</v>
      </c>
      <c r="J5" s="6">
        <v>703.0</v>
      </c>
      <c r="K5" s="12">
        <f t="shared" si="7"/>
        <v>11.71666667</v>
      </c>
      <c r="L5" s="6" t="s">
        <v>17</v>
      </c>
      <c r="M5" s="6" t="s">
        <v>18</v>
      </c>
      <c r="N5" s="13" t="str">
        <f t="shared" si="8"/>
        <v>Barrow St &amp; Hudson St1 Ave &amp; E 44 StState St &amp; Smith StFront St &amp; Gold StE 89 St &amp; York AveCentral Park S &amp; 6 AveE 3 St &amp; 1 AveBank St &amp; Washington StFront St &amp; Maiden LnE 10 St &amp; 5 Ave1 Ave &amp; E 68 StN 11 St &amp; Wythe AveE 17 St &amp; BroadwayState St &amp; Smith StE 2 St &amp; Avenue CCentral Park West &amp; W 76 StW 22 St &amp; 8 AveE 71 St &amp; 1 AveUniversity Pl &amp; E 14 StE 25 St &amp; 2 AveDean St &amp; Hoyt StAllen St &amp; Stanton StLexington Ave &amp; E 63 StNYCBS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20 St &amp; 8 AveE 53 St &amp; 3 AveBond St &amp; Fulton StLafayette Ave &amp; Fort Greene PlBroadway &amp; Battery PlCentral Park S &amp; 6 AveE 25 St &amp; 2 AveLittle West St &amp; 1 PlLiberty St &amp; BroadwayColumbus Ave &amp; W 72 StE 47 St &amp; Park AveBushwick Ave &amp; Powers StW 17 St &amp; 8 AveJohnson St &amp; Gold StE 11 St &amp; 2 AveE 72 St &amp; York AveW 45 St &amp; 6 Ave1 Ave &amp; E 68 StWashington Pl &amp; BroadwaySuffolk St &amp; Stanton StPlaza St West &amp; Flatbush AveMott St &amp; Prince St1 Ave &amp; E 68 StColumbia St &amp; Degraw StW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" s="6" t="s">
        <v>11</v>
      </c>
      <c r="P5" s="6" t="s">
        <v>19</v>
      </c>
      <c r="Q5" s="6">
        <v>1986.0</v>
      </c>
      <c r="R5" s="13">
        <f t="shared" si="9"/>
        <v>36</v>
      </c>
      <c r="S5" s="6" t="str">
        <f t="shared" si="10"/>
        <v>30-39</v>
      </c>
      <c r="T5" s="6"/>
    </row>
    <row r="6">
      <c r="A6" s="6">
        <v>6208972.0</v>
      </c>
      <c r="B6" s="11">
        <v>42907.32587962963</v>
      </c>
      <c r="C6" s="8">
        <f t="shared" si="1"/>
        <v>42907</v>
      </c>
      <c r="D6" s="9">
        <f t="shared" si="2"/>
        <v>0.3258796296</v>
      </c>
      <c r="E6" s="9">
        <f t="shared" si="3"/>
        <v>0.2916666667</v>
      </c>
      <c r="F6" s="10">
        <f t="shared" si="4"/>
        <v>4</v>
      </c>
      <c r="G6" s="6" t="str">
        <f t="shared" si="5"/>
        <v>Jun</v>
      </c>
      <c r="H6" s="6">
        <f t="shared" si="6"/>
        <v>2017</v>
      </c>
      <c r="I6" s="11">
        <v>42907.32969907407</v>
      </c>
      <c r="J6" s="6">
        <v>329.0</v>
      </c>
      <c r="K6" s="12">
        <f t="shared" si="7"/>
        <v>5.483333333</v>
      </c>
      <c r="L6" s="6" t="s">
        <v>20</v>
      </c>
      <c r="M6" s="6" t="s">
        <v>21</v>
      </c>
      <c r="N6" s="13" t="str">
        <f t="shared" si="8"/>
        <v>1 Ave &amp; E 44 StState St &amp; Smith StFront St &amp; Gold StE 89 St &amp; York AveCentral Park S &amp; 6 AveE 3 St &amp; 1 AveBank St &amp; Washington StFront St &amp; Maiden LnE 10 St &amp; 5 Ave1 Ave &amp; E 68 StN 11 St &amp; Wythe AveE 17 St &amp; BroadwayState St &amp; Smith StE 2 St &amp; Avenue CCentral Park West &amp; W 76 StW 22 St &amp; 8 AveE 71 St &amp; 1 AveUniversity Pl &amp; E 14 StE 25 St &amp; 2 AveDean St &amp; Hoyt StAllen St &amp; Stanton StLexington Ave &amp; E 63 StNYCBS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53 St &amp; 3 AveBond St &amp; Fulton StLafayette Ave &amp; Fort Greene PlBroadway &amp; Battery PlCentral Park S &amp; 6 AveE 25 St &amp; 2 AveLittle West St &amp; 1 PlLiberty St &amp; BroadwayColumbus Ave &amp; W 72 StE 47 St &amp; Park AveBushwick Ave &amp; Powers StW 17 St &amp; 8 AveJohnson St &amp; Gold StE 11 St &amp; 2 AveE 72 St &amp; York AveW 45 St &amp; 6 Ave1 Ave &amp; E 68 StWashington Pl &amp; BroadwaySuffolk St &amp; Stanton StPlaza St West &amp; Flatbush AveMott St &amp; Prince St1 Ave &amp; E 68 StColumbia St &amp; Degraw StW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" s="6" t="s">
        <v>11</v>
      </c>
      <c r="P6" s="6" t="s">
        <v>12</v>
      </c>
      <c r="Q6" s="6">
        <v>1992.0</v>
      </c>
      <c r="R6" s="13">
        <f t="shared" si="9"/>
        <v>30</v>
      </c>
      <c r="S6" s="6" t="str">
        <f t="shared" si="10"/>
        <v>30-39</v>
      </c>
      <c r="T6" s="6"/>
    </row>
    <row r="7">
      <c r="A7" s="6">
        <v>1285652.0</v>
      </c>
      <c r="B7" s="11">
        <v>42788.78847222222</v>
      </c>
      <c r="C7" s="8">
        <f t="shared" si="1"/>
        <v>42788</v>
      </c>
      <c r="D7" s="9">
        <f t="shared" si="2"/>
        <v>0.7884722222</v>
      </c>
      <c r="E7" s="9">
        <f t="shared" si="3"/>
        <v>0.75</v>
      </c>
      <c r="F7" s="10">
        <f t="shared" si="4"/>
        <v>4</v>
      </c>
      <c r="G7" s="6" t="str">
        <f t="shared" si="5"/>
        <v>Feb</v>
      </c>
      <c r="H7" s="6">
        <f t="shared" si="6"/>
        <v>2017</v>
      </c>
      <c r="I7" s="11">
        <v>42788.80003472222</v>
      </c>
      <c r="J7" s="6">
        <v>998.0</v>
      </c>
      <c r="K7" s="12">
        <f t="shared" si="7"/>
        <v>16.63333333</v>
      </c>
      <c r="L7" s="6" t="s">
        <v>22</v>
      </c>
      <c r="M7" s="6" t="s">
        <v>23</v>
      </c>
      <c r="N7" s="13" t="str">
        <f t="shared" si="8"/>
        <v>State St &amp; Smith StFront St &amp; Gold StE 89 St &amp; York AveCentral Park S &amp; 6 AveE 3 St &amp; 1 AveBank St &amp; Washington StFront St &amp; Maiden LnE 10 St &amp; 5 Ave1 Ave &amp; E 68 StN 11 St &amp; Wythe AveE 17 St &amp; BroadwayState St &amp; Smith StE 2 St &amp; Avenue CCentral Park West &amp; W 76 StW 22 St &amp; 8 AveE 71 St &amp; 1 AveUniversity Pl &amp; E 14 StE 25 St &amp; 2 AveDean St &amp; Hoyt StAllen St &amp; Stanton StLexington Ave &amp; E 63 StNYCBS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Bond St &amp; Fulton StLafayette Ave &amp; Fort Greene PlBroadway &amp; Battery PlCentral Park S &amp; 6 AveE 25 St &amp; 2 AveLittle West St &amp; 1 PlLiberty St &amp; BroadwayColumbus Ave &amp; W 72 StE 47 St &amp; Park AveBushwick Ave &amp; Powers StW 17 St &amp; 8 AveJohnson St &amp; Gold StE 11 St &amp; 2 AveE 72 St &amp; York AveW 45 St &amp; 6 Ave1 Ave &amp; E 68 StWashington Pl &amp; BroadwaySuffolk St &amp; Stanton StPlaza St West &amp; Flatbush AveMott St &amp; Prince St1 Ave &amp; E 68 StColumbia St &amp; Degraw StW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7" s="6" t="s">
        <v>11</v>
      </c>
      <c r="P7" s="6" t="s">
        <v>12</v>
      </c>
      <c r="Q7" s="6">
        <v>1986.0</v>
      </c>
      <c r="R7" s="13">
        <f t="shared" si="9"/>
        <v>36</v>
      </c>
      <c r="S7" s="6" t="str">
        <f t="shared" si="10"/>
        <v>30-39</v>
      </c>
      <c r="T7" s="6"/>
    </row>
    <row r="8">
      <c r="A8" s="6">
        <v>1675753.0</v>
      </c>
      <c r="B8" s="11">
        <v>42800.68255787037</v>
      </c>
      <c r="C8" s="8">
        <f t="shared" si="1"/>
        <v>42800</v>
      </c>
      <c r="D8" s="9">
        <f t="shared" si="2"/>
        <v>0.6825578704</v>
      </c>
      <c r="E8" s="9">
        <f t="shared" si="3"/>
        <v>0.6666666667</v>
      </c>
      <c r="F8" s="10">
        <f t="shared" si="4"/>
        <v>2</v>
      </c>
      <c r="G8" s="6" t="str">
        <f t="shared" si="5"/>
        <v>Mar</v>
      </c>
      <c r="H8" s="6">
        <f t="shared" si="6"/>
        <v>2017</v>
      </c>
      <c r="I8" s="11">
        <v>42800.68809027778</v>
      </c>
      <c r="J8" s="6">
        <v>478.0</v>
      </c>
      <c r="K8" s="12">
        <f t="shared" si="7"/>
        <v>7.966666667</v>
      </c>
      <c r="L8" s="6" t="s">
        <v>24</v>
      </c>
      <c r="M8" s="6" t="s">
        <v>25</v>
      </c>
      <c r="N8" s="13" t="str">
        <f t="shared" si="8"/>
        <v>Front St &amp; Gold StE 89 St &amp; York AveCentral Park S &amp; 6 AveE 3 St &amp; 1 AveBank St &amp; Washington StFront St &amp; Maiden LnE 10 St &amp; 5 Ave1 Ave &amp; E 68 StN 11 St &amp; Wythe AveE 17 St &amp; BroadwayState St &amp; Smith StE 2 St &amp; Avenue CCentral Park West &amp; W 76 StW 22 St &amp; 8 AveE 71 St &amp; 1 AveUniversity Pl &amp; E 14 StE 25 St &amp; 2 AveDean St &amp; Hoyt StAllen St &amp; Stanton StLexington Ave &amp; E 63 StNYCBS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Lafayette Ave &amp; Fort Greene PlBroadway &amp; Battery PlCentral Park S &amp; 6 AveE 25 St &amp; 2 AveLittle West St &amp; 1 PlLiberty St &amp; BroadwayColumbus Ave &amp; W 72 StE 47 St &amp; Park AveBushwick Ave &amp; Powers StW 17 St &amp; 8 AveJohnson St &amp; Gold StE 11 St &amp; 2 AveE 72 St &amp; York AveW 45 St &amp; 6 Ave1 Ave &amp; E 68 StWashington Pl &amp; BroadwaySuffolk St &amp; Stanton StPlaza St West &amp; Flatbush AveMott St &amp; Prince St1 Ave &amp; E 68 StColumbia St &amp; Degraw StW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8" s="6" t="s">
        <v>11</v>
      </c>
      <c r="P8" s="6" t="s">
        <v>12</v>
      </c>
      <c r="Q8" s="6">
        <v>1982.0</v>
      </c>
      <c r="R8" s="13">
        <f t="shared" si="9"/>
        <v>40</v>
      </c>
      <c r="S8" s="6" t="str">
        <f t="shared" si="10"/>
        <v>40-49</v>
      </c>
      <c r="T8" s="6"/>
    </row>
    <row r="9">
      <c r="A9" s="6">
        <v>1692245.0</v>
      </c>
      <c r="B9" s="11">
        <v>42801.32111111111</v>
      </c>
      <c r="C9" s="8">
        <f t="shared" si="1"/>
        <v>42801</v>
      </c>
      <c r="D9" s="9">
        <f t="shared" si="2"/>
        <v>0.3211111111</v>
      </c>
      <c r="E9" s="9">
        <f t="shared" si="3"/>
        <v>0.2916666667</v>
      </c>
      <c r="F9" s="10">
        <f t="shared" si="4"/>
        <v>3</v>
      </c>
      <c r="G9" s="6" t="str">
        <f t="shared" si="5"/>
        <v>Mar</v>
      </c>
      <c r="H9" s="6">
        <f t="shared" si="6"/>
        <v>2017</v>
      </c>
      <c r="I9" s="11">
        <v>42801.367847222224</v>
      </c>
      <c r="J9" s="6">
        <v>4038.0</v>
      </c>
      <c r="K9" s="12">
        <f t="shared" si="7"/>
        <v>67.3</v>
      </c>
      <c r="L9" s="6" t="s">
        <v>26</v>
      </c>
      <c r="M9" s="6" t="s">
        <v>27</v>
      </c>
      <c r="N9" s="13" t="str">
        <f t="shared" si="8"/>
        <v>E 89 St &amp; York AveCentral Park S &amp; 6 AveE 3 St &amp; 1 AveBank St &amp; Washington StFront St &amp; Maiden LnE 10 St &amp; 5 Ave1 Ave &amp; E 68 StN 11 St &amp; Wythe AveE 17 St &amp; BroadwayState St &amp; Smith StE 2 St &amp; Avenue CCentral Park West &amp; W 76 StW 22 St &amp; 8 AveE 71 St &amp; 1 AveUniversity Pl &amp; E 14 StE 25 St &amp; 2 AveDean St &amp; Hoyt StAllen St &amp; Stanton StLexington Ave &amp; E 63 StNYCBS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Battery PlCentral Park S &amp; 6 AveE 25 St &amp; 2 AveLittle West St &amp; 1 PlLiberty St &amp; BroadwayColumbus Ave &amp; W 72 StE 47 St &amp; Park AveBushwick Ave &amp; Powers StW 17 St &amp; 8 AveJohnson St &amp; Gold StE 11 St &amp; 2 AveE 72 St &amp; York AveW 45 St &amp; 6 Ave1 Ave &amp; E 68 StWashington Pl &amp; BroadwaySuffolk St &amp; Stanton StPlaza St West &amp; Flatbush AveMott St &amp; Prince St1 Ave &amp; E 68 StColumbia St &amp; Degraw StW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9" s="6" t="s">
        <v>11</v>
      </c>
      <c r="P9" s="6" t="s">
        <v>12</v>
      </c>
      <c r="Q9" s="6">
        <v>1984.0</v>
      </c>
      <c r="R9" s="13">
        <f t="shared" si="9"/>
        <v>38</v>
      </c>
      <c r="S9" s="6" t="str">
        <f t="shared" si="10"/>
        <v>30-39</v>
      </c>
      <c r="T9" s="6"/>
    </row>
    <row r="10">
      <c r="A10" s="6">
        <v>2271331.0</v>
      </c>
      <c r="B10" s="11">
        <v>42827.33513888889</v>
      </c>
      <c r="C10" s="8">
        <f t="shared" si="1"/>
        <v>42827</v>
      </c>
      <c r="D10" s="9">
        <f t="shared" si="2"/>
        <v>0.3351388889</v>
      </c>
      <c r="E10" s="9">
        <f t="shared" si="3"/>
        <v>0.3333333333</v>
      </c>
      <c r="F10" s="10">
        <f t="shared" si="4"/>
        <v>1</v>
      </c>
      <c r="G10" s="6" t="str">
        <f t="shared" si="5"/>
        <v>Apr</v>
      </c>
      <c r="H10" s="6">
        <f t="shared" si="6"/>
        <v>2017</v>
      </c>
      <c r="I10" s="11">
        <v>42827.394537037035</v>
      </c>
      <c r="J10" s="6">
        <v>5132.0</v>
      </c>
      <c r="K10" s="12">
        <f t="shared" si="7"/>
        <v>85.53333333</v>
      </c>
      <c r="L10" s="6" t="s">
        <v>28</v>
      </c>
      <c r="M10" s="6" t="s">
        <v>28</v>
      </c>
      <c r="N10" s="13" t="str">
        <f t="shared" si="8"/>
        <v>Central Park S &amp; 6 AveE 3 St &amp; 1 AveBank St &amp; Washington StFront St &amp; Maiden LnE 10 St &amp; 5 Ave1 Ave &amp; E 68 StN 11 St &amp; Wythe AveE 17 St &amp; BroadwayState St &amp; Smith StE 2 St &amp; Avenue CCentral Park West &amp; W 76 StW 22 St &amp; 8 AveE 71 St &amp; 1 AveUniversity Pl &amp; E 14 StE 25 St &amp; 2 AveDean St &amp; Hoyt StAllen St &amp; Stanton StLexington Ave &amp; E 63 StNYCBS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Central Park S &amp; 6 AveE 25 St &amp; 2 AveLittle West St &amp; 1 PlLiberty St &amp; BroadwayColumbus Ave &amp; W 72 StE 47 St &amp; Park AveBushwick Ave &amp; Powers StW 17 St &amp; 8 AveJohnson St &amp; Gold StE 11 St &amp; 2 AveE 72 St &amp; York AveW 45 St &amp; 6 Ave1 Ave &amp; E 68 StWashington Pl &amp; BroadwaySuffolk St &amp; Stanton StPlaza St West &amp; Flatbush AveMott St &amp; Prince St1 Ave &amp; E 68 StColumbia St &amp; Degraw StW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0" s="6" t="s">
        <v>29</v>
      </c>
      <c r="P10" s="6" t="s">
        <v>12</v>
      </c>
      <c r="Q10" s="6">
        <v>1984.0</v>
      </c>
      <c r="R10" s="13">
        <f t="shared" si="9"/>
        <v>38</v>
      </c>
      <c r="S10" s="6" t="str">
        <f t="shared" si="10"/>
        <v>30-39</v>
      </c>
      <c r="T10" s="6"/>
    </row>
    <row r="11">
      <c r="A11" s="6">
        <v>1558339.0</v>
      </c>
      <c r="B11" s="11">
        <v>42795.959386574075</v>
      </c>
      <c r="C11" s="8">
        <f t="shared" si="1"/>
        <v>42795</v>
      </c>
      <c r="D11" s="9">
        <f t="shared" si="2"/>
        <v>0.9593865741</v>
      </c>
      <c r="E11" s="9">
        <f t="shared" si="3"/>
        <v>0.9583333333</v>
      </c>
      <c r="F11" s="10">
        <f t="shared" si="4"/>
        <v>4</v>
      </c>
      <c r="G11" s="6" t="str">
        <f t="shared" si="5"/>
        <v>Mar</v>
      </c>
      <c r="H11" s="6">
        <f t="shared" si="6"/>
        <v>2017</v>
      </c>
      <c r="I11" s="11">
        <v>42795.96297453704</v>
      </c>
      <c r="J11" s="6">
        <v>309.0</v>
      </c>
      <c r="K11" s="12">
        <f t="shared" si="7"/>
        <v>5.15</v>
      </c>
      <c r="L11" s="6" t="s">
        <v>30</v>
      </c>
      <c r="M11" s="6" t="s">
        <v>31</v>
      </c>
      <c r="N11" s="13" t="str">
        <f t="shared" si="8"/>
        <v>E 3 St &amp; 1 AveBank St &amp; Washington StFront St &amp; Maiden LnE 10 St &amp; 5 Ave1 Ave &amp; E 68 StN 11 St &amp; Wythe AveE 17 St &amp; BroadwayState St &amp; Smith StE 2 St &amp; Avenue CCentral Park West &amp; W 76 StW 22 St &amp; 8 AveE 71 St &amp; 1 AveUniversity Pl &amp; E 14 StE 25 St &amp; 2 AveDean St &amp; Hoyt StAllen St &amp; Stanton StLexington Ave &amp; E 63 StNYCBS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25 St &amp; 2 AveLittle West St &amp; 1 PlLiberty St &amp; BroadwayColumbus Ave &amp; W 72 StE 47 St &amp; Park AveBushwick Ave &amp; Powers StW 17 St &amp; 8 AveJohnson St &amp; Gold StE 11 St &amp; 2 AveE 72 St &amp; York AveW 45 St &amp; 6 Ave1 Ave &amp; E 68 StWashington Pl &amp; BroadwaySuffolk St &amp; Stanton StPlaza St West &amp; Flatbush AveMott St &amp; Prince St1 Ave &amp; E 68 StColumbia St &amp; Degraw StW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1" s="6" t="s">
        <v>11</v>
      </c>
      <c r="P11" s="6" t="s">
        <v>12</v>
      </c>
      <c r="Q11" s="6">
        <v>1992.0</v>
      </c>
      <c r="R11" s="13">
        <f t="shared" si="9"/>
        <v>30</v>
      </c>
      <c r="S11" s="6" t="str">
        <f t="shared" si="10"/>
        <v>30-39</v>
      </c>
      <c r="T11" s="6"/>
    </row>
    <row r="12">
      <c r="A12" s="6">
        <v>2287178.0</v>
      </c>
      <c r="B12" s="11">
        <v>42827.60925925926</v>
      </c>
      <c r="C12" s="8">
        <f t="shared" si="1"/>
        <v>42827</v>
      </c>
      <c r="D12" s="9">
        <f t="shared" si="2"/>
        <v>0.6092592593</v>
      </c>
      <c r="E12" s="9">
        <f t="shared" si="3"/>
        <v>0.5833333333</v>
      </c>
      <c r="F12" s="10">
        <f t="shared" si="4"/>
        <v>1</v>
      </c>
      <c r="G12" s="6" t="str">
        <f t="shared" si="5"/>
        <v>Apr</v>
      </c>
      <c r="H12" s="6">
        <f t="shared" si="6"/>
        <v>2017</v>
      </c>
      <c r="I12" s="11">
        <v>42827.62236111111</v>
      </c>
      <c r="J12" s="6">
        <v>1131.0</v>
      </c>
      <c r="K12" s="12">
        <f t="shared" si="7"/>
        <v>18.85</v>
      </c>
      <c r="L12" s="6" t="s">
        <v>32</v>
      </c>
      <c r="M12" s="6" t="s">
        <v>33</v>
      </c>
      <c r="N12" s="13" t="str">
        <f t="shared" si="8"/>
        <v>Bank St &amp; Washington StFront St &amp; Maiden LnE 10 St &amp; 5 Ave1 Ave &amp; E 68 StN 11 St &amp; Wythe AveE 17 St &amp; BroadwayState St &amp; Smith StE 2 St &amp; Avenue CCentral Park West &amp; W 76 StW 22 St &amp; 8 AveE 71 St &amp; 1 AveUniversity Pl &amp; E 14 StE 25 St &amp; 2 AveDean St &amp; Hoyt StAllen St &amp; Stanton StLexington Ave &amp; E 63 StNYCBS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Little West St &amp; 1 PlLiberty St &amp; BroadwayColumbus Ave &amp; W 72 StE 47 St &amp; Park AveBushwick Ave &amp; Powers StW 17 St &amp; 8 AveJohnson St &amp; Gold StE 11 St &amp; 2 AveE 72 St &amp; York AveW 45 St &amp; 6 Ave1 Ave &amp; E 68 StWashington Pl &amp; BroadwaySuffolk St &amp; Stanton StPlaza St West &amp; Flatbush AveMott St &amp; Prince St1 Ave &amp; E 68 StColumbia St &amp; Degraw StW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2" s="6" t="s">
        <v>29</v>
      </c>
      <c r="P12" s="6" t="s">
        <v>12</v>
      </c>
      <c r="Q12" s="6">
        <v>1992.0</v>
      </c>
      <c r="R12" s="13">
        <f t="shared" si="9"/>
        <v>30</v>
      </c>
      <c r="S12" s="6" t="str">
        <f t="shared" si="10"/>
        <v>30-39</v>
      </c>
      <c r="T12" s="6"/>
    </row>
    <row r="13">
      <c r="A13" s="6">
        <v>2744874.0</v>
      </c>
      <c r="B13" s="11">
        <v>42838.56989583333</v>
      </c>
      <c r="C13" s="8">
        <f t="shared" si="1"/>
        <v>42838</v>
      </c>
      <c r="D13" s="9">
        <f t="shared" si="2"/>
        <v>0.5698958333</v>
      </c>
      <c r="E13" s="9">
        <f t="shared" si="3"/>
        <v>0.5416666667</v>
      </c>
      <c r="F13" s="10">
        <f t="shared" si="4"/>
        <v>5</v>
      </c>
      <c r="G13" s="6" t="str">
        <f t="shared" si="5"/>
        <v>Apr</v>
      </c>
      <c r="H13" s="6">
        <f t="shared" si="6"/>
        <v>2017</v>
      </c>
      <c r="I13" s="11">
        <v>42838.573599537034</v>
      </c>
      <c r="J13" s="6">
        <v>319.0</v>
      </c>
      <c r="K13" s="12">
        <f t="shared" si="7"/>
        <v>5.316666667</v>
      </c>
      <c r="L13" s="6" t="s">
        <v>34</v>
      </c>
      <c r="M13" s="6" t="s">
        <v>35</v>
      </c>
      <c r="N13" s="13" t="str">
        <f t="shared" si="8"/>
        <v>Front St &amp; Maiden LnE 10 St &amp; 5 Ave1 Ave &amp; E 68 StN 11 St &amp; Wythe AveE 17 St &amp; BroadwayState St &amp; Smith StE 2 St &amp; Avenue CCentral Park West &amp; W 76 StW 22 St &amp; 8 AveE 71 St &amp; 1 AveUniversity Pl &amp; E 14 StE 25 St &amp; 2 AveDean St &amp; Hoyt StAllen St &amp; Stanton StLexington Ave &amp; E 63 StNYCBS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Liberty St &amp; BroadwayColumbus Ave &amp; W 72 StE 47 St &amp; Park AveBushwick Ave &amp; Powers StW 17 St &amp; 8 AveJohnson St &amp; Gold StE 11 St &amp; 2 AveE 72 St &amp; York AveW 45 St &amp; 6 Ave1 Ave &amp; E 68 StWashington Pl &amp; BroadwaySuffolk St &amp; Stanton StPlaza St West &amp; Flatbush AveMott St &amp; Prince St1 Ave &amp; E 68 StColumbia St &amp; Degraw StW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3" s="6" t="s">
        <v>11</v>
      </c>
      <c r="P13" s="6" t="s">
        <v>12</v>
      </c>
      <c r="Q13" s="6">
        <v>1955.0</v>
      </c>
      <c r="R13" s="13">
        <f t="shared" si="9"/>
        <v>67</v>
      </c>
      <c r="S13" s="6" t="str">
        <f t="shared" si="10"/>
        <v>60-69</v>
      </c>
      <c r="T13" s="6"/>
    </row>
    <row r="14">
      <c r="A14" s="6">
        <v>3398180.0</v>
      </c>
      <c r="B14" s="11">
        <v>42852.97744212963</v>
      </c>
      <c r="C14" s="8">
        <f t="shared" si="1"/>
        <v>42852</v>
      </c>
      <c r="D14" s="9">
        <f t="shared" si="2"/>
        <v>0.9774421296</v>
      </c>
      <c r="E14" s="9">
        <f t="shared" si="3"/>
        <v>0.9583333333</v>
      </c>
      <c r="F14" s="10">
        <f t="shared" si="4"/>
        <v>5</v>
      </c>
      <c r="G14" s="6" t="str">
        <f t="shared" si="5"/>
        <v>Apr</v>
      </c>
      <c r="H14" s="6">
        <f t="shared" si="6"/>
        <v>2017</v>
      </c>
      <c r="I14" s="11">
        <v>42853.00408564815</v>
      </c>
      <c r="J14" s="6">
        <v>2301.0</v>
      </c>
      <c r="K14" s="12">
        <f t="shared" si="7"/>
        <v>38.35</v>
      </c>
      <c r="L14" s="6" t="s">
        <v>36</v>
      </c>
      <c r="M14" s="6" t="s">
        <v>37</v>
      </c>
      <c r="N14" s="13" t="str">
        <f t="shared" si="8"/>
        <v>E 10 St &amp; 5 Ave1 Ave &amp; E 68 StN 11 St &amp; Wythe AveE 17 St &amp; BroadwayState St &amp; Smith StE 2 St &amp; Avenue CCentral Park West &amp; W 76 StW 22 St &amp; 8 AveE 71 St &amp; 1 AveUniversity Pl &amp; E 14 StE 25 St &amp; 2 AveDean St &amp; Hoyt StAllen St &amp; Stanton StLexington Ave &amp; E 63 StNYCBS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Columbus Ave &amp; W 72 StE 47 St &amp; Park AveBushwick Ave &amp; Powers StW 17 St &amp; 8 AveJohnson St &amp; Gold StE 11 St &amp; 2 AveE 72 St &amp; York AveW 45 St &amp; 6 Ave1 Ave &amp; E 68 StWashington Pl &amp; BroadwaySuffolk St &amp; Stanton StPlaza St West &amp; Flatbush AveMott St &amp; Prince St1 Ave &amp; E 68 StColumbia St &amp; Degraw StW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4" s="6" t="s">
        <v>11</v>
      </c>
      <c r="P14" s="6" t="s">
        <v>12</v>
      </c>
      <c r="Q14" s="6">
        <v>1971.0</v>
      </c>
      <c r="R14" s="13">
        <f t="shared" si="9"/>
        <v>51</v>
      </c>
      <c r="S14" s="6" t="str">
        <f t="shared" si="10"/>
        <v>50-59</v>
      </c>
      <c r="T14" s="6"/>
    </row>
    <row r="15">
      <c r="A15" s="6">
        <v>991609.0</v>
      </c>
      <c r="B15" s="11">
        <v>42779.653391203705</v>
      </c>
      <c r="C15" s="8">
        <f t="shared" si="1"/>
        <v>42779</v>
      </c>
      <c r="D15" s="9">
        <f t="shared" si="2"/>
        <v>0.6533912037</v>
      </c>
      <c r="E15" s="9">
        <f t="shared" si="3"/>
        <v>0.625</v>
      </c>
      <c r="F15" s="10">
        <f t="shared" si="4"/>
        <v>2</v>
      </c>
      <c r="G15" s="6" t="str">
        <f t="shared" si="5"/>
        <v>Feb</v>
      </c>
      <c r="H15" s="6">
        <f t="shared" si="6"/>
        <v>2017</v>
      </c>
      <c r="I15" s="11">
        <v>42779.666967592595</v>
      </c>
      <c r="J15" s="6">
        <v>1172.0</v>
      </c>
      <c r="K15" s="12">
        <f t="shared" si="7"/>
        <v>19.53333333</v>
      </c>
      <c r="L15" s="6" t="s">
        <v>38</v>
      </c>
      <c r="M15" s="6" t="s">
        <v>39</v>
      </c>
      <c r="N15" s="13" t="str">
        <f t="shared" si="8"/>
        <v>1 Ave &amp; E 68 StN 11 St &amp; Wythe AveE 17 St &amp; BroadwayState St &amp; Smith StE 2 St &amp; Avenue CCentral Park West &amp; W 76 StW 22 St &amp; 8 AveE 71 St &amp; 1 AveUniversity Pl &amp; E 14 StE 25 St &amp; 2 AveDean St &amp; Hoyt StAllen St &amp; Stanton StLexington Ave &amp; E 63 StNYCBS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47 St &amp; Park AveBushwick Ave &amp; Powers StW 17 St &amp; 8 AveJohnson St &amp; Gold StE 11 St &amp; 2 AveE 72 St &amp; York AveW 45 St &amp; 6 Ave1 Ave &amp; E 68 StWashington Pl &amp; BroadwaySuffolk St &amp; Stanton StPlaza St West &amp; Flatbush AveMott St &amp; Prince St1 Ave &amp; E 68 StColumbia St &amp; Degraw StW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5" s="6" t="s">
        <v>11</v>
      </c>
      <c r="P15" s="6" t="s">
        <v>12</v>
      </c>
      <c r="Q15" s="6">
        <v>1993.0</v>
      </c>
      <c r="R15" s="13">
        <f t="shared" si="9"/>
        <v>29</v>
      </c>
      <c r="S15" s="6" t="str">
        <f t="shared" si="10"/>
        <v>20-29</v>
      </c>
      <c r="T15" s="6"/>
    </row>
    <row r="16">
      <c r="A16" s="6">
        <v>1512596.0</v>
      </c>
      <c r="B16" s="11">
        <v>42794.810219907406</v>
      </c>
      <c r="C16" s="8">
        <f t="shared" si="1"/>
        <v>42794</v>
      </c>
      <c r="D16" s="9">
        <f t="shared" si="2"/>
        <v>0.8102199074</v>
      </c>
      <c r="E16" s="9">
        <f t="shared" si="3"/>
        <v>0.7916666667</v>
      </c>
      <c r="F16" s="10">
        <f t="shared" si="4"/>
        <v>3</v>
      </c>
      <c r="G16" s="6" t="str">
        <f t="shared" si="5"/>
        <v>Feb</v>
      </c>
      <c r="H16" s="6">
        <f t="shared" si="6"/>
        <v>2017</v>
      </c>
      <c r="I16" s="11">
        <v>42794.81621527778</v>
      </c>
      <c r="J16" s="6">
        <v>518.0</v>
      </c>
      <c r="K16" s="12">
        <f t="shared" si="7"/>
        <v>8.633333333</v>
      </c>
      <c r="L16" s="6" t="s">
        <v>40</v>
      </c>
      <c r="M16" s="6" t="s">
        <v>41</v>
      </c>
      <c r="N16" s="13" t="str">
        <f t="shared" si="8"/>
        <v>N 11 St &amp; Wythe AveE 17 St &amp; BroadwayState St &amp; Smith StE 2 St &amp; Avenue CCentral Park West &amp; W 76 StW 22 St &amp; 8 AveE 71 St &amp; 1 AveUniversity Pl &amp; E 14 StE 25 St &amp; 2 AveDean St &amp; Hoyt StAllen St &amp; Stanton StLexington Ave &amp; E 63 StNYCBS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Bushwick Ave &amp; Powers StW 17 St &amp; 8 AveJohnson St &amp; Gold StE 11 St &amp; 2 AveE 72 St &amp; York AveW 45 St &amp; 6 Ave1 Ave &amp; E 68 StWashington Pl &amp; BroadwaySuffolk St &amp; Stanton StPlaza St West &amp; Flatbush AveMott St &amp; Prince St1 Ave &amp; E 68 StColumbia St &amp; Degraw StW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6" s="6" t="s">
        <v>11</v>
      </c>
      <c r="P16" s="6" t="s">
        <v>12</v>
      </c>
      <c r="Q16" s="6">
        <v>1983.0</v>
      </c>
      <c r="R16" s="13">
        <f t="shared" si="9"/>
        <v>39</v>
      </c>
      <c r="S16" s="6" t="str">
        <f t="shared" si="10"/>
        <v>30-39</v>
      </c>
      <c r="T16" s="6"/>
    </row>
    <row r="17">
      <c r="A17" s="6">
        <v>187466.0</v>
      </c>
      <c r="B17" s="11">
        <v>42746.47951388889</v>
      </c>
      <c r="C17" s="8">
        <f t="shared" si="1"/>
        <v>42746</v>
      </c>
      <c r="D17" s="9">
        <f t="shared" si="2"/>
        <v>0.4795138889</v>
      </c>
      <c r="E17" s="9">
        <f t="shared" si="3"/>
        <v>0.4583333333</v>
      </c>
      <c r="F17" s="10">
        <f t="shared" si="4"/>
        <v>4</v>
      </c>
      <c r="G17" s="6" t="str">
        <f t="shared" si="5"/>
        <v>Jan</v>
      </c>
      <c r="H17" s="6">
        <f t="shared" si="6"/>
        <v>2017</v>
      </c>
      <c r="I17" s="11">
        <v>42746.4828125</v>
      </c>
      <c r="J17" s="6">
        <v>285.0</v>
      </c>
      <c r="K17" s="12">
        <f t="shared" si="7"/>
        <v>4.75</v>
      </c>
      <c r="L17" s="6" t="s">
        <v>42</v>
      </c>
      <c r="M17" s="6" t="s">
        <v>43</v>
      </c>
      <c r="N17" s="13" t="str">
        <f t="shared" si="8"/>
        <v>E 17 St &amp; BroadwayState St &amp; Smith StE 2 St &amp; Avenue CCentral Park West &amp; W 76 StW 22 St &amp; 8 AveE 71 St &amp; 1 AveUniversity Pl &amp; E 14 StE 25 St &amp; 2 AveDean St &amp; Hoyt StAllen St &amp; Stanton StLexington Ave &amp; E 63 StNYCBS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17 St &amp; 8 AveJohnson St &amp; Gold StE 11 St &amp; 2 AveE 72 St &amp; York AveW 45 St &amp; 6 Ave1 Ave &amp; E 68 StWashington Pl &amp; BroadwaySuffolk St &amp; Stanton StPlaza St West &amp; Flatbush AveMott St &amp; Prince St1 Ave &amp; E 68 StColumbia St &amp; Degraw StW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7" s="6" t="s">
        <v>11</v>
      </c>
      <c r="P17" s="6" t="s">
        <v>12</v>
      </c>
      <c r="Q17" s="6">
        <v>1972.0</v>
      </c>
      <c r="R17" s="13">
        <f t="shared" si="9"/>
        <v>50</v>
      </c>
      <c r="S17" s="6" t="str">
        <f t="shared" si="10"/>
        <v>50-59</v>
      </c>
      <c r="T17" s="6"/>
    </row>
    <row r="18">
      <c r="A18" s="6">
        <v>2195658.0</v>
      </c>
      <c r="B18" s="11">
        <v>42823.847037037034</v>
      </c>
      <c r="C18" s="8">
        <f t="shared" si="1"/>
        <v>42823</v>
      </c>
      <c r="D18" s="9">
        <f t="shared" si="2"/>
        <v>0.847037037</v>
      </c>
      <c r="E18" s="9">
        <f t="shared" si="3"/>
        <v>0.8333333333</v>
      </c>
      <c r="F18" s="10">
        <f t="shared" si="4"/>
        <v>4</v>
      </c>
      <c r="G18" s="6" t="str">
        <f t="shared" si="5"/>
        <v>Mar</v>
      </c>
      <c r="H18" s="6">
        <f t="shared" si="6"/>
        <v>2017</v>
      </c>
      <c r="I18" s="11">
        <v>42823.85008101852</v>
      </c>
      <c r="J18" s="6">
        <v>263.0</v>
      </c>
      <c r="K18" s="12">
        <f t="shared" si="7"/>
        <v>4.383333333</v>
      </c>
      <c r="L18" s="6" t="s">
        <v>22</v>
      </c>
      <c r="M18" s="6" t="s">
        <v>44</v>
      </c>
      <c r="N18" s="13" t="str">
        <f t="shared" si="8"/>
        <v>State St &amp; Smith StE 2 St &amp; Avenue CCentral Park West &amp; W 76 StW 22 St &amp; 8 AveE 71 St &amp; 1 AveUniversity Pl &amp; E 14 StE 25 St &amp; 2 AveDean St &amp; Hoyt StAllen St &amp; Stanton StLexington Ave &amp; E 63 StNYCBS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Johnson St &amp; Gold StE 11 St &amp; 2 AveE 72 St &amp; York AveW 45 St &amp; 6 Ave1 Ave &amp; E 68 StWashington Pl &amp; BroadwaySuffolk St &amp; Stanton StPlaza St West &amp; Flatbush AveMott St &amp; Prince St1 Ave &amp; E 68 StColumbia St &amp; Degraw StW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8" s="6" t="s">
        <v>11</v>
      </c>
      <c r="P18" s="6" t="s">
        <v>12</v>
      </c>
      <c r="Q18" s="6">
        <v>1982.0</v>
      </c>
      <c r="R18" s="13">
        <f t="shared" si="9"/>
        <v>40</v>
      </c>
      <c r="S18" s="6" t="str">
        <f t="shared" si="10"/>
        <v>40-49</v>
      </c>
      <c r="T18" s="6"/>
    </row>
    <row r="19">
      <c r="A19" s="6">
        <v>6388534.0</v>
      </c>
      <c r="B19" s="11">
        <v>42909.89026620371</v>
      </c>
      <c r="C19" s="8">
        <f t="shared" si="1"/>
        <v>42909</v>
      </c>
      <c r="D19" s="9">
        <f t="shared" si="2"/>
        <v>0.8902662037</v>
      </c>
      <c r="E19" s="9">
        <f t="shared" si="3"/>
        <v>0.875</v>
      </c>
      <c r="F19" s="10">
        <f t="shared" si="4"/>
        <v>6</v>
      </c>
      <c r="G19" s="6" t="str">
        <f t="shared" si="5"/>
        <v>Jun</v>
      </c>
      <c r="H19" s="6">
        <f t="shared" si="6"/>
        <v>2017</v>
      </c>
      <c r="I19" s="11">
        <v>42909.89635416667</v>
      </c>
      <c r="J19" s="6">
        <v>525.0</v>
      </c>
      <c r="K19" s="12">
        <f t="shared" si="7"/>
        <v>8.75</v>
      </c>
      <c r="L19" s="6" t="s">
        <v>45</v>
      </c>
      <c r="M19" s="6" t="s">
        <v>46</v>
      </c>
      <c r="N19" s="13" t="str">
        <f t="shared" si="8"/>
        <v>E 2 St &amp; Avenue CCentral Park West &amp; W 76 StW 22 St &amp; 8 AveE 71 St &amp; 1 AveUniversity Pl &amp; E 14 StE 25 St &amp; 2 AveDean St &amp; Hoyt StAllen St &amp; Stanton StLexington Ave &amp; E 63 StNYCBS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11 St &amp; 2 AveE 72 St &amp; York AveW 45 St &amp; 6 Ave1 Ave &amp; E 68 StWashington Pl &amp; BroadwaySuffolk St &amp; Stanton StPlaza St West &amp; Flatbush AveMott St &amp; Prince St1 Ave &amp; E 68 StColumbia St &amp; Degraw StW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9" s="6" t="s">
        <v>11</v>
      </c>
      <c r="P19" s="6" t="s">
        <v>19</v>
      </c>
      <c r="Q19" s="6">
        <v>1997.0</v>
      </c>
      <c r="R19" s="13">
        <f t="shared" si="9"/>
        <v>25</v>
      </c>
      <c r="S19" s="6" t="str">
        <f t="shared" si="10"/>
        <v>20-29</v>
      </c>
      <c r="T19" s="6"/>
    </row>
    <row r="20">
      <c r="A20" s="6">
        <v>4733837.0</v>
      </c>
      <c r="B20" s="11">
        <v>42879.37050925926</v>
      </c>
      <c r="C20" s="8">
        <f t="shared" si="1"/>
        <v>42879</v>
      </c>
      <c r="D20" s="9">
        <f t="shared" si="2"/>
        <v>0.3705092593</v>
      </c>
      <c r="E20" s="9">
        <f t="shared" si="3"/>
        <v>0.3333333333</v>
      </c>
      <c r="F20" s="10">
        <f t="shared" si="4"/>
        <v>4</v>
      </c>
      <c r="G20" s="6" t="str">
        <f t="shared" si="5"/>
        <v>May</v>
      </c>
      <c r="H20" s="6">
        <f t="shared" si="6"/>
        <v>2017</v>
      </c>
      <c r="I20" s="11">
        <v>42879.378125</v>
      </c>
      <c r="J20" s="6">
        <v>658.0</v>
      </c>
      <c r="K20" s="12">
        <f t="shared" si="7"/>
        <v>10.96666667</v>
      </c>
      <c r="L20" s="6" t="s">
        <v>47</v>
      </c>
      <c r="M20" s="6" t="s">
        <v>48</v>
      </c>
      <c r="N20" s="13" t="str">
        <f t="shared" si="8"/>
        <v>Central Park West &amp; W 76 StW 22 St &amp; 8 AveE 71 St &amp; 1 AveUniversity Pl &amp; E 14 StE 25 St &amp; 2 AveDean St &amp; Hoyt StAllen St &amp; Stanton StLexington Ave &amp; E 63 StNYCBS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72 St &amp; York AveW 45 St &amp; 6 Ave1 Ave &amp; E 68 StWashington Pl &amp; BroadwaySuffolk St &amp; Stanton StPlaza St West &amp; Flatbush AveMott St &amp; Prince St1 Ave &amp; E 68 StColumbia St &amp; Degraw StW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0" s="6" t="s">
        <v>11</v>
      </c>
      <c r="P20" s="6" t="s">
        <v>12</v>
      </c>
      <c r="Q20" s="6">
        <v>1979.0</v>
      </c>
      <c r="R20" s="13">
        <f t="shared" si="9"/>
        <v>43</v>
      </c>
      <c r="S20" s="6" t="str">
        <f t="shared" si="10"/>
        <v>40-49</v>
      </c>
      <c r="T20" s="6"/>
    </row>
    <row r="21" ht="15.75" customHeight="1">
      <c r="A21" s="6">
        <v>5857.0</v>
      </c>
      <c r="B21" s="11">
        <v>42736.56434027778</v>
      </c>
      <c r="C21" s="8">
        <f t="shared" si="1"/>
        <v>42736</v>
      </c>
      <c r="D21" s="9">
        <f t="shared" si="2"/>
        <v>0.5643402778</v>
      </c>
      <c r="E21" s="9">
        <f t="shared" si="3"/>
        <v>0.5416666667</v>
      </c>
      <c r="F21" s="10">
        <f t="shared" si="4"/>
        <v>1</v>
      </c>
      <c r="G21" s="6" t="str">
        <f t="shared" si="5"/>
        <v>Jan</v>
      </c>
      <c r="H21" s="6">
        <f t="shared" si="6"/>
        <v>2017</v>
      </c>
      <c r="I21" s="11">
        <v>42736.57635416667</v>
      </c>
      <c r="J21" s="6">
        <v>1038.0</v>
      </c>
      <c r="K21" s="12">
        <f t="shared" si="7"/>
        <v>17.3</v>
      </c>
      <c r="L21" s="6" t="s">
        <v>49</v>
      </c>
      <c r="M21" s="6" t="s">
        <v>50</v>
      </c>
      <c r="N21" s="13" t="str">
        <f t="shared" si="8"/>
        <v>W 22 St &amp; 8 AveE 71 St &amp; 1 AveUniversity Pl &amp; E 14 StE 25 St &amp; 2 AveDean St &amp; Hoyt StAllen St &amp; Stanton StLexington Ave &amp; E 63 StNYCBS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45 St &amp; 6 Ave1 Ave &amp; E 68 StWashington Pl &amp; BroadwaySuffolk St &amp; Stanton StPlaza St West &amp; Flatbush AveMott St &amp; Prince St1 Ave &amp; E 68 StColumbia St &amp; Degraw StW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1" s="6" t="s">
        <v>29</v>
      </c>
      <c r="P21" s="6" t="s">
        <v>12</v>
      </c>
      <c r="Q21" s="6">
        <v>1979.0</v>
      </c>
      <c r="R21" s="13">
        <f t="shared" si="9"/>
        <v>43</v>
      </c>
      <c r="S21" s="6" t="str">
        <f t="shared" si="10"/>
        <v>40-49</v>
      </c>
      <c r="T21" s="6"/>
    </row>
    <row r="22" ht="15.75" customHeight="1">
      <c r="A22" s="6">
        <v>1132766.0</v>
      </c>
      <c r="B22" s="11">
        <v>42784.561898148146</v>
      </c>
      <c r="C22" s="8">
        <f t="shared" si="1"/>
        <v>42784</v>
      </c>
      <c r="D22" s="9">
        <f t="shared" si="2"/>
        <v>0.5618981481</v>
      </c>
      <c r="E22" s="9">
        <f t="shared" si="3"/>
        <v>0.5416666667</v>
      </c>
      <c r="F22" s="10">
        <f t="shared" si="4"/>
        <v>7</v>
      </c>
      <c r="G22" s="6" t="str">
        <f t="shared" si="5"/>
        <v>Feb</v>
      </c>
      <c r="H22" s="6">
        <f t="shared" si="6"/>
        <v>2017</v>
      </c>
      <c r="I22" s="11">
        <v>42784.56285879629</v>
      </c>
      <c r="J22" s="6">
        <v>82.0</v>
      </c>
      <c r="K22" s="12">
        <f t="shared" si="7"/>
        <v>1.366666667</v>
      </c>
      <c r="L22" s="6" t="s">
        <v>51</v>
      </c>
      <c r="M22" s="6" t="s">
        <v>38</v>
      </c>
      <c r="N22" s="13" t="str">
        <f t="shared" si="8"/>
        <v>E 71 St &amp; 1 AveUniversity Pl &amp; E 14 StE 25 St &amp; 2 AveDean St &amp; Hoyt StAllen St &amp; Stanton StLexington Ave &amp; E 63 StNYCBS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1 Ave &amp; E 68 StWashington Pl &amp; BroadwaySuffolk St &amp; Stanton StPlaza St West &amp; Flatbush AveMott St &amp; Prince St1 Ave &amp; E 68 StColumbia St &amp; Degraw StW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2" s="6" t="s">
        <v>11</v>
      </c>
      <c r="P22" s="6" t="s">
        <v>12</v>
      </c>
      <c r="Q22" s="6">
        <v>1983.0</v>
      </c>
      <c r="R22" s="13">
        <f t="shared" si="9"/>
        <v>39</v>
      </c>
      <c r="S22" s="6" t="str">
        <f t="shared" si="10"/>
        <v>30-39</v>
      </c>
      <c r="T22" s="6"/>
    </row>
    <row r="23" ht="15.75" customHeight="1">
      <c r="A23" s="6">
        <v>3358474.0</v>
      </c>
      <c r="B23" s="11">
        <v>42852.405960648146</v>
      </c>
      <c r="C23" s="8">
        <f t="shared" si="1"/>
        <v>42852</v>
      </c>
      <c r="D23" s="9">
        <f t="shared" si="2"/>
        <v>0.4059606481</v>
      </c>
      <c r="E23" s="9">
        <f t="shared" si="3"/>
        <v>0.375</v>
      </c>
      <c r="F23" s="10">
        <f t="shared" si="4"/>
        <v>5</v>
      </c>
      <c r="G23" s="6" t="str">
        <f t="shared" si="5"/>
        <v>Apr</v>
      </c>
      <c r="H23" s="6">
        <f t="shared" si="6"/>
        <v>2017</v>
      </c>
      <c r="I23" s="11">
        <v>42852.40833333333</v>
      </c>
      <c r="J23" s="6">
        <v>204.0</v>
      </c>
      <c r="K23" s="12">
        <f t="shared" si="7"/>
        <v>3.4</v>
      </c>
      <c r="L23" s="6" t="s">
        <v>52</v>
      </c>
      <c r="M23" s="6" t="s">
        <v>53</v>
      </c>
      <c r="N23" s="13" t="str">
        <f t="shared" si="8"/>
        <v>University Pl &amp; E 14 StE 25 St &amp; 2 AveDean St &amp; Hoyt StAllen St &amp; Stanton StLexington Ave &amp; E 63 StNYCBS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Washington Pl &amp; BroadwaySuffolk St &amp; Stanton StPlaza St West &amp; Flatbush AveMott St &amp; Prince St1 Ave &amp; E 68 StColumbia St &amp; Degraw StW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3" s="6" t="s">
        <v>11</v>
      </c>
      <c r="P23" s="6" t="s">
        <v>12</v>
      </c>
      <c r="Q23" s="6">
        <v>1988.0</v>
      </c>
      <c r="R23" s="13">
        <f t="shared" si="9"/>
        <v>34</v>
      </c>
      <c r="S23" s="6" t="str">
        <f t="shared" si="10"/>
        <v>30-39</v>
      </c>
      <c r="T23" s="6"/>
    </row>
    <row r="24" ht="15.75" customHeight="1">
      <c r="A24" s="6">
        <v>1778858.0</v>
      </c>
      <c r="B24" s="11">
        <v>42803.469201388885</v>
      </c>
      <c r="C24" s="8">
        <f t="shared" si="1"/>
        <v>42803</v>
      </c>
      <c r="D24" s="9">
        <f t="shared" si="2"/>
        <v>0.4692013889</v>
      </c>
      <c r="E24" s="9">
        <f t="shared" si="3"/>
        <v>0.4583333333</v>
      </c>
      <c r="F24" s="10">
        <f t="shared" si="4"/>
        <v>5</v>
      </c>
      <c r="G24" s="6" t="str">
        <f t="shared" si="5"/>
        <v>Mar</v>
      </c>
      <c r="H24" s="6">
        <f t="shared" si="6"/>
        <v>2017</v>
      </c>
      <c r="I24" s="11">
        <v>42803.47850694445</v>
      </c>
      <c r="J24" s="6">
        <v>803.0</v>
      </c>
      <c r="K24" s="12">
        <f t="shared" si="7"/>
        <v>13.38333333</v>
      </c>
      <c r="L24" s="6" t="s">
        <v>31</v>
      </c>
      <c r="M24" s="6" t="s">
        <v>9</v>
      </c>
      <c r="N24" s="13" t="str">
        <f t="shared" si="8"/>
        <v>E 25 St &amp; 2 AveDean St &amp; Hoyt StAllen St &amp; Stanton StLexington Ave &amp; E 63 StNYCBS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Suffolk St &amp; Stanton StPlaza St West &amp; Flatbush AveMott St &amp; Prince St1 Ave &amp; E 68 StColumbia St &amp; Degraw StW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4" s="6" t="s">
        <v>11</v>
      </c>
      <c r="P24" s="6" t="s">
        <v>19</v>
      </c>
      <c r="Q24" s="6">
        <v>1978.0</v>
      </c>
      <c r="R24" s="13">
        <f t="shared" si="9"/>
        <v>44</v>
      </c>
      <c r="S24" s="6" t="str">
        <f t="shared" si="10"/>
        <v>40-49</v>
      </c>
      <c r="T24" s="6"/>
    </row>
    <row r="25" ht="15.75" customHeight="1">
      <c r="A25" s="6">
        <v>2497952.0</v>
      </c>
      <c r="B25" s="11">
        <v>42833.56930555555</v>
      </c>
      <c r="C25" s="8">
        <f t="shared" si="1"/>
        <v>42833</v>
      </c>
      <c r="D25" s="9">
        <f t="shared" si="2"/>
        <v>0.5693055556</v>
      </c>
      <c r="E25" s="9">
        <f t="shared" si="3"/>
        <v>0.5416666667</v>
      </c>
      <c r="F25" s="10">
        <f t="shared" si="4"/>
        <v>7</v>
      </c>
      <c r="G25" s="6" t="str">
        <f t="shared" si="5"/>
        <v>Apr</v>
      </c>
      <c r="H25" s="6">
        <f t="shared" si="6"/>
        <v>2017</v>
      </c>
      <c r="I25" s="11">
        <v>42833.586388888885</v>
      </c>
      <c r="J25" s="6">
        <v>1476.0</v>
      </c>
      <c r="K25" s="12">
        <f t="shared" si="7"/>
        <v>24.6</v>
      </c>
      <c r="L25" s="6" t="s">
        <v>54</v>
      </c>
      <c r="M25" s="6" t="s">
        <v>55</v>
      </c>
      <c r="N25" s="13" t="str">
        <f t="shared" si="8"/>
        <v>Dean St &amp; Hoyt StAllen St &amp; Stanton StLexington Ave &amp; E 63 StNYCBS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Plaza St West &amp; Flatbush AveMott St &amp; Prince St1 Ave &amp; E 68 StColumbia St &amp; Degraw StW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5" s="6" t="s">
        <v>29</v>
      </c>
      <c r="P25" s="6" t="s">
        <v>19</v>
      </c>
      <c r="Q25" s="6">
        <v>1978.0</v>
      </c>
      <c r="R25" s="13">
        <f t="shared" si="9"/>
        <v>44</v>
      </c>
      <c r="S25" s="6" t="str">
        <f t="shared" si="10"/>
        <v>40-49</v>
      </c>
      <c r="T25" s="6"/>
    </row>
    <row r="26" ht="15.75" customHeight="1">
      <c r="A26" s="6">
        <v>2905932.0</v>
      </c>
      <c r="B26" s="11">
        <v>42841.733402777776</v>
      </c>
      <c r="C26" s="8">
        <f t="shared" si="1"/>
        <v>42841</v>
      </c>
      <c r="D26" s="9">
        <f t="shared" si="2"/>
        <v>0.7334027778</v>
      </c>
      <c r="E26" s="9">
        <f t="shared" si="3"/>
        <v>0.7083333333</v>
      </c>
      <c r="F26" s="10">
        <f t="shared" si="4"/>
        <v>1</v>
      </c>
      <c r="G26" s="6" t="str">
        <f t="shared" si="5"/>
        <v>Apr</v>
      </c>
      <c r="H26" s="6">
        <f t="shared" si="6"/>
        <v>2017</v>
      </c>
      <c r="I26" s="11">
        <v>42841.75199074074</v>
      </c>
      <c r="J26" s="6">
        <v>1605.0</v>
      </c>
      <c r="K26" s="12">
        <f t="shared" si="7"/>
        <v>26.75</v>
      </c>
      <c r="L26" s="6" t="s">
        <v>56</v>
      </c>
      <c r="M26" s="6" t="s">
        <v>57</v>
      </c>
      <c r="N26" s="13" t="str">
        <f t="shared" si="8"/>
        <v>Allen St &amp; Stanton StLexington Ave &amp; E 63 StNYCBS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Mott St &amp; Prince St1 Ave &amp; E 68 StColumbia St &amp; Degraw StW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6" s="6" t="s">
        <v>11</v>
      </c>
      <c r="P26" s="6" t="s">
        <v>12</v>
      </c>
      <c r="Q26" s="6">
        <v>1983.0</v>
      </c>
      <c r="R26" s="13">
        <f t="shared" si="9"/>
        <v>39</v>
      </c>
      <c r="S26" s="6" t="str">
        <f t="shared" si="10"/>
        <v>30-39</v>
      </c>
      <c r="T26" s="6"/>
    </row>
    <row r="27" ht="15.75" customHeight="1">
      <c r="A27" s="6">
        <v>3123311.0</v>
      </c>
      <c r="B27" s="11">
        <v>42846.40363425926</v>
      </c>
      <c r="C27" s="8">
        <f t="shared" si="1"/>
        <v>42846</v>
      </c>
      <c r="D27" s="9">
        <f t="shared" si="2"/>
        <v>0.4036342593</v>
      </c>
      <c r="E27" s="9">
        <f t="shared" si="3"/>
        <v>0.375</v>
      </c>
      <c r="F27" s="10">
        <f t="shared" si="4"/>
        <v>6</v>
      </c>
      <c r="G27" s="6" t="str">
        <f t="shared" si="5"/>
        <v>Apr</v>
      </c>
      <c r="H27" s="6">
        <f t="shared" si="6"/>
        <v>2017</v>
      </c>
      <c r="I27" s="11">
        <v>42846.40875</v>
      </c>
      <c r="J27" s="6">
        <v>441.0</v>
      </c>
      <c r="K27" s="12">
        <f t="shared" si="7"/>
        <v>7.35</v>
      </c>
      <c r="L27" s="6" t="s">
        <v>13</v>
      </c>
      <c r="M27" s="6" t="s">
        <v>38</v>
      </c>
      <c r="N27" s="13" t="str">
        <f t="shared" si="8"/>
        <v>Lexington Ave &amp; E 63 StNYCBS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1 Ave &amp; E 68 StColumbia St &amp; Degraw StW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7" s="6" t="s">
        <v>11</v>
      </c>
      <c r="P27" s="6" t="s">
        <v>19</v>
      </c>
      <c r="Q27" s="6">
        <v>1965.0</v>
      </c>
      <c r="R27" s="13">
        <f t="shared" si="9"/>
        <v>57</v>
      </c>
      <c r="S27" s="6" t="str">
        <f t="shared" si="10"/>
        <v>50-59</v>
      </c>
      <c r="T27" s="6"/>
    </row>
    <row r="28" ht="15.75" customHeight="1">
      <c r="A28" s="6">
        <v>2959550.0</v>
      </c>
      <c r="B28" s="11">
        <v>42842.7690162037</v>
      </c>
      <c r="C28" s="8">
        <f t="shared" si="1"/>
        <v>42842</v>
      </c>
      <c r="D28" s="9">
        <f t="shared" si="2"/>
        <v>0.7690162037</v>
      </c>
      <c r="E28" s="9">
        <f t="shared" si="3"/>
        <v>0.75</v>
      </c>
      <c r="F28" s="10">
        <f t="shared" si="4"/>
        <v>2</v>
      </c>
      <c r="G28" s="6" t="str">
        <f t="shared" si="5"/>
        <v>Apr</v>
      </c>
      <c r="H28" s="6">
        <f t="shared" si="6"/>
        <v>2017</v>
      </c>
      <c r="I28" s="11">
        <v>42842.78927083333</v>
      </c>
      <c r="J28" s="6">
        <v>1750.0</v>
      </c>
      <c r="K28" s="12">
        <f t="shared" si="7"/>
        <v>29.16666667</v>
      </c>
      <c r="L28" s="6" t="s">
        <v>58</v>
      </c>
      <c r="M28" s="6" t="s">
        <v>59</v>
      </c>
      <c r="N28" s="13" t="str">
        <f t="shared" si="8"/>
        <v>NYCBS Depot - SSPW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Columbia St &amp; Degraw StW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8" s="6" t="s">
        <v>11</v>
      </c>
      <c r="P28" s="6" t="s">
        <v>12</v>
      </c>
      <c r="Q28" s="6">
        <v>1975.0</v>
      </c>
      <c r="R28" s="13">
        <f t="shared" si="9"/>
        <v>47</v>
      </c>
      <c r="S28" s="6" t="str">
        <f t="shared" si="10"/>
        <v>40-49</v>
      </c>
      <c r="T28" s="6"/>
    </row>
    <row r="29" ht="15.75" customHeight="1">
      <c r="A29" s="6">
        <v>2067887.0</v>
      </c>
      <c r="B29" s="11">
        <v>42819.5015162037</v>
      </c>
      <c r="C29" s="8">
        <f t="shared" si="1"/>
        <v>42819</v>
      </c>
      <c r="D29" s="9">
        <f t="shared" si="2"/>
        <v>0.5015162037</v>
      </c>
      <c r="E29" s="9">
        <f t="shared" si="3"/>
        <v>0.5</v>
      </c>
      <c r="F29" s="10">
        <f t="shared" si="4"/>
        <v>7</v>
      </c>
      <c r="G29" s="6" t="str">
        <f t="shared" si="5"/>
        <v>Mar</v>
      </c>
      <c r="H29" s="6">
        <f t="shared" si="6"/>
        <v>2017</v>
      </c>
      <c r="I29" s="11">
        <v>42819.506064814814</v>
      </c>
      <c r="J29" s="6">
        <v>393.0</v>
      </c>
      <c r="K29" s="12">
        <f t="shared" si="7"/>
        <v>6.55</v>
      </c>
      <c r="L29" s="6" t="s">
        <v>60</v>
      </c>
      <c r="M29" s="6" t="s">
        <v>61</v>
      </c>
      <c r="N29" s="13" t="str">
        <f t="shared" si="8"/>
        <v>W 26 St &amp; 8 AveGreat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38 St &amp; 8 AveMott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9" s="6" t="s">
        <v>11</v>
      </c>
      <c r="P29" s="6" t="s">
        <v>19</v>
      </c>
      <c r="Q29" s="6">
        <v>1960.0</v>
      </c>
      <c r="R29" s="13">
        <f t="shared" si="9"/>
        <v>62</v>
      </c>
      <c r="S29" s="6" t="str">
        <f t="shared" si="10"/>
        <v>60-69</v>
      </c>
      <c r="T29" s="6"/>
    </row>
    <row r="30" ht="15.75" customHeight="1">
      <c r="A30" s="6">
        <v>3518426.0</v>
      </c>
      <c r="B30" s="11">
        <v>42854.99912037037</v>
      </c>
      <c r="C30" s="8">
        <f t="shared" si="1"/>
        <v>42854</v>
      </c>
      <c r="D30" s="9">
        <f t="shared" si="2"/>
        <v>0.9991203704</v>
      </c>
      <c r="E30" s="9">
        <f t="shared" si="3"/>
        <v>0.9583333333</v>
      </c>
      <c r="F30" s="10">
        <f t="shared" si="4"/>
        <v>7</v>
      </c>
      <c r="G30" s="6" t="str">
        <f t="shared" si="5"/>
        <v>Apr</v>
      </c>
      <c r="H30" s="6">
        <f t="shared" si="6"/>
        <v>2017</v>
      </c>
      <c r="I30" s="11">
        <v>42855.001608796294</v>
      </c>
      <c r="J30" s="6">
        <v>215.0</v>
      </c>
      <c r="K30" s="12">
        <f t="shared" si="7"/>
        <v>3.583333333</v>
      </c>
      <c r="L30" s="6" t="s">
        <v>62</v>
      </c>
      <c r="M30" s="6" t="s">
        <v>57</v>
      </c>
      <c r="N30" s="13" t="str">
        <f t="shared" si="8"/>
        <v>Great Jones StW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Mott St &amp; Prince St9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0" s="6" t="s">
        <v>11</v>
      </c>
      <c r="P30" s="6" t="s">
        <v>12</v>
      </c>
      <c r="Q30" s="6">
        <v>1986.0</v>
      </c>
      <c r="R30" s="13">
        <f t="shared" si="9"/>
        <v>36</v>
      </c>
      <c r="S30" s="6" t="str">
        <f t="shared" si="10"/>
        <v>30-39</v>
      </c>
      <c r="T30" s="6"/>
    </row>
    <row r="31" ht="15.75" customHeight="1">
      <c r="A31" s="6">
        <v>5383277.0</v>
      </c>
      <c r="B31" s="11">
        <v>42892.474652777775</v>
      </c>
      <c r="C31" s="8">
        <f t="shared" si="1"/>
        <v>42892</v>
      </c>
      <c r="D31" s="9">
        <f t="shared" si="2"/>
        <v>0.4746527778</v>
      </c>
      <c r="E31" s="9">
        <f t="shared" si="3"/>
        <v>0.4583333333</v>
      </c>
      <c r="F31" s="10">
        <f t="shared" si="4"/>
        <v>3</v>
      </c>
      <c r="G31" s="6" t="str">
        <f t="shared" si="5"/>
        <v>Jun</v>
      </c>
      <c r="H31" s="6">
        <f t="shared" si="6"/>
        <v>2017</v>
      </c>
      <c r="I31" s="11">
        <v>42892.47703703704</v>
      </c>
      <c r="J31" s="6">
        <v>205.0</v>
      </c>
      <c r="K31" s="12">
        <f t="shared" si="7"/>
        <v>3.416666667</v>
      </c>
      <c r="L31" s="6" t="s">
        <v>63</v>
      </c>
      <c r="M31" s="6" t="s">
        <v>64</v>
      </c>
      <c r="N31" s="13" t="str">
        <f t="shared" si="8"/>
        <v>W 43 St &amp; 10 AveGrand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9 Ave &amp; W 45 StGrand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1" s="6" t="s">
        <v>11</v>
      </c>
      <c r="P31" s="6" t="s">
        <v>12</v>
      </c>
      <c r="Q31" s="6">
        <v>1951.0</v>
      </c>
      <c r="R31" s="13">
        <f t="shared" si="9"/>
        <v>71</v>
      </c>
      <c r="S31" s="6" t="str">
        <f t="shared" si="10"/>
        <v>70-79</v>
      </c>
      <c r="T31" s="6"/>
    </row>
    <row r="32" ht="15.75" customHeight="1">
      <c r="A32" s="6">
        <v>3146215.0</v>
      </c>
      <c r="B32" s="11">
        <v>42846.75649305555</v>
      </c>
      <c r="C32" s="8">
        <f t="shared" si="1"/>
        <v>42846</v>
      </c>
      <c r="D32" s="9">
        <f t="shared" si="2"/>
        <v>0.7564930556</v>
      </c>
      <c r="E32" s="9">
        <f t="shared" si="3"/>
        <v>0.75</v>
      </c>
      <c r="F32" s="10">
        <f t="shared" si="4"/>
        <v>6</v>
      </c>
      <c r="G32" s="6" t="str">
        <f t="shared" si="5"/>
        <v>Apr</v>
      </c>
      <c r="H32" s="6">
        <f t="shared" si="6"/>
        <v>2017</v>
      </c>
      <c r="I32" s="11">
        <v>42846.75989583333</v>
      </c>
      <c r="J32" s="6">
        <v>294.0</v>
      </c>
      <c r="K32" s="12">
        <f t="shared" si="7"/>
        <v>4.9</v>
      </c>
      <c r="L32" s="6" t="s">
        <v>65</v>
      </c>
      <c r="M32" s="6" t="s">
        <v>66</v>
      </c>
      <c r="N32" s="13" t="str">
        <f t="shared" si="8"/>
        <v>Grand St &amp; Elizabeth StW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Grand St &amp; Greene StSt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2" s="6" t="s">
        <v>11</v>
      </c>
      <c r="P32" s="6" t="s">
        <v>19</v>
      </c>
      <c r="Q32" s="6">
        <v>1995.0</v>
      </c>
      <c r="R32" s="13">
        <f t="shared" si="9"/>
        <v>27</v>
      </c>
      <c r="S32" s="6" t="str">
        <f t="shared" si="10"/>
        <v>20-29</v>
      </c>
      <c r="T32" s="6"/>
    </row>
    <row r="33" ht="15.75" customHeight="1">
      <c r="A33" s="6">
        <v>2018488.0</v>
      </c>
      <c r="B33" s="11">
        <v>42817.774375</v>
      </c>
      <c r="C33" s="8">
        <f t="shared" si="1"/>
        <v>42817</v>
      </c>
      <c r="D33" s="9">
        <f t="shared" si="2"/>
        <v>0.774375</v>
      </c>
      <c r="E33" s="9">
        <f t="shared" si="3"/>
        <v>0.75</v>
      </c>
      <c r="F33" s="10">
        <f t="shared" si="4"/>
        <v>5</v>
      </c>
      <c r="G33" s="6" t="str">
        <f t="shared" si="5"/>
        <v>Mar</v>
      </c>
      <c r="H33" s="6">
        <f t="shared" si="6"/>
        <v>2017</v>
      </c>
      <c r="I33" s="11">
        <v>42817.78502314815</v>
      </c>
      <c r="J33" s="6">
        <v>920.0</v>
      </c>
      <c r="K33" s="12">
        <f t="shared" si="7"/>
        <v>15.33333333</v>
      </c>
      <c r="L33" s="6" t="s">
        <v>67</v>
      </c>
      <c r="M33" s="6" t="s">
        <v>68</v>
      </c>
      <c r="N33" s="13" t="str">
        <f t="shared" si="8"/>
        <v>W 20 St &amp; 11 AveOld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St Marks Pl &amp; 2 AveBroadway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3" s="6" t="s">
        <v>11</v>
      </c>
      <c r="P33" s="6" t="s">
        <v>12</v>
      </c>
      <c r="Q33" s="6">
        <v>1951.0</v>
      </c>
      <c r="R33" s="13">
        <f t="shared" si="9"/>
        <v>71</v>
      </c>
      <c r="S33" s="6" t="str">
        <f t="shared" si="10"/>
        <v>70-79</v>
      </c>
      <c r="T33" s="6"/>
    </row>
    <row r="34" ht="15.75" customHeight="1">
      <c r="A34" s="6">
        <v>3676202.0</v>
      </c>
      <c r="B34" s="11">
        <v>42857.905185185184</v>
      </c>
      <c r="C34" s="8">
        <f t="shared" si="1"/>
        <v>42857</v>
      </c>
      <c r="D34" s="9">
        <f t="shared" si="2"/>
        <v>0.9051851852</v>
      </c>
      <c r="E34" s="9">
        <f t="shared" si="3"/>
        <v>0.875</v>
      </c>
      <c r="F34" s="10">
        <f t="shared" si="4"/>
        <v>3</v>
      </c>
      <c r="G34" s="6" t="str">
        <f t="shared" si="5"/>
        <v>May</v>
      </c>
      <c r="H34" s="6">
        <f t="shared" si="6"/>
        <v>2017</v>
      </c>
      <c r="I34" s="11">
        <v>42857.93697916667</v>
      </c>
      <c r="J34" s="6">
        <v>2746.0</v>
      </c>
      <c r="K34" s="12">
        <f t="shared" si="7"/>
        <v>45.76666667</v>
      </c>
      <c r="L34" s="6" t="s">
        <v>69</v>
      </c>
      <c r="M34" s="6" t="s">
        <v>70</v>
      </c>
      <c r="N34" s="13" t="str">
        <f t="shared" si="8"/>
        <v>Old Fulton StAllen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E 14 StRivington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4" s="6" t="s">
        <v>29</v>
      </c>
      <c r="P34" s="6" t="s">
        <v>12</v>
      </c>
      <c r="Q34" s="6">
        <v>1951.0</v>
      </c>
      <c r="R34" s="13">
        <f t="shared" si="9"/>
        <v>71</v>
      </c>
      <c r="S34" s="6" t="str">
        <f t="shared" si="10"/>
        <v>70-79</v>
      </c>
      <c r="T34" s="6"/>
    </row>
    <row r="35" ht="15.75" customHeight="1">
      <c r="A35" s="6">
        <v>1389460.0</v>
      </c>
      <c r="B35" s="11">
        <v>42791.45704861111</v>
      </c>
      <c r="C35" s="8">
        <f t="shared" si="1"/>
        <v>42791</v>
      </c>
      <c r="D35" s="9">
        <f t="shared" si="2"/>
        <v>0.4570486111</v>
      </c>
      <c r="E35" s="9">
        <f t="shared" si="3"/>
        <v>0.4166666667</v>
      </c>
      <c r="F35" s="10">
        <f t="shared" si="4"/>
        <v>7</v>
      </c>
      <c r="G35" s="6" t="str">
        <f t="shared" si="5"/>
        <v>Feb</v>
      </c>
      <c r="H35" s="6">
        <f t="shared" si="6"/>
        <v>2017</v>
      </c>
      <c r="I35" s="11">
        <v>42791.46050925926</v>
      </c>
      <c r="J35" s="6">
        <v>298.0</v>
      </c>
      <c r="K35" s="12">
        <f t="shared" si="7"/>
        <v>4.966666667</v>
      </c>
      <c r="L35" s="6" t="s">
        <v>71</v>
      </c>
      <c r="M35" s="6" t="s">
        <v>72</v>
      </c>
      <c r="N35" s="13" t="str">
        <f t="shared" si="8"/>
        <v>Allen St &amp; Hester StE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Rivington St &amp; Chrystie StMilton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5" s="6" t="s">
        <v>11</v>
      </c>
      <c r="P35" s="6" t="s">
        <v>12</v>
      </c>
      <c r="Q35" s="6">
        <v>1986.0</v>
      </c>
      <c r="R35" s="13">
        <f t="shared" si="9"/>
        <v>36</v>
      </c>
      <c r="S35" s="6" t="str">
        <f t="shared" si="10"/>
        <v>30-39</v>
      </c>
      <c r="T35" s="6"/>
    </row>
    <row r="36" ht="15.75" customHeight="1">
      <c r="A36" s="6">
        <v>6321417.0</v>
      </c>
      <c r="B36" s="11">
        <v>42908.78658564815</v>
      </c>
      <c r="C36" s="8">
        <f t="shared" si="1"/>
        <v>42908</v>
      </c>
      <c r="D36" s="9">
        <f t="shared" si="2"/>
        <v>0.7865856481</v>
      </c>
      <c r="E36" s="9">
        <f t="shared" si="3"/>
        <v>0.75</v>
      </c>
      <c r="F36" s="10">
        <f t="shared" si="4"/>
        <v>5</v>
      </c>
      <c r="G36" s="6" t="str">
        <f t="shared" si="5"/>
        <v>Jun</v>
      </c>
      <c r="H36" s="6">
        <f t="shared" si="6"/>
        <v>2017</v>
      </c>
      <c r="I36" s="11">
        <v>42908.80266203704</v>
      </c>
      <c r="J36" s="6">
        <v>1388.0</v>
      </c>
      <c r="K36" s="12">
        <f t="shared" si="7"/>
        <v>23.13333333</v>
      </c>
      <c r="L36" s="6" t="s">
        <v>73</v>
      </c>
      <c r="M36" s="6" t="s">
        <v>74</v>
      </c>
      <c r="N36" s="13" t="str">
        <f t="shared" si="8"/>
        <v>E 55 St &amp; 3 Ave8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Milton St &amp; Franklin StW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6" s="6" t="s">
        <v>11</v>
      </c>
      <c r="P36" s="6" t="s">
        <v>12</v>
      </c>
      <c r="Q36" s="6">
        <v>1988.0</v>
      </c>
      <c r="R36" s="13">
        <f t="shared" si="9"/>
        <v>34</v>
      </c>
      <c r="S36" s="6" t="str">
        <f t="shared" si="10"/>
        <v>30-39</v>
      </c>
      <c r="T36" s="6"/>
    </row>
    <row r="37" ht="15.75" customHeight="1">
      <c r="A37" s="6">
        <v>936709.0</v>
      </c>
      <c r="B37" s="11">
        <v>42774.504745370374</v>
      </c>
      <c r="C37" s="8">
        <f t="shared" si="1"/>
        <v>42774</v>
      </c>
      <c r="D37" s="9">
        <f t="shared" si="2"/>
        <v>0.5047453704</v>
      </c>
      <c r="E37" s="9">
        <f t="shared" si="3"/>
        <v>0.5</v>
      </c>
      <c r="F37" s="10">
        <f t="shared" si="4"/>
        <v>4</v>
      </c>
      <c r="G37" s="6" t="str">
        <f t="shared" si="5"/>
        <v>Feb</v>
      </c>
      <c r="H37" s="6">
        <f t="shared" si="6"/>
        <v>2017</v>
      </c>
      <c r="I37" s="11">
        <v>42774.50603009259</v>
      </c>
      <c r="J37" s="6">
        <v>111.0</v>
      </c>
      <c r="K37" s="12">
        <f t="shared" si="7"/>
        <v>1.85</v>
      </c>
      <c r="L37" s="6" t="s">
        <v>75</v>
      </c>
      <c r="M37" s="6" t="s">
        <v>76</v>
      </c>
      <c r="N37" s="13" t="str">
        <f t="shared" si="8"/>
        <v>8 Ave &amp; W 52 StBroadway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54 St &amp; 9 AveE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7" s="6" t="s">
        <v>11</v>
      </c>
      <c r="P37" s="6" t="s">
        <v>12</v>
      </c>
      <c r="Q37" s="6">
        <v>1975.0</v>
      </c>
      <c r="R37" s="13">
        <f t="shared" si="9"/>
        <v>47</v>
      </c>
      <c r="S37" s="6" t="str">
        <f t="shared" si="10"/>
        <v>40-49</v>
      </c>
      <c r="T37" s="6"/>
    </row>
    <row r="38" ht="15.75" customHeight="1">
      <c r="A38" s="6">
        <v>1975396.0</v>
      </c>
      <c r="B38" s="11">
        <v>42816.372719907406</v>
      </c>
      <c r="C38" s="8">
        <f t="shared" si="1"/>
        <v>42816</v>
      </c>
      <c r="D38" s="9">
        <f t="shared" si="2"/>
        <v>0.3727199074</v>
      </c>
      <c r="E38" s="9">
        <f t="shared" si="3"/>
        <v>0.3333333333</v>
      </c>
      <c r="F38" s="10">
        <f t="shared" si="4"/>
        <v>4</v>
      </c>
      <c r="G38" s="6" t="str">
        <f t="shared" si="5"/>
        <v>Mar</v>
      </c>
      <c r="H38" s="6">
        <f t="shared" si="6"/>
        <v>2017</v>
      </c>
      <c r="I38" s="11">
        <v>42816.380011574074</v>
      </c>
      <c r="J38" s="6">
        <v>630.0</v>
      </c>
      <c r="K38" s="12">
        <f t="shared" si="7"/>
        <v>10.5</v>
      </c>
      <c r="L38" s="6" t="s">
        <v>77</v>
      </c>
      <c r="M38" s="6" t="s">
        <v>42</v>
      </c>
      <c r="N38" s="13" t="str">
        <f t="shared" si="8"/>
        <v>Broadway &amp; W 29 StCathedral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17 St &amp; BroadwayCentral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8" s="6" t="s">
        <v>29</v>
      </c>
      <c r="P38" s="6" t="s">
        <v>12</v>
      </c>
      <c r="Q38" s="6">
        <v>1975.0</v>
      </c>
      <c r="R38" s="13">
        <f t="shared" si="9"/>
        <v>47</v>
      </c>
      <c r="S38" s="6" t="str">
        <f t="shared" si="10"/>
        <v>40-49</v>
      </c>
      <c r="T38" s="6"/>
    </row>
    <row r="39" ht="15.75" customHeight="1">
      <c r="A39" s="6">
        <v>642530.0</v>
      </c>
      <c r="B39" s="11">
        <v>42763.68923611111</v>
      </c>
      <c r="C39" s="8">
        <f t="shared" si="1"/>
        <v>42763</v>
      </c>
      <c r="D39" s="9">
        <f t="shared" si="2"/>
        <v>0.6892361111</v>
      </c>
      <c r="E39" s="9">
        <f t="shared" si="3"/>
        <v>0.6666666667</v>
      </c>
      <c r="F39" s="10">
        <f t="shared" si="4"/>
        <v>7</v>
      </c>
      <c r="G39" s="6" t="str">
        <f t="shared" si="5"/>
        <v>Jan</v>
      </c>
      <c r="H39" s="6">
        <f t="shared" si="6"/>
        <v>2017</v>
      </c>
      <c r="I39" s="11">
        <v>42763.70410879629</v>
      </c>
      <c r="J39" s="6">
        <v>1284.0</v>
      </c>
      <c r="K39" s="12">
        <f t="shared" si="7"/>
        <v>21.4</v>
      </c>
      <c r="L39" s="6" t="s">
        <v>78</v>
      </c>
      <c r="M39" s="6" t="s">
        <v>28</v>
      </c>
      <c r="N39" s="13" t="str">
        <f t="shared" si="8"/>
        <v>Cathedral Pkwy &amp; BroadwayBayard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Central Park S &amp; 6 AveBayard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9" s="6" t="s">
        <v>11</v>
      </c>
      <c r="P39" s="6" t="s">
        <v>12</v>
      </c>
      <c r="Q39" s="6">
        <v>1974.0</v>
      </c>
      <c r="R39" s="13">
        <f t="shared" si="9"/>
        <v>48</v>
      </c>
      <c r="S39" s="6" t="str">
        <f t="shared" si="10"/>
        <v>40-49</v>
      </c>
      <c r="T39" s="6"/>
    </row>
    <row r="40" ht="15.75" customHeight="1">
      <c r="A40" s="6">
        <v>5630375.0</v>
      </c>
      <c r="B40" s="11">
        <v>42896.585914351854</v>
      </c>
      <c r="C40" s="8">
        <f t="shared" si="1"/>
        <v>42896</v>
      </c>
      <c r="D40" s="9">
        <f t="shared" si="2"/>
        <v>0.5859143519</v>
      </c>
      <c r="E40" s="9">
        <f t="shared" si="3"/>
        <v>0.5833333333</v>
      </c>
      <c r="F40" s="10">
        <f t="shared" si="4"/>
        <v>7</v>
      </c>
      <c r="G40" s="6" t="str">
        <f t="shared" si="5"/>
        <v>Jun</v>
      </c>
      <c r="H40" s="6">
        <f t="shared" si="6"/>
        <v>2017</v>
      </c>
      <c r="I40" s="11">
        <v>42896.586805555555</v>
      </c>
      <c r="J40" s="6">
        <v>76.0</v>
      </c>
      <c r="K40" s="12">
        <f t="shared" si="7"/>
        <v>1.266666667</v>
      </c>
      <c r="L40" s="6" t="s">
        <v>79</v>
      </c>
      <c r="M40" s="6" t="s">
        <v>79</v>
      </c>
      <c r="N40" s="13" t="str">
        <f t="shared" si="8"/>
        <v>Bayard St &amp; Baxter StDriggs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Bayard St &amp; Baxter StN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0" s="6" t="s">
        <v>29</v>
      </c>
      <c r="P40" s="6" t="s">
        <v>12</v>
      </c>
      <c r="Q40" s="6">
        <v>1974.0</v>
      </c>
      <c r="R40" s="13">
        <f t="shared" si="9"/>
        <v>48</v>
      </c>
      <c r="S40" s="6" t="str">
        <f t="shared" si="10"/>
        <v>40-49</v>
      </c>
      <c r="T40" s="6"/>
    </row>
    <row r="41" ht="15.75" customHeight="1">
      <c r="A41" s="6">
        <v>5481113.0</v>
      </c>
      <c r="B41" s="11">
        <v>42894.309583333335</v>
      </c>
      <c r="C41" s="8">
        <f t="shared" si="1"/>
        <v>42894</v>
      </c>
      <c r="D41" s="9">
        <f t="shared" si="2"/>
        <v>0.3095833333</v>
      </c>
      <c r="E41" s="9">
        <f t="shared" si="3"/>
        <v>0.2916666667</v>
      </c>
      <c r="F41" s="10">
        <f t="shared" si="4"/>
        <v>5</v>
      </c>
      <c r="G41" s="6" t="str">
        <f t="shared" si="5"/>
        <v>Jun</v>
      </c>
      <c r="H41" s="6">
        <f t="shared" si="6"/>
        <v>2017</v>
      </c>
      <c r="I41" s="11">
        <v>42894.3133912037</v>
      </c>
      <c r="J41" s="6">
        <v>328.0</v>
      </c>
      <c r="K41" s="12">
        <f t="shared" si="7"/>
        <v>5.466666667</v>
      </c>
      <c r="L41" s="6" t="s">
        <v>80</v>
      </c>
      <c r="M41" s="6" t="s">
        <v>81</v>
      </c>
      <c r="N41" s="13" t="str">
        <f t="shared" si="8"/>
        <v>Driggs Ave &amp; N Henry StPerry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N 8 St &amp; Driggs Ave8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1" s="6" t="s">
        <v>11</v>
      </c>
      <c r="P41" s="6" t="s">
        <v>19</v>
      </c>
      <c r="Q41" s="6">
        <v>1986.0</v>
      </c>
      <c r="R41" s="13">
        <f t="shared" si="9"/>
        <v>36</v>
      </c>
      <c r="S41" s="6" t="str">
        <f t="shared" si="10"/>
        <v>30-39</v>
      </c>
      <c r="T41" s="6"/>
    </row>
    <row r="42" ht="15.75" customHeight="1">
      <c r="A42" s="6">
        <v>3873453.0</v>
      </c>
      <c r="B42" s="11">
        <v>42862.45164351852</v>
      </c>
      <c r="C42" s="8">
        <f t="shared" si="1"/>
        <v>42862</v>
      </c>
      <c r="D42" s="9">
        <f t="shared" si="2"/>
        <v>0.4516435185</v>
      </c>
      <c r="E42" s="9">
        <f t="shared" si="3"/>
        <v>0.4166666667</v>
      </c>
      <c r="F42" s="10">
        <f t="shared" si="4"/>
        <v>1</v>
      </c>
      <c r="G42" s="6" t="str">
        <f t="shared" si="5"/>
        <v>May</v>
      </c>
      <c r="H42" s="6">
        <f t="shared" si="6"/>
        <v>2017</v>
      </c>
      <c r="I42" s="11">
        <v>42862.45606481482</v>
      </c>
      <c r="J42" s="6">
        <v>382.0</v>
      </c>
      <c r="K42" s="12">
        <f t="shared" si="7"/>
        <v>6.366666667</v>
      </c>
      <c r="L42" s="6" t="s">
        <v>82</v>
      </c>
      <c r="M42" s="6" t="s">
        <v>83</v>
      </c>
      <c r="N42" s="13" t="str">
        <f t="shared" si="8"/>
        <v>Perry St &amp; Bleecker StBroadway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8 Ave &amp; W 31 StPershing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2" s="6" t="s">
        <v>11</v>
      </c>
      <c r="P42" s="6" t="s">
        <v>12</v>
      </c>
      <c r="Q42" s="6">
        <v>1993.0</v>
      </c>
      <c r="R42" s="13">
        <f t="shared" si="9"/>
        <v>29</v>
      </c>
      <c r="S42" s="6" t="str">
        <f t="shared" si="10"/>
        <v>20-29</v>
      </c>
      <c r="T42" s="6"/>
    </row>
    <row r="43" ht="15.75" customHeight="1">
      <c r="A43" s="6">
        <v>2567503.0</v>
      </c>
      <c r="B43" s="11">
        <v>42835.31408564815</v>
      </c>
      <c r="C43" s="8">
        <f t="shared" si="1"/>
        <v>42835</v>
      </c>
      <c r="D43" s="9">
        <f t="shared" si="2"/>
        <v>0.3140856481</v>
      </c>
      <c r="E43" s="9">
        <f t="shared" si="3"/>
        <v>0.2916666667</v>
      </c>
      <c r="F43" s="10">
        <f t="shared" si="4"/>
        <v>2</v>
      </c>
      <c r="G43" s="6" t="str">
        <f t="shared" si="5"/>
        <v>Apr</v>
      </c>
      <c r="H43" s="6">
        <f t="shared" si="6"/>
        <v>2017</v>
      </c>
      <c r="I43" s="11">
        <v>42835.320185185185</v>
      </c>
      <c r="J43" s="6">
        <v>526.0</v>
      </c>
      <c r="K43" s="12">
        <f t="shared" si="7"/>
        <v>8.766666667</v>
      </c>
      <c r="L43" s="6" t="s">
        <v>84</v>
      </c>
      <c r="M43" s="6" t="s">
        <v>85</v>
      </c>
      <c r="N43" s="13" t="str">
        <f t="shared" si="8"/>
        <v>Broadway &amp; E 22 StCarmine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Pershing Square SouthW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3" s="6" t="s">
        <v>11</v>
      </c>
      <c r="P43" s="6" t="s">
        <v>12</v>
      </c>
      <c r="Q43" s="6">
        <v>1974.0</v>
      </c>
      <c r="R43" s="13">
        <f t="shared" si="9"/>
        <v>48</v>
      </c>
      <c r="S43" s="6" t="str">
        <f t="shared" si="10"/>
        <v>40-49</v>
      </c>
      <c r="T43" s="6"/>
    </row>
    <row r="44" ht="15.75" customHeight="1">
      <c r="A44" s="6">
        <v>6432811.0</v>
      </c>
      <c r="B44" s="11">
        <v>42910.801203703704</v>
      </c>
      <c r="C44" s="8">
        <f t="shared" si="1"/>
        <v>42910</v>
      </c>
      <c r="D44" s="9">
        <f t="shared" si="2"/>
        <v>0.8012037037</v>
      </c>
      <c r="E44" s="9">
        <f t="shared" si="3"/>
        <v>0.7916666667</v>
      </c>
      <c r="F44" s="10">
        <f t="shared" si="4"/>
        <v>7</v>
      </c>
      <c r="G44" s="6" t="str">
        <f t="shared" si="5"/>
        <v>Jun</v>
      </c>
      <c r="H44" s="6">
        <f t="shared" si="6"/>
        <v>2017</v>
      </c>
      <c r="I44" s="11">
        <v>42910.804768518516</v>
      </c>
      <c r="J44" s="6">
        <v>308.0</v>
      </c>
      <c r="K44" s="12">
        <f t="shared" si="7"/>
        <v>5.133333333</v>
      </c>
      <c r="L44" s="6" t="s">
        <v>86</v>
      </c>
      <c r="M44" s="6" t="s">
        <v>87</v>
      </c>
      <c r="N44" s="13" t="str">
        <f t="shared" si="8"/>
        <v>Carmine St &amp; 6 AveFulton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13 St &amp; 7 AveHanson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4" s="6" t="s">
        <v>11</v>
      </c>
      <c r="P44" s="6" t="s">
        <v>12</v>
      </c>
      <c r="Q44" s="6">
        <v>1987.0</v>
      </c>
      <c r="R44" s="13">
        <f t="shared" si="9"/>
        <v>35</v>
      </c>
      <c r="S44" s="6" t="str">
        <f t="shared" si="10"/>
        <v>30-39</v>
      </c>
      <c r="T44" s="6"/>
    </row>
    <row r="45" ht="15.75" customHeight="1">
      <c r="A45" s="6">
        <v>1909858.0</v>
      </c>
      <c r="B45" s="11">
        <v>42814.380902777775</v>
      </c>
      <c r="C45" s="8">
        <f t="shared" si="1"/>
        <v>42814</v>
      </c>
      <c r="D45" s="9">
        <f t="shared" si="2"/>
        <v>0.3809027778</v>
      </c>
      <c r="E45" s="9">
        <f t="shared" si="3"/>
        <v>0.375</v>
      </c>
      <c r="F45" s="10">
        <f t="shared" si="4"/>
        <v>2</v>
      </c>
      <c r="G45" s="6" t="str">
        <f t="shared" si="5"/>
        <v>Mar</v>
      </c>
      <c r="H45" s="6">
        <f t="shared" si="6"/>
        <v>2017</v>
      </c>
      <c r="I45" s="11">
        <v>42814.38453703704</v>
      </c>
      <c r="J45" s="6">
        <v>314.0</v>
      </c>
      <c r="K45" s="12">
        <f t="shared" si="7"/>
        <v>5.233333333</v>
      </c>
      <c r="L45" s="6" t="s">
        <v>88</v>
      </c>
      <c r="M45" s="6" t="s">
        <v>89</v>
      </c>
      <c r="N45" s="13" t="str">
        <f t="shared" si="8"/>
        <v>Fulton St &amp; Clermont AveW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Hanson Pl &amp; Ashland PlGreenwich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5" s="6" t="s">
        <v>11</v>
      </c>
      <c r="P45" s="6" t="s">
        <v>12</v>
      </c>
      <c r="Q45" s="6">
        <v>1968.0</v>
      </c>
      <c r="R45" s="13">
        <f t="shared" si="9"/>
        <v>54</v>
      </c>
      <c r="S45" s="6" t="str">
        <f t="shared" si="10"/>
        <v>50-59</v>
      </c>
      <c r="T45" s="6"/>
    </row>
    <row r="46" ht="15.75" customHeight="1">
      <c r="A46" s="6">
        <v>4989575.0</v>
      </c>
      <c r="B46" s="11">
        <v>42885.42519675926</v>
      </c>
      <c r="C46" s="8">
        <f t="shared" si="1"/>
        <v>42885</v>
      </c>
      <c r="D46" s="9">
        <f t="shared" si="2"/>
        <v>0.4251967593</v>
      </c>
      <c r="E46" s="9">
        <f t="shared" si="3"/>
        <v>0.4166666667</v>
      </c>
      <c r="F46" s="10">
        <f t="shared" si="4"/>
        <v>3</v>
      </c>
      <c r="G46" s="6" t="str">
        <f t="shared" si="5"/>
        <v>May</v>
      </c>
      <c r="H46" s="6">
        <f t="shared" si="6"/>
        <v>2017</v>
      </c>
      <c r="I46" s="11">
        <v>42885.43508101852</v>
      </c>
      <c r="J46" s="6">
        <v>854.0</v>
      </c>
      <c r="K46" s="12">
        <f t="shared" si="7"/>
        <v>14.23333333</v>
      </c>
      <c r="L46" s="6" t="s">
        <v>60</v>
      </c>
      <c r="M46" s="6" t="s">
        <v>90</v>
      </c>
      <c r="N46" s="13" t="str">
        <f t="shared" si="8"/>
        <v>W 26 St &amp; 8 AveBroadway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Greenwich St &amp; W Houston StE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6" s="6" t="s">
        <v>11</v>
      </c>
      <c r="P46" s="6" t="s">
        <v>12</v>
      </c>
      <c r="Q46" s="6">
        <v>1985.0</v>
      </c>
      <c r="R46" s="13">
        <f t="shared" si="9"/>
        <v>37</v>
      </c>
      <c r="S46" s="6" t="str">
        <f t="shared" si="10"/>
        <v>30-39</v>
      </c>
      <c r="T46" s="6"/>
    </row>
    <row r="47" ht="15.75" customHeight="1">
      <c r="A47" s="6">
        <v>4485367.0</v>
      </c>
      <c r="B47" s="11">
        <v>42874.36896990741</v>
      </c>
      <c r="C47" s="8">
        <f t="shared" si="1"/>
        <v>42874</v>
      </c>
      <c r="D47" s="9">
        <f t="shared" si="2"/>
        <v>0.3689699074</v>
      </c>
      <c r="E47" s="9">
        <f t="shared" si="3"/>
        <v>0.3333333333</v>
      </c>
      <c r="F47" s="10">
        <f t="shared" si="4"/>
        <v>6</v>
      </c>
      <c r="G47" s="6" t="str">
        <f t="shared" si="5"/>
        <v>May</v>
      </c>
      <c r="H47" s="6">
        <f t="shared" si="6"/>
        <v>2017</v>
      </c>
      <c r="I47" s="11">
        <v>42874.37398148148</v>
      </c>
      <c r="J47" s="6">
        <v>433.0</v>
      </c>
      <c r="K47" s="12">
        <f t="shared" si="7"/>
        <v>7.216666667</v>
      </c>
      <c r="L47" s="6" t="s">
        <v>91</v>
      </c>
      <c r="M47" s="6" t="s">
        <v>39</v>
      </c>
      <c r="N47" s="13" t="str">
        <f t="shared" si="8"/>
        <v>Broadway &amp; W 56 St8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47 St &amp; Park AveW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7" s="6" t="s">
        <v>11</v>
      </c>
      <c r="P47" s="6" t="s">
        <v>12</v>
      </c>
      <c r="Q47" s="6">
        <v>1979.0</v>
      </c>
      <c r="R47" s="13">
        <f t="shared" si="9"/>
        <v>43</v>
      </c>
      <c r="S47" s="6" t="str">
        <f t="shared" si="10"/>
        <v>40-49</v>
      </c>
      <c r="T47" s="6"/>
    </row>
    <row r="48" ht="15.75" customHeight="1">
      <c r="A48" s="6">
        <v>6686290.0</v>
      </c>
      <c r="B48" s="11">
        <v>42914.85412037037</v>
      </c>
      <c r="C48" s="8">
        <f t="shared" si="1"/>
        <v>42914</v>
      </c>
      <c r="D48" s="9">
        <f t="shared" si="2"/>
        <v>0.8541203704</v>
      </c>
      <c r="E48" s="9">
        <f t="shared" si="3"/>
        <v>0.8333333333</v>
      </c>
      <c r="F48" s="10">
        <f t="shared" si="4"/>
        <v>4</v>
      </c>
      <c r="G48" s="6" t="str">
        <f t="shared" si="5"/>
        <v>Jun</v>
      </c>
      <c r="H48" s="6">
        <f t="shared" si="6"/>
        <v>2017</v>
      </c>
      <c r="I48" s="11">
        <v>42914.86111111111</v>
      </c>
      <c r="J48" s="6">
        <v>603.0</v>
      </c>
      <c r="K48" s="12">
        <f t="shared" si="7"/>
        <v>10.05</v>
      </c>
      <c r="L48" s="6" t="s">
        <v>92</v>
      </c>
      <c r="M48" s="6" t="s">
        <v>61</v>
      </c>
      <c r="N48" s="13" t="str">
        <f t="shared" si="8"/>
        <v>8 Ave &amp; W 16 StUniversity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38 St &amp; 8 AveW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8" s="6" t="s">
        <v>11</v>
      </c>
      <c r="P48" s="6" t="s">
        <v>12</v>
      </c>
      <c r="Q48" s="6">
        <v>1987.0</v>
      </c>
      <c r="R48" s="13">
        <f t="shared" si="9"/>
        <v>35</v>
      </c>
      <c r="S48" s="6" t="str">
        <f t="shared" si="10"/>
        <v>30-39</v>
      </c>
      <c r="T48" s="6"/>
    </row>
    <row r="49" ht="15.75" customHeight="1">
      <c r="A49" s="6">
        <v>6398149.0</v>
      </c>
      <c r="B49" s="11">
        <v>42910.46335648148</v>
      </c>
      <c r="C49" s="8">
        <f t="shared" si="1"/>
        <v>42910</v>
      </c>
      <c r="D49" s="9">
        <f t="shared" si="2"/>
        <v>0.4633564815</v>
      </c>
      <c r="E49" s="9">
        <f t="shared" si="3"/>
        <v>0.4583333333</v>
      </c>
      <c r="F49" s="10">
        <f t="shared" si="4"/>
        <v>7</v>
      </c>
      <c r="G49" s="6" t="str">
        <f t="shared" si="5"/>
        <v>Jun</v>
      </c>
      <c r="H49" s="6">
        <f t="shared" si="6"/>
        <v>2017</v>
      </c>
      <c r="I49" s="11">
        <v>42910.46741898148</v>
      </c>
      <c r="J49" s="6">
        <v>351.0</v>
      </c>
      <c r="K49" s="12">
        <f t="shared" si="7"/>
        <v>5.85</v>
      </c>
      <c r="L49" s="6" t="s">
        <v>52</v>
      </c>
      <c r="M49" s="6" t="s">
        <v>93</v>
      </c>
      <c r="N49" s="13" t="str">
        <f t="shared" si="8"/>
        <v>University Pl &amp; E 14 StW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13 St &amp; Hudson StW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9" s="6" t="s">
        <v>11</v>
      </c>
      <c r="P49" s="6" t="s">
        <v>12</v>
      </c>
      <c r="Q49" s="6">
        <v>1976.0</v>
      </c>
      <c r="R49" s="13">
        <f t="shared" si="9"/>
        <v>46</v>
      </c>
      <c r="S49" s="6" t="str">
        <f t="shared" si="10"/>
        <v>40-49</v>
      </c>
      <c r="T49" s="6"/>
    </row>
    <row r="50" ht="15.75" customHeight="1">
      <c r="A50" s="6">
        <v>2964832.0</v>
      </c>
      <c r="B50" s="11">
        <v>42842.8109837963</v>
      </c>
      <c r="C50" s="8">
        <f t="shared" si="1"/>
        <v>42842</v>
      </c>
      <c r="D50" s="9">
        <f t="shared" si="2"/>
        <v>0.8109837963</v>
      </c>
      <c r="E50" s="9">
        <f t="shared" si="3"/>
        <v>0.7916666667</v>
      </c>
      <c r="F50" s="10">
        <f t="shared" si="4"/>
        <v>2</v>
      </c>
      <c r="G50" s="6" t="str">
        <f t="shared" si="5"/>
        <v>Apr</v>
      </c>
      <c r="H50" s="6">
        <f t="shared" si="6"/>
        <v>2017</v>
      </c>
      <c r="I50" s="11">
        <v>42842.820439814815</v>
      </c>
      <c r="J50" s="6">
        <v>816.0</v>
      </c>
      <c r="K50" s="12">
        <f t="shared" si="7"/>
        <v>13.6</v>
      </c>
      <c r="L50" s="6" t="s">
        <v>94</v>
      </c>
      <c r="M50" s="6" t="s">
        <v>95</v>
      </c>
      <c r="N50" s="13" t="str">
        <f t="shared" si="8"/>
        <v>W 84 St &amp; Columbus AveE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104 St &amp; Amsterdam AveE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0" s="6" t="s">
        <v>11</v>
      </c>
      <c r="P50" s="6" t="s">
        <v>19</v>
      </c>
      <c r="Q50" s="6">
        <v>1990.0</v>
      </c>
      <c r="R50" s="13">
        <f t="shared" si="9"/>
        <v>32</v>
      </c>
      <c r="S50" s="6" t="str">
        <f t="shared" si="10"/>
        <v>30-39</v>
      </c>
      <c r="T50" s="6"/>
    </row>
    <row r="51" ht="15.75" customHeight="1">
      <c r="A51" s="6">
        <v>5334757.0</v>
      </c>
      <c r="B51" s="11">
        <v>42891.516122685185</v>
      </c>
      <c r="C51" s="8">
        <f t="shared" si="1"/>
        <v>42891</v>
      </c>
      <c r="D51" s="9">
        <f t="shared" si="2"/>
        <v>0.5161226852</v>
      </c>
      <c r="E51" s="9">
        <f t="shared" si="3"/>
        <v>0.5</v>
      </c>
      <c r="F51" s="10">
        <f t="shared" si="4"/>
        <v>2</v>
      </c>
      <c r="G51" s="6" t="str">
        <f t="shared" si="5"/>
        <v>Jun</v>
      </c>
      <c r="H51" s="6">
        <f t="shared" si="6"/>
        <v>2017</v>
      </c>
      <c r="I51" s="11">
        <v>42891.52039351852</v>
      </c>
      <c r="J51" s="6">
        <v>368.0</v>
      </c>
      <c r="K51" s="12">
        <f t="shared" si="7"/>
        <v>6.133333333</v>
      </c>
      <c r="L51" s="6" t="s">
        <v>96</v>
      </c>
      <c r="M51" s="6" t="s">
        <v>97</v>
      </c>
      <c r="N51" s="13" t="str">
        <f t="shared" si="8"/>
        <v>E 53 St &amp; Madison AveW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58 St &amp; 1 AveCarmine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1" s="6" t="s">
        <v>11</v>
      </c>
      <c r="P51" s="6" t="s">
        <v>12</v>
      </c>
      <c r="Q51" s="6">
        <v>1990.0</v>
      </c>
      <c r="R51" s="13">
        <f t="shared" si="9"/>
        <v>32</v>
      </c>
      <c r="S51" s="6" t="str">
        <f t="shared" si="10"/>
        <v>30-39</v>
      </c>
      <c r="T51" s="6"/>
    </row>
    <row r="52" ht="15.75" customHeight="1">
      <c r="A52" s="6">
        <v>574675.0</v>
      </c>
      <c r="B52" s="11">
        <v>42761.52798611111</v>
      </c>
      <c r="C52" s="8">
        <f t="shared" si="1"/>
        <v>42761</v>
      </c>
      <c r="D52" s="9">
        <f t="shared" si="2"/>
        <v>0.5279861111</v>
      </c>
      <c r="E52" s="9">
        <f t="shared" si="3"/>
        <v>0.5</v>
      </c>
      <c r="F52" s="10">
        <f t="shared" si="4"/>
        <v>5</v>
      </c>
      <c r="G52" s="6" t="str">
        <f t="shared" si="5"/>
        <v>Jan</v>
      </c>
      <c r="H52" s="6">
        <f t="shared" si="6"/>
        <v>2017</v>
      </c>
      <c r="I52" s="11">
        <v>42761.546215277776</v>
      </c>
      <c r="J52" s="6">
        <v>1574.0</v>
      </c>
      <c r="K52" s="12">
        <f t="shared" si="7"/>
        <v>26.23333333</v>
      </c>
      <c r="L52" s="6" t="s">
        <v>98</v>
      </c>
      <c r="M52" s="6" t="s">
        <v>86</v>
      </c>
      <c r="N52" s="13" t="str">
        <f t="shared" si="8"/>
        <v>W 43 St &amp; 6 AveBroadway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Carmine St &amp; 6 AveE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2" s="6" t="s">
        <v>11</v>
      </c>
      <c r="P52" s="6" t="s">
        <v>12</v>
      </c>
      <c r="Q52" s="6">
        <v>1954.0</v>
      </c>
      <c r="R52" s="13">
        <f t="shared" si="9"/>
        <v>68</v>
      </c>
      <c r="S52" s="6" t="str">
        <f t="shared" si="10"/>
        <v>60-69</v>
      </c>
      <c r="T52" s="6"/>
    </row>
    <row r="53" ht="15.75" customHeight="1">
      <c r="A53" s="6">
        <v>5981682.0</v>
      </c>
      <c r="B53" s="11">
        <v>42902.55231481481</v>
      </c>
      <c r="C53" s="8">
        <f t="shared" si="1"/>
        <v>42902</v>
      </c>
      <c r="D53" s="9">
        <f t="shared" si="2"/>
        <v>0.5523148148</v>
      </c>
      <c r="E53" s="9">
        <f t="shared" si="3"/>
        <v>0.5416666667</v>
      </c>
      <c r="F53" s="10">
        <f t="shared" si="4"/>
        <v>6</v>
      </c>
      <c r="G53" s="6" t="str">
        <f t="shared" si="5"/>
        <v>Jun</v>
      </c>
      <c r="H53" s="6">
        <f t="shared" si="6"/>
        <v>2017</v>
      </c>
      <c r="I53" s="11">
        <v>42902.55606481482</v>
      </c>
      <c r="J53" s="6">
        <v>324.0</v>
      </c>
      <c r="K53" s="12">
        <f t="shared" si="7"/>
        <v>5.4</v>
      </c>
      <c r="L53" s="6" t="s">
        <v>99</v>
      </c>
      <c r="M53" s="6" t="s">
        <v>100</v>
      </c>
      <c r="N53" s="13" t="str">
        <f t="shared" si="8"/>
        <v>Broadway &amp; W 36 StCleveland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41 St &amp; Madison AveS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3" s="6" t="s">
        <v>11</v>
      </c>
      <c r="P53" s="6" t="s">
        <v>12</v>
      </c>
      <c r="Q53" s="6">
        <v>1992.0</v>
      </c>
      <c r="R53" s="13">
        <f t="shared" si="9"/>
        <v>30</v>
      </c>
      <c r="S53" s="6" t="str">
        <f t="shared" si="10"/>
        <v>30-39</v>
      </c>
      <c r="T53" s="6"/>
    </row>
    <row r="54" ht="15.75" customHeight="1">
      <c r="A54" s="6">
        <v>2897347.0</v>
      </c>
      <c r="B54" s="11">
        <v>42841.64146990741</v>
      </c>
      <c r="C54" s="8">
        <f t="shared" si="1"/>
        <v>42841</v>
      </c>
      <c r="D54" s="9">
        <f t="shared" si="2"/>
        <v>0.6414699074</v>
      </c>
      <c r="E54" s="9">
        <f t="shared" si="3"/>
        <v>0.625</v>
      </c>
      <c r="F54" s="10">
        <f t="shared" si="4"/>
        <v>1</v>
      </c>
      <c r="G54" s="6" t="str">
        <f t="shared" si="5"/>
        <v>Apr</v>
      </c>
      <c r="H54" s="6">
        <f t="shared" si="6"/>
        <v>2017</v>
      </c>
      <c r="I54" s="11">
        <v>42841.65574074074</v>
      </c>
      <c r="J54" s="6">
        <v>1233.0</v>
      </c>
      <c r="K54" s="12">
        <f t="shared" si="7"/>
        <v>20.55</v>
      </c>
      <c r="L54" s="6" t="s">
        <v>101</v>
      </c>
      <c r="M54" s="6" t="s">
        <v>102</v>
      </c>
      <c r="N54" s="13" t="str">
        <f t="shared" si="8"/>
        <v>Cleveland Pl &amp; Spring StE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 5 Pl &amp; S 4 StW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4" s="6" t="s">
        <v>29</v>
      </c>
      <c r="P54" s="6" t="s">
        <v>12</v>
      </c>
      <c r="Q54" s="6">
        <v>1992.0</v>
      </c>
      <c r="R54" s="13">
        <f t="shared" si="9"/>
        <v>30</v>
      </c>
      <c r="S54" s="6" t="str">
        <f t="shared" si="10"/>
        <v>30-39</v>
      </c>
      <c r="T54" s="6"/>
    </row>
    <row r="55" ht="15.75" customHeight="1">
      <c r="A55" s="6">
        <v>3582305.0</v>
      </c>
      <c r="B55" s="11">
        <v>42856.56366898148</v>
      </c>
      <c r="C55" s="8">
        <f t="shared" si="1"/>
        <v>42856</v>
      </c>
      <c r="D55" s="9">
        <f t="shared" si="2"/>
        <v>0.5636689815</v>
      </c>
      <c r="E55" s="9">
        <f t="shared" si="3"/>
        <v>0.5416666667</v>
      </c>
      <c r="F55" s="10">
        <f t="shared" si="4"/>
        <v>2</v>
      </c>
      <c r="G55" s="6" t="str">
        <f t="shared" si="5"/>
        <v>May</v>
      </c>
      <c r="H55" s="6">
        <f t="shared" si="6"/>
        <v>2017</v>
      </c>
      <c r="I55" s="11">
        <v>42856.57387731481</v>
      </c>
      <c r="J55" s="6">
        <v>881.0</v>
      </c>
      <c r="K55" s="12">
        <f t="shared" si="7"/>
        <v>14.68333333</v>
      </c>
      <c r="L55" s="6" t="s">
        <v>103</v>
      </c>
      <c r="M55" s="6" t="s">
        <v>104</v>
      </c>
      <c r="N55" s="13" t="str">
        <f t="shared" si="8"/>
        <v>E 45 St &amp; 3 AveColumbus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34 St &amp; 11 AveW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5" s="6" t="s">
        <v>11</v>
      </c>
      <c r="P55" s="6" t="s">
        <v>12</v>
      </c>
      <c r="Q55" s="6">
        <v>1972.0</v>
      </c>
      <c r="R55" s="13">
        <f t="shared" si="9"/>
        <v>50</v>
      </c>
      <c r="S55" s="6" t="str">
        <f t="shared" si="10"/>
        <v>50-59</v>
      </c>
      <c r="T55" s="6"/>
    </row>
    <row r="56" ht="15.75" customHeight="1">
      <c r="A56" s="6">
        <v>1507415.0</v>
      </c>
      <c r="B56" s="11">
        <v>42794.75241898148</v>
      </c>
      <c r="C56" s="8">
        <f t="shared" si="1"/>
        <v>42794</v>
      </c>
      <c r="D56" s="9">
        <f t="shared" si="2"/>
        <v>0.7524189815</v>
      </c>
      <c r="E56" s="9">
        <f t="shared" si="3"/>
        <v>0.75</v>
      </c>
      <c r="F56" s="10">
        <f t="shared" si="4"/>
        <v>3</v>
      </c>
      <c r="G56" s="6" t="str">
        <f t="shared" si="5"/>
        <v>Feb</v>
      </c>
      <c r="H56" s="6">
        <f t="shared" si="6"/>
        <v>2017</v>
      </c>
      <c r="I56" s="11">
        <v>42794.757268518515</v>
      </c>
      <c r="J56" s="6">
        <v>418.0</v>
      </c>
      <c r="K56" s="12">
        <f t="shared" si="7"/>
        <v>6.966666667</v>
      </c>
      <c r="L56" s="6" t="s">
        <v>105</v>
      </c>
      <c r="M56" s="6" t="s">
        <v>106</v>
      </c>
      <c r="N56" s="13" t="str">
        <f t="shared" si="8"/>
        <v>Columbus Ave &amp; W 103 StE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106 St &amp; Central Park WestCentral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6" s="6" t="s">
        <v>11</v>
      </c>
      <c r="P56" s="6" t="s">
        <v>12</v>
      </c>
      <c r="Q56" s="6">
        <v>1990.0</v>
      </c>
      <c r="R56" s="13">
        <f t="shared" si="9"/>
        <v>32</v>
      </c>
      <c r="S56" s="6" t="str">
        <f t="shared" si="10"/>
        <v>30-39</v>
      </c>
      <c r="T56" s="6"/>
    </row>
    <row r="57" ht="15.75" customHeight="1">
      <c r="A57" s="6">
        <v>5448406.0</v>
      </c>
      <c r="B57" s="11">
        <v>42893.69162037037</v>
      </c>
      <c r="C57" s="8">
        <f t="shared" si="1"/>
        <v>42893</v>
      </c>
      <c r="D57" s="9">
        <f t="shared" si="2"/>
        <v>0.6916203704</v>
      </c>
      <c r="E57" s="9">
        <f t="shared" si="3"/>
        <v>0.6666666667</v>
      </c>
      <c r="F57" s="10">
        <f t="shared" si="4"/>
        <v>4</v>
      </c>
      <c r="G57" s="6" t="str">
        <f t="shared" si="5"/>
        <v>Jun</v>
      </c>
      <c r="H57" s="6">
        <f t="shared" si="6"/>
        <v>2017</v>
      </c>
      <c r="I57" s="11">
        <v>42893.70732638889</v>
      </c>
      <c r="J57" s="6">
        <v>1356.0</v>
      </c>
      <c r="K57" s="12">
        <f t="shared" si="7"/>
        <v>22.6</v>
      </c>
      <c r="L57" s="6" t="s">
        <v>107</v>
      </c>
      <c r="M57" s="6" t="s">
        <v>108</v>
      </c>
      <c r="N57" s="13" t="str">
        <f t="shared" si="8"/>
        <v>E 39 St &amp; 3 AveVesey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Central Park North &amp; Adam Clayton Powell BlvdMercer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7" s="6" t="s">
        <v>11</v>
      </c>
      <c r="P57" s="6" t="s">
        <v>12</v>
      </c>
      <c r="Q57" s="6">
        <v>1968.0</v>
      </c>
      <c r="R57" s="13">
        <f t="shared" si="9"/>
        <v>54</v>
      </c>
      <c r="S57" s="6" t="str">
        <f t="shared" si="10"/>
        <v>50-59</v>
      </c>
      <c r="T57" s="6"/>
    </row>
    <row r="58" ht="15.75" customHeight="1">
      <c r="A58" s="6">
        <v>4580791.0</v>
      </c>
      <c r="B58" s="11">
        <v>42875.883993055555</v>
      </c>
      <c r="C58" s="8">
        <f t="shared" si="1"/>
        <v>42875</v>
      </c>
      <c r="D58" s="9">
        <f t="shared" si="2"/>
        <v>0.8839930556</v>
      </c>
      <c r="E58" s="9">
        <f t="shared" si="3"/>
        <v>0.875</v>
      </c>
      <c r="F58" s="10">
        <f t="shared" si="4"/>
        <v>7</v>
      </c>
      <c r="G58" s="6" t="str">
        <f t="shared" si="5"/>
        <v>May</v>
      </c>
      <c r="H58" s="6">
        <f t="shared" si="6"/>
        <v>2017</v>
      </c>
      <c r="I58" s="11">
        <v>42875.893854166665</v>
      </c>
      <c r="J58" s="6">
        <v>852.0</v>
      </c>
      <c r="K58" s="12">
        <f t="shared" si="7"/>
        <v>14.2</v>
      </c>
      <c r="L58" s="6" t="s">
        <v>109</v>
      </c>
      <c r="M58" s="6" t="s">
        <v>110</v>
      </c>
      <c r="N58" s="13" t="str">
        <f t="shared" si="8"/>
        <v>Vesey Pl &amp; River TerraceE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Mercer St &amp; Spring StE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8" s="6" t="s">
        <v>11</v>
      </c>
      <c r="P58" s="6" t="s">
        <v>12</v>
      </c>
      <c r="Q58" s="6">
        <v>1994.0</v>
      </c>
      <c r="R58" s="13">
        <f t="shared" si="9"/>
        <v>28</v>
      </c>
      <c r="S58" s="6" t="str">
        <f t="shared" si="10"/>
        <v>20-29</v>
      </c>
      <c r="T58" s="6"/>
    </row>
    <row r="59" ht="15.75" customHeight="1">
      <c r="A59" s="6">
        <v>5515649.0</v>
      </c>
      <c r="B59" s="11">
        <v>42894.713321759256</v>
      </c>
      <c r="C59" s="8">
        <f t="shared" si="1"/>
        <v>42894</v>
      </c>
      <c r="D59" s="9">
        <f t="shared" si="2"/>
        <v>0.7133217593</v>
      </c>
      <c r="E59" s="9">
        <f t="shared" si="3"/>
        <v>0.7083333333</v>
      </c>
      <c r="F59" s="10">
        <f t="shared" si="4"/>
        <v>5</v>
      </c>
      <c r="G59" s="6" t="str">
        <f t="shared" si="5"/>
        <v>Jun</v>
      </c>
      <c r="H59" s="6">
        <f t="shared" si="6"/>
        <v>2017</v>
      </c>
      <c r="I59" s="11">
        <v>42894.72329861111</v>
      </c>
      <c r="J59" s="6">
        <v>862.0</v>
      </c>
      <c r="K59" s="12">
        <f t="shared" si="7"/>
        <v>14.36666667</v>
      </c>
      <c r="L59" s="6" t="s">
        <v>111</v>
      </c>
      <c r="M59" s="6" t="s">
        <v>112</v>
      </c>
      <c r="N59" s="13" t="str">
        <f t="shared" si="8"/>
        <v>E 39 St &amp; 2 AveWashington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20 St &amp; FDR DriveWest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9" s="6" t="s">
        <v>11</v>
      </c>
      <c r="P59" s="6" t="s">
        <v>19</v>
      </c>
      <c r="Q59" s="6">
        <v>1974.0</v>
      </c>
      <c r="R59" s="13">
        <f t="shared" si="9"/>
        <v>48</v>
      </c>
      <c r="S59" s="6" t="str">
        <f t="shared" si="10"/>
        <v>40-49</v>
      </c>
      <c r="T59" s="6"/>
    </row>
    <row r="60" ht="15.75" customHeight="1">
      <c r="A60" s="6">
        <v>4885759.0</v>
      </c>
      <c r="B60" s="11">
        <v>42882.695289351854</v>
      </c>
      <c r="C60" s="8">
        <f t="shared" si="1"/>
        <v>42882</v>
      </c>
      <c r="D60" s="9">
        <f t="shared" si="2"/>
        <v>0.6952893519</v>
      </c>
      <c r="E60" s="9">
        <f t="shared" si="3"/>
        <v>0.6666666667</v>
      </c>
      <c r="F60" s="10">
        <f t="shared" si="4"/>
        <v>7</v>
      </c>
      <c r="G60" s="6" t="str">
        <f t="shared" si="5"/>
        <v>May</v>
      </c>
      <c r="H60" s="6">
        <f t="shared" si="6"/>
        <v>2017</v>
      </c>
      <c r="I60" s="11">
        <v>42882.70717592593</v>
      </c>
      <c r="J60" s="6">
        <v>1027.0</v>
      </c>
      <c r="K60" s="12">
        <f t="shared" si="7"/>
        <v>17.11666667</v>
      </c>
      <c r="L60" s="6" t="s">
        <v>113</v>
      </c>
      <c r="M60" s="6" t="s">
        <v>114</v>
      </c>
      <c r="N60" s="13" t="str">
        <f t="shared" si="8"/>
        <v>Washington St &amp; Gansevoort StE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West St &amp; Chambers StSpruce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0" s="6" t="s">
        <v>29</v>
      </c>
      <c r="P60" s="6" t="s">
        <v>12</v>
      </c>
      <c r="Q60" s="6">
        <v>1994.0</v>
      </c>
      <c r="R60" s="13">
        <f t="shared" si="9"/>
        <v>28</v>
      </c>
      <c r="S60" s="6" t="str">
        <f t="shared" si="10"/>
        <v>20-29</v>
      </c>
      <c r="T60" s="6"/>
    </row>
    <row r="61" ht="15.75" customHeight="1">
      <c r="A61" s="6">
        <v>4025507.0</v>
      </c>
      <c r="B61" s="11">
        <v>42865.43082175926</v>
      </c>
      <c r="C61" s="8">
        <f t="shared" si="1"/>
        <v>42865</v>
      </c>
      <c r="D61" s="9">
        <f t="shared" si="2"/>
        <v>0.4308217593</v>
      </c>
      <c r="E61" s="9">
        <f t="shared" si="3"/>
        <v>0.4166666667</v>
      </c>
      <c r="F61" s="10">
        <f t="shared" si="4"/>
        <v>4</v>
      </c>
      <c r="G61" s="6" t="str">
        <f t="shared" si="5"/>
        <v>May</v>
      </c>
      <c r="H61" s="6">
        <f t="shared" si="6"/>
        <v>2017</v>
      </c>
      <c r="I61" s="11">
        <v>42865.45402777778</v>
      </c>
      <c r="J61" s="6">
        <v>2005.0</v>
      </c>
      <c r="K61" s="12">
        <f t="shared" si="7"/>
        <v>33.41666667</v>
      </c>
      <c r="L61" s="6" t="s">
        <v>115</v>
      </c>
      <c r="M61" s="6" t="s">
        <v>116</v>
      </c>
      <c r="N61" s="13" t="str">
        <f t="shared" si="8"/>
        <v>E 85 St &amp; 3 AveFront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Spruce St &amp; Nassau StOld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1" s="6" t="s">
        <v>11</v>
      </c>
      <c r="P61" s="6" t="s">
        <v>12</v>
      </c>
      <c r="Q61" s="6">
        <v>1973.0</v>
      </c>
      <c r="R61" s="13">
        <f t="shared" si="9"/>
        <v>49</v>
      </c>
      <c r="S61" s="6" t="str">
        <f t="shared" si="10"/>
        <v>40-49</v>
      </c>
      <c r="T61" s="6"/>
    </row>
    <row r="62" ht="15.75" customHeight="1">
      <c r="A62" s="6">
        <v>3847598.0</v>
      </c>
      <c r="B62" s="11">
        <v>42861.66527777778</v>
      </c>
      <c r="C62" s="8">
        <f t="shared" si="1"/>
        <v>42861</v>
      </c>
      <c r="D62" s="9">
        <f t="shared" si="2"/>
        <v>0.6652777778</v>
      </c>
      <c r="E62" s="9">
        <f t="shared" si="3"/>
        <v>0.625</v>
      </c>
      <c r="F62" s="10">
        <f t="shared" si="4"/>
        <v>7</v>
      </c>
      <c r="G62" s="6" t="str">
        <f t="shared" si="5"/>
        <v>May</v>
      </c>
      <c r="H62" s="6">
        <f t="shared" si="6"/>
        <v>2017</v>
      </c>
      <c r="I62" s="11">
        <v>42861.6883912037</v>
      </c>
      <c r="J62" s="6">
        <v>1997.0</v>
      </c>
      <c r="K62" s="12">
        <f t="shared" si="7"/>
        <v>33.28333333</v>
      </c>
      <c r="L62" s="6" t="s">
        <v>34</v>
      </c>
      <c r="M62" s="6" t="s">
        <v>69</v>
      </c>
      <c r="N62" s="13" t="str">
        <f t="shared" si="8"/>
        <v>Front St &amp; Maiden LnAvenue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Old Fulton StE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2" s="6" t="s">
        <v>29</v>
      </c>
      <c r="P62" s="6" t="s">
        <v>12</v>
      </c>
      <c r="Q62" s="6">
        <v>1973.0</v>
      </c>
      <c r="R62" s="13">
        <f t="shared" si="9"/>
        <v>49</v>
      </c>
      <c r="S62" s="6" t="str">
        <f t="shared" si="10"/>
        <v>40-49</v>
      </c>
      <c r="T62" s="6"/>
    </row>
    <row r="63" ht="15.75" customHeight="1">
      <c r="A63" s="6">
        <v>4586817.0</v>
      </c>
      <c r="B63" s="11">
        <v>42876.35025462963</v>
      </c>
      <c r="C63" s="8">
        <f t="shared" si="1"/>
        <v>42876</v>
      </c>
      <c r="D63" s="9">
        <f t="shared" si="2"/>
        <v>0.3502546296</v>
      </c>
      <c r="E63" s="9">
        <f t="shared" si="3"/>
        <v>0.3333333333</v>
      </c>
      <c r="F63" s="10">
        <f t="shared" si="4"/>
        <v>1</v>
      </c>
      <c r="G63" s="6" t="str">
        <f t="shared" si="5"/>
        <v>May</v>
      </c>
      <c r="H63" s="6">
        <f t="shared" si="6"/>
        <v>2017</v>
      </c>
      <c r="I63" s="11">
        <v>42876.358622685184</v>
      </c>
      <c r="J63" s="6">
        <v>723.0</v>
      </c>
      <c r="K63" s="12">
        <f t="shared" si="7"/>
        <v>12.05</v>
      </c>
      <c r="L63" s="6" t="s">
        <v>117</v>
      </c>
      <c r="M63" s="6" t="s">
        <v>118</v>
      </c>
      <c r="N63" s="13" t="str">
        <f t="shared" si="8"/>
        <v>Avenue D &amp; E 12 StGreenwich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15 St &amp; 3 Ave9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3" s="6" t="s">
        <v>11</v>
      </c>
      <c r="P63" s="6" t="s">
        <v>12</v>
      </c>
      <c r="Q63" s="6">
        <v>1981.0</v>
      </c>
      <c r="R63" s="13">
        <f t="shared" si="9"/>
        <v>41</v>
      </c>
      <c r="S63" s="6" t="str">
        <f t="shared" si="10"/>
        <v>40-49</v>
      </c>
      <c r="T63" s="6"/>
    </row>
    <row r="64" ht="15.75" customHeight="1">
      <c r="A64" s="6">
        <v>3303809.0</v>
      </c>
      <c r="B64" s="11">
        <v>42850.62642361111</v>
      </c>
      <c r="C64" s="8">
        <f t="shared" si="1"/>
        <v>42850</v>
      </c>
      <c r="D64" s="9">
        <f t="shared" si="2"/>
        <v>0.6264236111</v>
      </c>
      <c r="E64" s="9">
        <f t="shared" si="3"/>
        <v>0.625</v>
      </c>
      <c r="F64" s="10">
        <f t="shared" si="4"/>
        <v>3</v>
      </c>
      <c r="G64" s="6" t="str">
        <f t="shared" si="5"/>
        <v>Apr</v>
      </c>
      <c r="H64" s="6">
        <f t="shared" si="6"/>
        <v>2017</v>
      </c>
      <c r="I64" s="11">
        <v>42850.637604166666</v>
      </c>
      <c r="J64" s="6">
        <v>966.0</v>
      </c>
      <c r="K64" s="12">
        <f t="shared" si="7"/>
        <v>16.1</v>
      </c>
      <c r="L64" s="6" t="s">
        <v>90</v>
      </c>
      <c r="M64" s="6" t="s">
        <v>119</v>
      </c>
      <c r="N64" s="13" t="str">
        <f t="shared" si="8"/>
        <v>Greenwich St &amp; W Houston StW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9 Ave &amp; W 28 StW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4" s="6" t="s">
        <v>11</v>
      </c>
      <c r="P64" s="6" t="s">
        <v>19</v>
      </c>
      <c r="Q64" s="6">
        <v>1980.0</v>
      </c>
      <c r="R64" s="13">
        <f t="shared" si="9"/>
        <v>42</v>
      </c>
      <c r="S64" s="6" t="str">
        <f t="shared" si="10"/>
        <v>40-49</v>
      </c>
      <c r="T64" s="6"/>
    </row>
    <row r="65" ht="15.75" customHeight="1">
      <c r="A65" s="6">
        <v>6722387.0</v>
      </c>
      <c r="B65" s="11">
        <v>42915.603738425925</v>
      </c>
      <c r="C65" s="8">
        <f t="shared" si="1"/>
        <v>42915</v>
      </c>
      <c r="D65" s="9">
        <f t="shared" si="2"/>
        <v>0.6037384259</v>
      </c>
      <c r="E65" s="9">
        <f t="shared" si="3"/>
        <v>0.5833333333</v>
      </c>
      <c r="F65" s="10">
        <f t="shared" si="4"/>
        <v>5</v>
      </c>
      <c r="G65" s="6" t="str">
        <f t="shared" si="5"/>
        <v>Jun</v>
      </c>
      <c r="H65" s="6">
        <f t="shared" si="6"/>
        <v>2017</v>
      </c>
      <c r="I65" s="11">
        <v>42915.62605324074</v>
      </c>
      <c r="J65" s="6">
        <v>1927.0</v>
      </c>
      <c r="K65" s="12">
        <f t="shared" si="7"/>
        <v>32.11666667</v>
      </c>
      <c r="L65" s="6" t="s">
        <v>120</v>
      </c>
      <c r="M65" s="6" t="s">
        <v>121</v>
      </c>
      <c r="N65" s="13" t="str">
        <f t="shared" si="8"/>
        <v>W 78 St &amp; BroadwayCentral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63 St &amp; BroadwayCentral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5" s="6" t="s">
        <v>11</v>
      </c>
      <c r="P65" s="6" t="s">
        <v>19</v>
      </c>
      <c r="Q65" s="6">
        <v>1971.0</v>
      </c>
      <c r="R65" s="13">
        <f t="shared" si="9"/>
        <v>51</v>
      </c>
      <c r="S65" s="6" t="str">
        <f t="shared" si="10"/>
        <v>50-59</v>
      </c>
      <c r="T65" s="6"/>
    </row>
    <row r="66" ht="15.75" customHeight="1">
      <c r="A66" s="6">
        <v>4731489.0</v>
      </c>
      <c r="B66" s="11">
        <v>42879.35568287037</v>
      </c>
      <c r="C66" s="8">
        <f t="shared" si="1"/>
        <v>42879</v>
      </c>
      <c r="D66" s="9">
        <f t="shared" si="2"/>
        <v>0.3556828704</v>
      </c>
      <c r="E66" s="9">
        <f t="shared" si="3"/>
        <v>0.3333333333</v>
      </c>
      <c r="F66" s="10">
        <f t="shared" si="4"/>
        <v>4</v>
      </c>
      <c r="G66" s="6" t="str">
        <f t="shared" si="5"/>
        <v>May</v>
      </c>
      <c r="H66" s="6">
        <f t="shared" si="6"/>
        <v>2017</v>
      </c>
      <c r="I66" s="11">
        <v>42879.38</v>
      </c>
      <c r="J66" s="6">
        <v>2101.0</v>
      </c>
      <c r="K66" s="12">
        <f t="shared" si="7"/>
        <v>35.01666667</v>
      </c>
      <c r="L66" s="6" t="s">
        <v>28</v>
      </c>
      <c r="M66" s="6" t="s">
        <v>28</v>
      </c>
      <c r="N66" s="13" t="str">
        <f t="shared" si="8"/>
        <v>Central Park S &amp; 6 AvePier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Central Park S &amp; 6 AvePier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6" s="6" t="s">
        <v>11</v>
      </c>
      <c r="P66" s="6" t="s">
        <v>12</v>
      </c>
      <c r="Q66" s="6">
        <v>1966.0</v>
      </c>
      <c r="R66" s="13">
        <f t="shared" si="9"/>
        <v>56</v>
      </c>
      <c r="S66" s="6" t="str">
        <f t="shared" si="10"/>
        <v>50-59</v>
      </c>
      <c r="T66" s="6"/>
    </row>
    <row r="67" ht="15.75" customHeight="1">
      <c r="A67" s="6">
        <v>6018157.0</v>
      </c>
      <c r="B67" s="11">
        <v>42903.338159722225</v>
      </c>
      <c r="C67" s="8">
        <f t="shared" si="1"/>
        <v>42903</v>
      </c>
      <c r="D67" s="9">
        <f t="shared" si="2"/>
        <v>0.3381597222</v>
      </c>
      <c r="E67" s="9">
        <f t="shared" si="3"/>
        <v>0.3333333333</v>
      </c>
      <c r="F67" s="10">
        <f t="shared" si="4"/>
        <v>7</v>
      </c>
      <c r="G67" s="6" t="str">
        <f t="shared" si="5"/>
        <v>Jun</v>
      </c>
      <c r="H67" s="6">
        <f t="shared" si="6"/>
        <v>2017</v>
      </c>
      <c r="I67" s="11">
        <v>42903.358148148145</v>
      </c>
      <c r="J67" s="6">
        <v>1727.0</v>
      </c>
      <c r="K67" s="12">
        <f t="shared" si="7"/>
        <v>28.78333333</v>
      </c>
      <c r="L67" s="6" t="s">
        <v>122</v>
      </c>
      <c r="M67" s="6" t="s">
        <v>122</v>
      </c>
      <c r="N67" s="13" t="str">
        <f t="shared" si="8"/>
        <v>Pier 40 - Hudson River ParkW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Pier 40 - Hudson River ParkColumbus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7" s="6" t="s">
        <v>29</v>
      </c>
      <c r="P67" s="6" t="s">
        <v>12</v>
      </c>
      <c r="Q67" s="6">
        <v>1966.0</v>
      </c>
      <c r="R67" s="13">
        <f t="shared" si="9"/>
        <v>56</v>
      </c>
      <c r="S67" s="6" t="str">
        <f t="shared" si="10"/>
        <v>50-59</v>
      </c>
      <c r="T67" s="6"/>
    </row>
    <row r="68" ht="15.75" customHeight="1">
      <c r="A68" s="6">
        <v>4079228.0</v>
      </c>
      <c r="B68" s="11">
        <v>42866.377291666664</v>
      </c>
      <c r="C68" s="8">
        <f t="shared" si="1"/>
        <v>42866</v>
      </c>
      <c r="D68" s="9">
        <f t="shared" si="2"/>
        <v>0.3772916667</v>
      </c>
      <c r="E68" s="9">
        <f t="shared" si="3"/>
        <v>0.375</v>
      </c>
      <c r="F68" s="10">
        <f t="shared" si="4"/>
        <v>5</v>
      </c>
      <c r="G68" s="6" t="str">
        <f t="shared" si="5"/>
        <v>May</v>
      </c>
      <c r="H68" s="6">
        <f t="shared" si="6"/>
        <v>2017</v>
      </c>
      <c r="I68" s="11">
        <v>42866.381203703706</v>
      </c>
      <c r="J68" s="6">
        <v>338.0</v>
      </c>
      <c r="K68" s="12">
        <f t="shared" si="7"/>
        <v>5.633333333</v>
      </c>
      <c r="L68" s="6" t="s">
        <v>123</v>
      </c>
      <c r="M68" s="6" t="s">
        <v>37</v>
      </c>
      <c r="N68" s="13" t="str">
        <f t="shared" si="8"/>
        <v>W 84 St &amp; BroadwayE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Columbus Ave &amp; W 72 StAvenue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8" s="6" t="s">
        <v>11</v>
      </c>
      <c r="P68" s="6" t="s">
        <v>19</v>
      </c>
      <c r="Q68" s="6">
        <v>1992.0</v>
      </c>
      <c r="R68" s="13">
        <f t="shared" si="9"/>
        <v>30</v>
      </c>
      <c r="S68" s="6" t="str">
        <f t="shared" si="10"/>
        <v>30-39</v>
      </c>
      <c r="T68" s="6"/>
    </row>
    <row r="69" ht="15.75" customHeight="1">
      <c r="A69" s="6">
        <v>87348.0</v>
      </c>
      <c r="B69" s="11">
        <v>42740.60474537037</v>
      </c>
      <c r="C69" s="8">
        <f t="shared" si="1"/>
        <v>42740</v>
      </c>
      <c r="D69" s="9">
        <f t="shared" si="2"/>
        <v>0.6047453704</v>
      </c>
      <c r="E69" s="9">
        <f t="shared" si="3"/>
        <v>0.5833333333</v>
      </c>
      <c r="F69" s="10">
        <f t="shared" si="4"/>
        <v>5</v>
      </c>
      <c r="G69" s="6" t="str">
        <f t="shared" si="5"/>
        <v>Jan</v>
      </c>
      <c r="H69" s="6">
        <f t="shared" si="6"/>
        <v>2017</v>
      </c>
      <c r="I69" s="11">
        <v>42740.61284722222</v>
      </c>
      <c r="J69" s="6">
        <v>700.0</v>
      </c>
      <c r="K69" s="12">
        <f t="shared" si="7"/>
        <v>11.66666667</v>
      </c>
      <c r="L69" s="6" t="s">
        <v>42</v>
      </c>
      <c r="M69" s="6" t="s">
        <v>124</v>
      </c>
      <c r="N69" s="13" t="str">
        <f t="shared" si="8"/>
        <v>E 17 St &amp; BroadwayCentral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Avenue D &amp; E 3 StE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9" s="6" t="s">
        <v>11</v>
      </c>
      <c r="P69" s="6" t="s">
        <v>12</v>
      </c>
      <c r="Q69" s="6">
        <v>1986.0</v>
      </c>
      <c r="R69" s="13">
        <f t="shared" si="9"/>
        <v>36</v>
      </c>
      <c r="S69" s="6" t="str">
        <f t="shared" si="10"/>
        <v>30-39</v>
      </c>
      <c r="T69" s="6"/>
    </row>
    <row r="70" ht="15.75" customHeight="1">
      <c r="A70" s="6">
        <v>2184051.0</v>
      </c>
      <c r="B70" s="11">
        <v>42823.72488425926</v>
      </c>
      <c r="C70" s="8">
        <f t="shared" si="1"/>
        <v>42823</v>
      </c>
      <c r="D70" s="9">
        <f t="shared" si="2"/>
        <v>0.7248842593</v>
      </c>
      <c r="E70" s="9">
        <f t="shared" si="3"/>
        <v>0.7083333333</v>
      </c>
      <c r="F70" s="10">
        <f t="shared" si="4"/>
        <v>4</v>
      </c>
      <c r="G70" s="6" t="str">
        <f t="shared" si="5"/>
        <v>Mar</v>
      </c>
      <c r="H70" s="6">
        <f t="shared" si="6"/>
        <v>2017</v>
      </c>
      <c r="I70" s="11">
        <v>42823.73643518519</v>
      </c>
      <c r="J70" s="6">
        <v>997.0</v>
      </c>
      <c r="K70" s="12">
        <f t="shared" si="7"/>
        <v>16.61666667</v>
      </c>
      <c r="L70" s="6" t="s">
        <v>28</v>
      </c>
      <c r="M70" s="6" t="s">
        <v>125</v>
      </c>
      <c r="N70" s="13" t="str">
        <f t="shared" si="8"/>
        <v>Central Park S &amp; 6 AveAllen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88 St &amp; 1 AveStanton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70" s="6" t="s">
        <v>11</v>
      </c>
      <c r="P70" s="6" t="s">
        <v>12</v>
      </c>
      <c r="Q70" s="6">
        <v>1988.0</v>
      </c>
      <c r="R70" s="13">
        <f t="shared" si="9"/>
        <v>34</v>
      </c>
      <c r="S70" s="6" t="str">
        <f t="shared" si="10"/>
        <v>30-39</v>
      </c>
      <c r="T70" s="6"/>
    </row>
    <row r="71" ht="15.75" customHeight="1">
      <c r="A71" s="6">
        <v>2855148.0</v>
      </c>
      <c r="B71" s="11">
        <v>42840.67548611111</v>
      </c>
      <c r="C71" s="8">
        <f t="shared" si="1"/>
        <v>42840</v>
      </c>
      <c r="D71" s="9">
        <f t="shared" si="2"/>
        <v>0.6754861111</v>
      </c>
      <c r="E71" s="9">
        <f t="shared" si="3"/>
        <v>0.6666666667</v>
      </c>
      <c r="F71" s="10">
        <f t="shared" si="4"/>
        <v>7</v>
      </c>
      <c r="G71" s="6" t="str">
        <f t="shared" si="5"/>
        <v>Apr</v>
      </c>
      <c r="H71" s="6">
        <f t="shared" si="6"/>
        <v>2017</v>
      </c>
      <c r="I71" s="11">
        <v>42840.67668981481</v>
      </c>
      <c r="J71" s="6">
        <v>103.0</v>
      </c>
      <c r="K71" s="12">
        <f t="shared" si="7"/>
        <v>1.716666667</v>
      </c>
      <c r="L71" s="6" t="s">
        <v>126</v>
      </c>
      <c r="M71" s="6" t="s">
        <v>127</v>
      </c>
      <c r="N71" s="13" t="str">
        <f t="shared" si="8"/>
        <v>Allen St &amp; Rivington StE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Stanton St &amp; Chrystie StW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71" s="6" t="s">
        <v>11</v>
      </c>
      <c r="P71" s="6" t="s">
        <v>19</v>
      </c>
      <c r="Q71" s="6">
        <v>1956.0</v>
      </c>
      <c r="R71" s="13">
        <f t="shared" si="9"/>
        <v>66</v>
      </c>
      <c r="S71" s="6" t="str">
        <f t="shared" si="10"/>
        <v>60-69</v>
      </c>
      <c r="T71" s="6"/>
    </row>
    <row r="72" ht="15.75" customHeight="1">
      <c r="A72" s="6">
        <v>1675078.0</v>
      </c>
      <c r="B72" s="11">
        <v>42800.66815972222</v>
      </c>
      <c r="C72" s="8">
        <f t="shared" si="1"/>
        <v>42800</v>
      </c>
      <c r="D72" s="9">
        <f t="shared" si="2"/>
        <v>0.6681597222</v>
      </c>
      <c r="E72" s="9">
        <f t="shared" si="3"/>
        <v>0.6666666667</v>
      </c>
      <c r="F72" s="10">
        <f t="shared" si="4"/>
        <v>2</v>
      </c>
      <c r="G72" s="6" t="str">
        <f t="shared" si="5"/>
        <v>Mar</v>
      </c>
      <c r="H72" s="6">
        <f t="shared" si="6"/>
        <v>2017</v>
      </c>
      <c r="I72" s="11">
        <v>42800.68366898148</v>
      </c>
      <c r="J72" s="6">
        <v>1339.0</v>
      </c>
      <c r="K72" s="12">
        <f t="shared" si="7"/>
        <v>22.31666667</v>
      </c>
      <c r="L72" s="6" t="s">
        <v>128</v>
      </c>
      <c r="M72" s="6" t="s">
        <v>129</v>
      </c>
      <c r="N72" s="13" t="str">
        <f t="shared" si="8"/>
        <v>E 59 St &amp; Madison AvePershing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14 St &amp; The High LineE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72" s="6" t="s">
        <v>11</v>
      </c>
      <c r="P72" s="6" t="s">
        <v>12</v>
      </c>
      <c r="Q72" s="6">
        <v>1963.0</v>
      </c>
      <c r="R72" s="13">
        <f t="shared" si="9"/>
        <v>59</v>
      </c>
      <c r="S72" s="6" t="str">
        <f t="shared" si="10"/>
        <v>50-59</v>
      </c>
      <c r="T72" s="6"/>
    </row>
    <row r="73" ht="15.75" customHeight="1">
      <c r="A73" s="6">
        <v>338034.0</v>
      </c>
      <c r="B73" s="11">
        <v>42752.27998842593</v>
      </c>
      <c r="C73" s="8">
        <f t="shared" si="1"/>
        <v>42752</v>
      </c>
      <c r="D73" s="9">
        <f t="shared" si="2"/>
        <v>0.2799884259</v>
      </c>
      <c r="E73" s="9">
        <f t="shared" si="3"/>
        <v>0.25</v>
      </c>
      <c r="F73" s="10">
        <f t="shared" si="4"/>
        <v>3</v>
      </c>
      <c r="G73" s="6" t="str">
        <f t="shared" si="5"/>
        <v>Jan</v>
      </c>
      <c r="H73" s="6">
        <f t="shared" si="6"/>
        <v>2017</v>
      </c>
      <c r="I73" s="11">
        <v>42752.28600694444</v>
      </c>
      <c r="J73" s="6">
        <v>519.0</v>
      </c>
      <c r="K73" s="12">
        <f t="shared" si="7"/>
        <v>8.65</v>
      </c>
      <c r="L73" s="6" t="s">
        <v>85</v>
      </c>
      <c r="M73" s="6" t="s">
        <v>31</v>
      </c>
      <c r="N73" s="13" t="str">
        <f t="shared" si="8"/>
        <v>Pershing Square SouthStanton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25 St &amp; 2 AveMacDougal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73" s="6" t="s">
        <v>11</v>
      </c>
      <c r="P73" s="6" t="s">
        <v>19</v>
      </c>
      <c r="Q73" s="6">
        <v>1990.0</v>
      </c>
      <c r="R73" s="13">
        <f t="shared" si="9"/>
        <v>32</v>
      </c>
      <c r="S73" s="6" t="str">
        <f t="shared" si="10"/>
        <v>30-39</v>
      </c>
      <c r="T73" s="6"/>
    </row>
    <row r="74" ht="15.75" customHeight="1">
      <c r="A74" s="6">
        <v>445709.0</v>
      </c>
      <c r="B74" s="11">
        <v>42755.79238425926</v>
      </c>
      <c r="C74" s="8">
        <f t="shared" si="1"/>
        <v>42755</v>
      </c>
      <c r="D74" s="9">
        <f t="shared" si="2"/>
        <v>0.7923842593</v>
      </c>
      <c r="E74" s="9">
        <f t="shared" si="3"/>
        <v>0.7916666667</v>
      </c>
      <c r="F74" s="10">
        <f t="shared" si="4"/>
        <v>6</v>
      </c>
      <c r="G74" s="6" t="str">
        <f t="shared" si="5"/>
        <v>Jan</v>
      </c>
      <c r="H74" s="6">
        <f t="shared" si="6"/>
        <v>2017</v>
      </c>
      <c r="I74" s="11">
        <v>42755.79620370371</v>
      </c>
      <c r="J74" s="6">
        <v>330.0</v>
      </c>
      <c r="K74" s="12">
        <f t="shared" si="7"/>
        <v>5.5</v>
      </c>
      <c r="L74" s="6" t="s">
        <v>127</v>
      </c>
      <c r="M74" s="6" t="s">
        <v>130</v>
      </c>
      <c r="N74" s="13" t="str">
        <f t="shared" si="8"/>
        <v>Stanton St &amp; Chrystie StE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MacDougal St &amp; Prince StE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74" s="6" t="s">
        <v>11</v>
      </c>
      <c r="P74" s="6" t="s">
        <v>12</v>
      </c>
      <c r="Q74" s="6">
        <v>1983.0</v>
      </c>
      <c r="R74" s="13">
        <f t="shared" si="9"/>
        <v>39</v>
      </c>
      <c r="S74" s="6" t="str">
        <f t="shared" si="10"/>
        <v>30-39</v>
      </c>
      <c r="T74" s="6"/>
    </row>
    <row r="75" ht="15.75" customHeight="1">
      <c r="A75" s="6">
        <v>3828509.0</v>
      </c>
      <c r="B75" s="11">
        <v>42861.47081018519</v>
      </c>
      <c r="C75" s="8">
        <f t="shared" si="1"/>
        <v>42861</v>
      </c>
      <c r="D75" s="9">
        <f t="shared" si="2"/>
        <v>0.4708101852</v>
      </c>
      <c r="E75" s="9">
        <f t="shared" si="3"/>
        <v>0.4583333333</v>
      </c>
      <c r="F75" s="10">
        <f t="shared" si="4"/>
        <v>7</v>
      </c>
      <c r="G75" s="6" t="str">
        <f t="shared" si="5"/>
        <v>May</v>
      </c>
      <c r="H75" s="6">
        <f t="shared" si="6"/>
        <v>2017</v>
      </c>
      <c r="I75" s="11">
        <v>42861.47497685185</v>
      </c>
      <c r="J75" s="6">
        <v>360.0</v>
      </c>
      <c r="K75" s="12">
        <f t="shared" si="7"/>
        <v>6</v>
      </c>
      <c r="L75" s="6" t="s">
        <v>118</v>
      </c>
      <c r="M75" s="6" t="s">
        <v>131</v>
      </c>
      <c r="N75" s="13" t="str">
        <f t="shared" si="8"/>
        <v>E 15 St &amp; 3 AveFront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14 St &amp; Avenue BClark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75" s="6" t="s">
        <v>11</v>
      </c>
      <c r="P75" s="6" t="s">
        <v>12</v>
      </c>
      <c r="Q75" s="6">
        <v>1989.0</v>
      </c>
      <c r="R75" s="13">
        <f t="shared" si="9"/>
        <v>33</v>
      </c>
      <c r="S75" s="6" t="str">
        <f t="shared" si="10"/>
        <v>30-39</v>
      </c>
      <c r="T75" s="6"/>
    </row>
    <row r="76" ht="15.75" customHeight="1">
      <c r="A76" s="6">
        <v>5931878.0</v>
      </c>
      <c r="B76" s="11">
        <v>42901.702881944446</v>
      </c>
      <c r="C76" s="8">
        <f t="shared" si="1"/>
        <v>42901</v>
      </c>
      <c r="D76" s="9">
        <f t="shared" si="2"/>
        <v>0.7028819444</v>
      </c>
      <c r="E76" s="9">
        <f t="shared" si="3"/>
        <v>0.6666666667</v>
      </c>
      <c r="F76" s="10">
        <f t="shared" si="4"/>
        <v>5</v>
      </c>
      <c r="G76" s="6" t="str">
        <f t="shared" si="5"/>
        <v>Jun</v>
      </c>
      <c r="H76" s="6">
        <f t="shared" si="6"/>
        <v>2017</v>
      </c>
      <c r="I76" s="11">
        <v>42901.70744212963</v>
      </c>
      <c r="J76" s="6">
        <v>394.0</v>
      </c>
      <c r="K76" s="12">
        <f t="shared" si="7"/>
        <v>6.566666667</v>
      </c>
      <c r="L76" s="6" t="s">
        <v>132</v>
      </c>
      <c r="M76" s="6" t="s">
        <v>133</v>
      </c>
      <c r="N76" s="13" t="str">
        <f t="shared" si="8"/>
        <v>Front St &amp; Washington StBroadway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Clark St &amp; Henry StPershing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76" s="6" t="s">
        <v>11</v>
      </c>
      <c r="P76" s="6" t="s">
        <v>12</v>
      </c>
      <c r="Q76" s="6">
        <v>1980.0</v>
      </c>
      <c r="R76" s="13">
        <f t="shared" si="9"/>
        <v>42</v>
      </c>
      <c r="S76" s="6" t="str">
        <f t="shared" si="10"/>
        <v>40-49</v>
      </c>
      <c r="T76" s="6"/>
    </row>
    <row r="77" ht="15.75" customHeight="1">
      <c r="A77" s="6">
        <v>3252725.0</v>
      </c>
      <c r="B77" s="11">
        <v>42849.4096412037</v>
      </c>
      <c r="C77" s="8">
        <f t="shared" si="1"/>
        <v>42849</v>
      </c>
      <c r="D77" s="9">
        <f t="shared" si="2"/>
        <v>0.4096412037</v>
      </c>
      <c r="E77" s="9">
        <f t="shared" si="3"/>
        <v>0.375</v>
      </c>
      <c r="F77" s="10">
        <f t="shared" si="4"/>
        <v>2</v>
      </c>
      <c r="G77" s="6" t="str">
        <f t="shared" si="5"/>
        <v>Apr</v>
      </c>
      <c r="H77" s="6">
        <f t="shared" si="6"/>
        <v>2017</v>
      </c>
      <c r="I77" s="11">
        <v>42849.41469907408</v>
      </c>
      <c r="J77" s="6">
        <v>436.0</v>
      </c>
      <c r="K77" s="12">
        <f t="shared" si="7"/>
        <v>7.266666667</v>
      </c>
      <c r="L77" s="6" t="s">
        <v>134</v>
      </c>
      <c r="M77" s="6" t="s">
        <v>85</v>
      </c>
      <c r="N77" s="13" t="str">
        <f t="shared" si="8"/>
        <v>Broadway &amp; W 51 StDuane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Pershing Square SouthW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77" s="6" t="s">
        <v>11</v>
      </c>
      <c r="P77" s="6" t="s">
        <v>12</v>
      </c>
      <c r="Q77" s="6">
        <v>1993.0</v>
      </c>
      <c r="R77" s="13">
        <f t="shared" si="9"/>
        <v>29</v>
      </c>
      <c r="S77" s="6" t="str">
        <f t="shared" si="10"/>
        <v>20-29</v>
      </c>
      <c r="T77" s="6"/>
    </row>
    <row r="78" ht="15.75" customHeight="1">
      <c r="A78" s="6">
        <v>4263930.0</v>
      </c>
      <c r="B78" s="11">
        <v>42870.75635416667</v>
      </c>
      <c r="C78" s="8">
        <f t="shared" si="1"/>
        <v>42870</v>
      </c>
      <c r="D78" s="9">
        <f t="shared" si="2"/>
        <v>0.7563541667</v>
      </c>
      <c r="E78" s="9">
        <f t="shared" si="3"/>
        <v>0.75</v>
      </c>
      <c r="F78" s="10">
        <f t="shared" si="4"/>
        <v>2</v>
      </c>
      <c r="G78" s="6" t="str">
        <f t="shared" si="5"/>
        <v>May</v>
      </c>
      <c r="H78" s="6">
        <f t="shared" si="6"/>
        <v>2017</v>
      </c>
      <c r="I78" s="11">
        <v>42870.769849537035</v>
      </c>
      <c r="J78" s="6">
        <v>1165.0</v>
      </c>
      <c r="K78" s="12">
        <f t="shared" si="7"/>
        <v>19.41666667</v>
      </c>
      <c r="L78" s="6" t="s">
        <v>135</v>
      </c>
      <c r="M78" s="6" t="s">
        <v>136</v>
      </c>
      <c r="N78" s="13" t="str">
        <f t="shared" si="8"/>
        <v>Duane St &amp; Greenwich StLeonard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16 St &amp; The High LineMyrtle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78" s="6" t="s">
        <v>11</v>
      </c>
      <c r="P78" s="6" t="s">
        <v>19</v>
      </c>
      <c r="Q78" s="6">
        <v>1977.0</v>
      </c>
      <c r="R78" s="13">
        <f t="shared" si="9"/>
        <v>45</v>
      </c>
      <c r="S78" s="6" t="str">
        <f t="shared" si="10"/>
        <v>40-49</v>
      </c>
      <c r="T78" s="6"/>
    </row>
    <row r="79" ht="15.75" customHeight="1">
      <c r="A79" s="6">
        <v>4327895.0</v>
      </c>
      <c r="B79" s="11">
        <v>42871.76546296296</v>
      </c>
      <c r="C79" s="8">
        <f t="shared" si="1"/>
        <v>42871</v>
      </c>
      <c r="D79" s="9">
        <f t="shared" si="2"/>
        <v>0.765462963</v>
      </c>
      <c r="E79" s="9">
        <f t="shared" si="3"/>
        <v>0.75</v>
      </c>
      <c r="F79" s="10">
        <f t="shared" si="4"/>
        <v>3</v>
      </c>
      <c r="G79" s="6" t="str">
        <f t="shared" si="5"/>
        <v>May</v>
      </c>
      <c r="H79" s="6">
        <f t="shared" si="6"/>
        <v>2017</v>
      </c>
      <c r="I79" s="11">
        <v>42871.77118055556</v>
      </c>
      <c r="J79" s="6">
        <v>494.0</v>
      </c>
      <c r="K79" s="12">
        <f t="shared" si="7"/>
        <v>8.233333333</v>
      </c>
      <c r="L79" s="6" t="s">
        <v>137</v>
      </c>
      <c r="M79" s="6" t="s">
        <v>138</v>
      </c>
      <c r="N79" s="13" t="str">
        <f t="shared" si="8"/>
        <v>Leonard St &amp; Maujer StCentre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Myrtle Ave &amp; Lewis AveCentre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79" s="6" t="s">
        <v>11</v>
      </c>
      <c r="P79" s="6" t="s">
        <v>12</v>
      </c>
      <c r="Q79" s="6">
        <v>1973.0</v>
      </c>
      <c r="R79" s="13">
        <f t="shared" si="9"/>
        <v>49</v>
      </c>
      <c r="S79" s="6" t="str">
        <f t="shared" si="10"/>
        <v>40-49</v>
      </c>
      <c r="T79" s="6"/>
    </row>
    <row r="80" ht="15.75" customHeight="1">
      <c r="A80" s="6">
        <v>4500991.0</v>
      </c>
      <c r="B80" s="11">
        <v>42874.57686342593</v>
      </c>
      <c r="C80" s="8">
        <f t="shared" si="1"/>
        <v>42874</v>
      </c>
      <c r="D80" s="9">
        <f t="shared" si="2"/>
        <v>0.5768634259</v>
      </c>
      <c r="E80" s="9">
        <f t="shared" si="3"/>
        <v>0.5416666667</v>
      </c>
      <c r="F80" s="10">
        <f t="shared" si="4"/>
        <v>6</v>
      </c>
      <c r="G80" s="6" t="str">
        <f t="shared" si="5"/>
        <v>May</v>
      </c>
      <c r="H80" s="6">
        <f t="shared" si="6"/>
        <v>2017</v>
      </c>
      <c r="I80" s="11">
        <v>42874.58488425926</v>
      </c>
      <c r="J80" s="6">
        <v>692.0</v>
      </c>
      <c r="K80" s="12">
        <f t="shared" si="7"/>
        <v>11.53333333</v>
      </c>
      <c r="L80" s="6" t="s">
        <v>139</v>
      </c>
      <c r="M80" s="6" t="s">
        <v>139</v>
      </c>
      <c r="N80" s="13" t="str">
        <f t="shared" si="8"/>
        <v>Centre St &amp; Chambers St1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Centre St &amp; Chambers StE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80" s="6" t="s">
        <v>29</v>
      </c>
      <c r="P80" s="6" t="s">
        <v>12</v>
      </c>
      <c r="Q80" s="6">
        <v>1973.0</v>
      </c>
      <c r="R80" s="13">
        <f t="shared" si="9"/>
        <v>49</v>
      </c>
      <c r="S80" s="6" t="str">
        <f t="shared" si="10"/>
        <v>40-49</v>
      </c>
      <c r="T80" s="6"/>
    </row>
    <row r="81" ht="15.75" customHeight="1">
      <c r="A81" s="6">
        <v>2004051.0</v>
      </c>
      <c r="B81" s="11">
        <v>42817.4302662037</v>
      </c>
      <c r="C81" s="8">
        <f t="shared" si="1"/>
        <v>42817</v>
      </c>
      <c r="D81" s="9">
        <f t="shared" si="2"/>
        <v>0.4302662037</v>
      </c>
      <c r="E81" s="9">
        <f t="shared" si="3"/>
        <v>0.4166666667</v>
      </c>
      <c r="F81" s="10">
        <f t="shared" si="4"/>
        <v>5</v>
      </c>
      <c r="G81" s="6" t="str">
        <f t="shared" si="5"/>
        <v>Mar</v>
      </c>
      <c r="H81" s="6">
        <f t="shared" si="6"/>
        <v>2017</v>
      </c>
      <c r="I81" s="11">
        <v>42817.43634259259</v>
      </c>
      <c r="J81" s="6">
        <v>524.0</v>
      </c>
      <c r="K81" s="12">
        <f t="shared" si="7"/>
        <v>8.733333333</v>
      </c>
      <c r="L81" s="6" t="s">
        <v>140</v>
      </c>
      <c r="M81" s="6" t="s">
        <v>141</v>
      </c>
      <c r="N81" s="13" t="str">
        <f t="shared" si="8"/>
        <v>1 Ave &amp; E 16 StReade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16 St &amp; 5 AveE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81" s="6" t="s">
        <v>11</v>
      </c>
      <c r="P81" s="6" t="s">
        <v>12</v>
      </c>
      <c r="Q81" s="6">
        <v>1984.0</v>
      </c>
      <c r="R81" s="13">
        <f t="shared" si="9"/>
        <v>38</v>
      </c>
      <c r="S81" s="6" t="str">
        <f t="shared" si="10"/>
        <v>30-39</v>
      </c>
      <c r="T81" s="6"/>
    </row>
    <row r="82" ht="15.75" customHeight="1">
      <c r="A82" s="6">
        <v>1377740.0</v>
      </c>
      <c r="B82" s="11">
        <v>42790.82671296296</v>
      </c>
      <c r="C82" s="8">
        <f t="shared" si="1"/>
        <v>42790</v>
      </c>
      <c r="D82" s="9">
        <f t="shared" si="2"/>
        <v>0.826712963</v>
      </c>
      <c r="E82" s="9">
        <f t="shared" si="3"/>
        <v>0.7916666667</v>
      </c>
      <c r="F82" s="10">
        <f t="shared" si="4"/>
        <v>6</v>
      </c>
      <c r="G82" s="6" t="str">
        <f t="shared" si="5"/>
        <v>Feb</v>
      </c>
      <c r="H82" s="6">
        <f t="shared" si="6"/>
        <v>2017</v>
      </c>
      <c r="I82" s="11">
        <v>42790.844675925924</v>
      </c>
      <c r="J82" s="6">
        <v>1551.0</v>
      </c>
      <c r="K82" s="12">
        <f t="shared" si="7"/>
        <v>25.85</v>
      </c>
      <c r="L82" s="6" t="s">
        <v>142</v>
      </c>
      <c r="M82" s="6" t="s">
        <v>143</v>
      </c>
      <c r="N82" s="13" t="str">
        <f t="shared" si="8"/>
        <v>Reade St &amp; BroadwayE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10 St &amp; Avenue AGreenwich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82" s="6" t="s">
        <v>11</v>
      </c>
      <c r="P82" s="6" t="s">
        <v>12</v>
      </c>
      <c r="Q82" s="6">
        <v>1991.0</v>
      </c>
      <c r="R82" s="13">
        <f t="shared" si="9"/>
        <v>31</v>
      </c>
      <c r="S82" s="6" t="str">
        <f t="shared" si="10"/>
        <v>30-39</v>
      </c>
      <c r="T82" s="6"/>
    </row>
    <row r="83" ht="15.75" customHeight="1">
      <c r="A83" s="6">
        <v>6738778.0</v>
      </c>
      <c r="B83" s="11">
        <v>42915.75423611111</v>
      </c>
      <c r="C83" s="8">
        <f t="shared" si="1"/>
        <v>42915</v>
      </c>
      <c r="D83" s="9">
        <f t="shared" si="2"/>
        <v>0.7542361111</v>
      </c>
      <c r="E83" s="9">
        <f t="shared" si="3"/>
        <v>0.75</v>
      </c>
      <c r="F83" s="10">
        <f t="shared" si="4"/>
        <v>5</v>
      </c>
      <c r="G83" s="6" t="str">
        <f t="shared" si="5"/>
        <v>Jun</v>
      </c>
      <c r="H83" s="6">
        <f t="shared" si="6"/>
        <v>2017</v>
      </c>
      <c r="I83" s="11">
        <v>42915.75729166667</v>
      </c>
      <c r="J83" s="6">
        <v>263.0</v>
      </c>
      <c r="K83" s="12">
        <f t="shared" si="7"/>
        <v>4.383333333</v>
      </c>
      <c r="L83" s="6" t="s">
        <v>141</v>
      </c>
      <c r="M83" s="6" t="s">
        <v>144</v>
      </c>
      <c r="N83" s="13" t="str">
        <f t="shared" si="8"/>
        <v>E 16 St &amp; 5 AveBarclay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Greenwich Ave &amp; 8 AveSouth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83" s="6" t="s">
        <v>11</v>
      </c>
      <c r="P83" s="6" t="s">
        <v>12</v>
      </c>
      <c r="Q83" s="6">
        <v>1984.0</v>
      </c>
      <c r="R83" s="13">
        <f t="shared" si="9"/>
        <v>38</v>
      </c>
      <c r="S83" s="6" t="str">
        <f t="shared" si="10"/>
        <v>30-39</v>
      </c>
      <c r="T83" s="6"/>
    </row>
    <row r="84" ht="15.75" customHeight="1">
      <c r="A84" s="6">
        <v>3479649.0</v>
      </c>
      <c r="B84" s="11">
        <v>42854.54246527778</v>
      </c>
      <c r="C84" s="8">
        <f t="shared" si="1"/>
        <v>42854</v>
      </c>
      <c r="D84" s="9">
        <f t="shared" si="2"/>
        <v>0.5424652778</v>
      </c>
      <c r="E84" s="9">
        <f t="shared" si="3"/>
        <v>0.5416666667</v>
      </c>
      <c r="F84" s="10">
        <f t="shared" si="4"/>
        <v>7</v>
      </c>
      <c r="G84" s="6" t="str">
        <f t="shared" si="5"/>
        <v>Apr</v>
      </c>
      <c r="H84" s="6">
        <f t="shared" si="6"/>
        <v>2017</v>
      </c>
      <c r="I84" s="11">
        <v>42854.54585648148</v>
      </c>
      <c r="J84" s="6">
        <v>292.0</v>
      </c>
      <c r="K84" s="12">
        <f t="shared" si="7"/>
        <v>4.866666667</v>
      </c>
      <c r="L84" s="6" t="s">
        <v>145</v>
      </c>
      <c r="M84" s="6" t="s">
        <v>146</v>
      </c>
      <c r="N84" s="13" t="str">
        <f t="shared" si="8"/>
        <v>Barclay St &amp; Church StE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South End Ave &amp; Liberty StCherry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84" s="6" t="s">
        <v>11</v>
      </c>
      <c r="P84" s="6" t="s">
        <v>12</v>
      </c>
      <c r="Q84" s="6">
        <v>1980.0</v>
      </c>
      <c r="R84" s="13">
        <f t="shared" si="9"/>
        <v>42</v>
      </c>
      <c r="S84" s="6" t="str">
        <f t="shared" si="10"/>
        <v>40-49</v>
      </c>
      <c r="T84" s="6"/>
    </row>
    <row r="85" ht="15.75" customHeight="1">
      <c r="A85" s="6">
        <v>6067227.0</v>
      </c>
      <c r="B85" s="11">
        <v>42904.56694444444</v>
      </c>
      <c r="C85" s="8">
        <f t="shared" si="1"/>
        <v>42904</v>
      </c>
      <c r="D85" s="9">
        <f t="shared" si="2"/>
        <v>0.5669444444</v>
      </c>
      <c r="E85" s="9">
        <f t="shared" si="3"/>
        <v>0.5416666667</v>
      </c>
      <c r="F85" s="10">
        <f t="shared" si="4"/>
        <v>1</v>
      </c>
      <c r="G85" s="6" t="str">
        <f t="shared" si="5"/>
        <v>Jun</v>
      </c>
      <c r="H85" s="6">
        <f t="shared" si="6"/>
        <v>2017</v>
      </c>
      <c r="I85" s="11">
        <v>42904.59065972222</v>
      </c>
      <c r="J85" s="6">
        <v>2048.0</v>
      </c>
      <c r="K85" s="12">
        <f t="shared" si="7"/>
        <v>34.13333333</v>
      </c>
      <c r="L85" s="6" t="s">
        <v>147</v>
      </c>
      <c r="M85" s="6" t="s">
        <v>148</v>
      </c>
      <c r="N85" s="13" t="str">
        <f t="shared" si="8"/>
        <v>E 33 St &amp; 2 AveBroadway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Cherry StMilton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85" s="6" t="s">
        <v>11</v>
      </c>
      <c r="P85" s="6" t="s">
        <v>12</v>
      </c>
      <c r="Q85" s="6">
        <v>1942.0</v>
      </c>
      <c r="R85" s="13">
        <f t="shared" si="9"/>
        <v>80</v>
      </c>
      <c r="S85" s="6" t="str">
        <f t="shared" si="10"/>
        <v>80 above</v>
      </c>
      <c r="T85" s="6"/>
    </row>
    <row r="86" ht="15.75" customHeight="1">
      <c r="A86" s="6">
        <v>5888144.0</v>
      </c>
      <c r="B86" s="11">
        <v>42900.86987268519</v>
      </c>
      <c r="C86" s="8">
        <f t="shared" si="1"/>
        <v>42900</v>
      </c>
      <c r="D86" s="9">
        <f t="shared" si="2"/>
        <v>0.8698726852</v>
      </c>
      <c r="E86" s="9">
        <f t="shared" si="3"/>
        <v>0.8333333333</v>
      </c>
      <c r="F86" s="10">
        <f t="shared" si="4"/>
        <v>4</v>
      </c>
      <c r="G86" s="6" t="str">
        <f t="shared" si="5"/>
        <v>Jun</v>
      </c>
      <c r="H86" s="6">
        <f t="shared" si="6"/>
        <v>2017</v>
      </c>
      <c r="I86" s="11">
        <v>42900.88064814815</v>
      </c>
      <c r="J86" s="6">
        <v>930.0</v>
      </c>
      <c r="K86" s="12">
        <f t="shared" si="7"/>
        <v>15.5</v>
      </c>
      <c r="L86" s="6" t="s">
        <v>149</v>
      </c>
      <c r="M86" s="6" t="s">
        <v>74</v>
      </c>
      <c r="N86" s="13" t="str">
        <f t="shared" si="8"/>
        <v>Broadway &amp; Roebling StAdelphi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Milton St &amp; Franklin StDeKalb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86" s="6" t="s">
        <v>11</v>
      </c>
      <c r="P86" s="6" t="s">
        <v>19</v>
      </c>
      <c r="Q86" s="6">
        <v>1989.0</v>
      </c>
      <c r="R86" s="13">
        <f t="shared" si="9"/>
        <v>33</v>
      </c>
      <c r="S86" s="6" t="str">
        <f t="shared" si="10"/>
        <v>30-39</v>
      </c>
      <c r="T86" s="6"/>
    </row>
    <row r="87" ht="15.75" customHeight="1">
      <c r="A87" s="6">
        <v>2491986.0</v>
      </c>
      <c r="B87" s="11">
        <v>42833.48768518519</v>
      </c>
      <c r="C87" s="8">
        <f t="shared" si="1"/>
        <v>42833</v>
      </c>
      <c r="D87" s="9">
        <f t="shared" si="2"/>
        <v>0.4876851852</v>
      </c>
      <c r="E87" s="9">
        <f t="shared" si="3"/>
        <v>0.4583333333</v>
      </c>
      <c r="F87" s="10">
        <f t="shared" si="4"/>
        <v>7</v>
      </c>
      <c r="G87" s="6" t="str">
        <f t="shared" si="5"/>
        <v>Apr</v>
      </c>
      <c r="H87" s="6">
        <f t="shared" si="6"/>
        <v>2017</v>
      </c>
      <c r="I87" s="11">
        <v>42833.49002314815</v>
      </c>
      <c r="J87" s="6">
        <v>202.0</v>
      </c>
      <c r="K87" s="12">
        <f t="shared" si="7"/>
        <v>3.366666667</v>
      </c>
      <c r="L87" s="6" t="s">
        <v>150</v>
      </c>
      <c r="M87" s="6" t="s">
        <v>151</v>
      </c>
      <c r="N87" s="13" t="str">
        <f t="shared" si="8"/>
        <v>Adelphi St &amp; Myrtle AveBergen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DeKalb Ave &amp; S Portland AveBedford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87" s="6" t="s">
        <v>11</v>
      </c>
      <c r="P87" s="6" t="s">
        <v>12</v>
      </c>
      <c r="Q87" s="6">
        <v>1990.0</v>
      </c>
      <c r="R87" s="13">
        <f t="shared" si="9"/>
        <v>32</v>
      </c>
      <c r="S87" s="6" t="str">
        <f t="shared" si="10"/>
        <v>30-39</v>
      </c>
      <c r="T87" s="6"/>
    </row>
    <row r="88" ht="15.75" customHeight="1">
      <c r="A88" s="6">
        <v>6407126.0</v>
      </c>
      <c r="B88" s="11">
        <v>42910.55631944445</v>
      </c>
      <c r="C88" s="8">
        <f t="shared" si="1"/>
        <v>42910</v>
      </c>
      <c r="D88" s="9">
        <f t="shared" si="2"/>
        <v>0.5563194444</v>
      </c>
      <c r="E88" s="9">
        <f t="shared" si="3"/>
        <v>0.5416666667</v>
      </c>
      <c r="F88" s="10">
        <f t="shared" si="4"/>
        <v>7</v>
      </c>
      <c r="G88" s="6" t="str">
        <f t="shared" si="5"/>
        <v>Jun</v>
      </c>
      <c r="H88" s="6">
        <f t="shared" si="6"/>
        <v>2017</v>
      </c>
      <c r="I88" s="11">
        <v>42910.58216435185</v>
      </c>
      <c r="J88" s="6">
        <v>2232.0</v>
      </c>
      <c r="K88" s="12">
        <f t="shared" si="7"/>
        <v>37.2</v>
      </c>
      <c r="L88" s="6" t="s">
        <v>152</v>
      </c>
      <c r="M88" s="6" t="s">
        <v>153</v>
      </c>
      <c r="N88" s="13" t="str">
        <f t="shared" si="8"/>
        <v>Bergen St &amp; Smith St11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Bedford Ave &amp; Nassau Ave8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88" s="6" t="s">
        <v>11</v>
      </c>
      <c r="P88" s="6" t="s">
        <v>12</v>
      </c>
      <c r="Q88" s="6">
        <v>1977.0</v>
      </c>
      <c r="R88" s="13">
        <f t="shared" si="9"/>
        <v>45</v>
      </c>
      <c r="S88" s="6" t="str">
        <f t="shared" si="10"/>
        <v>40-49</v>
      </c>
      <c r="T88" s="6"/>
    </row>
    <row r="89" ht="15.75" customHeight="1">
      <c r="A89" s="6">
        <v>6392474.0</v>
      </c>
      <c r="B89" s="11">
        <v>42910.111354166664</v>
      </c>
      <c r="C89" s="8">
        <f t="shared" si="1"/>
        <v>42910</v>
      </c>
      <c r="D89" s="9">
        <f t="shared" si="2"/>
        <v>0.1113541667</v>
      </c>
      <c r="E89" s="9">
        <f t="shared" si="3"/>
        <v>0.08333333333</v>
      </c>
      <c r="F89" s="10">
        <f t="shared" si="4"/>
        <v>7</v>
      </c>
      <c r="G89" s="6" t="str">
        <f t="shared" si="5"/>
        <v>Jun</v>
      </c>
      <c r="H89" s="6">
        <f t="shared" si="6"/>
        <v>2017</v>
      </c>
      <c r="I89" s="11">
        <v>42910.115752314814</v>
      </c>
      <c r="J89" s="6">
        <v>379.0</v>
      </c>
      <c r="K89" s="12">
        <f t="shared" si="7"/>
        <v>6.316666667</v>
      </c>
      <c r="L89" s="6" t="s">
        <v>154</v>
      </c>
      <c r="M89" s="6" t="s">
        <v>155</v>
      </c>
      <c r="N89" s="13" t="str">
        <f t="shared" si="8"/>
        <v>11 Ave &amp; W 41 StUniversity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8 Ave &amp; W 33 StE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89" s="6" t="s">
        <v>11</v>
      </c>
      <c r="P89" s="6" t="s">
        <v>12</v>
      </c>
      <c r="Q89" s="6">
        <v>1974.0</v>
      </c>
      <c r="R89" s="13">
        <f t="shared" si="9"/>
        <v>48</v>
      </c>
      <c r="S89" s="6" t="str">
        <f t="shared" si="10"/>
        <v>40-49</v>
      </c>
      <c r="T89" s="6"/>
    </row>
    <row r="90" ht="15.75" customHeight="1">
      <c r="A90" s="6">
        <v>4276054.0</v>
      </c>
      <c r="B90" s="11">
        <v>42870.86806712963</v>
      </c>
      <c r="C90" s="8">
        <f t="shared" si="1"/>
        <v>42870</v>
      </c>
      <c r="D90" s="9">
        <f t="shared" si="2"/>
        <v>0.8680671296</v>
      </c>
      <c r="E90" s="9">
        <f t="shared" si="3"/>
        <v>0.8333333333</v>
      </c>
      <c r="F90" s="10">
        <f t="shared" si="4"/>
        <v>2</v>
      </c>
      <c r="G90" s="6" t="str">
        <f t="shared" si="5"/>
        <v>May</v>
      </c>
      <c r="H90" s="6">
        <f t="shared" si="6"/>
        <v>2017</v>
      </c>
      <c r="I90" s="11">
        <v>42870.8728587963</v>
      </c>
      <c r="J90" s="6">
        <v>413.0</v>
      </c>
      <c r="K90" s="12">
        <f t="shared" si="7"/>
        <v>6.883333333</v>
      </c>
      <c r="L90" s="6" t="s">
        <v>156</v>
      </c>
      <c r="M90" s="6" t="s">
        <v>46</v>
      </c>
      <c r="N90" s="13" t="str">
        <f t="shared" si="8"/>
        <v>University Pl &amp; E 8 StBroadway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11 St &amp; 2 Ave8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90" s="6" t="s">
        <v>11</v>
      </c>
      <c r="P90" s="6" t="s">
        <v>19</v>
      </c>
      <c r="Q90" s="6">
        <v>1965.0</v>
      </c>
      <c r="R90" s="13">
        <f t="shared" si="9"/>
        <v>57</v>
      </c>
      <c r="S90" s="6" t="str">
        <f t="shared" si="10"/>
        <v>50-59</v>
      </c>
      <c r="T90" s="6"/>
    </row>
    <row r="91" ht="15.75" customHeight="1">
      <c r="A91" s="6">
        <v>2759514.0</v>
      </c>
      <c r="B91" s="11">
        <v>42838.73777777778</v>
      </c>
      <c r="C91" s="8">
        <f t="shared" si="1"/>
        <v>42838</v>
      </c>
      <c r="D91" s="9">
        <f t="shared" si="2"/>
        <v>0.7377777778</v>
      </c>
      <c r="E91" s="9">
        <f t="shared" si="3"/>
        <v>0.7083333333</v>
      </c>
      <c r="F91" s="10">
        <f t="shared" si="4"/>
        <v>5</v>
      </c>
      <c r="G91" s="6" t="str">
        <f t="shared" si="5"/>
        <v>Apr</v>
      </c>
      <c r="H91" s="6">
        <f t="shared" si="6"/>
        <v>2017</v>
      </c>
      <c r="I91" s="11">
        <v>42838.74015046296</v>
      </c>
      <c r="J91" s="6">
        <v>205.0</v>
      </c>
      <c r="K91" s="12">
        <f t="shared" si="7"/>
        <v>3.416666667</v>
      </c>
      <c r="L91" s="6" t="s">
        <v>157</v>
      </c>
      <c r="M91" s="6" t="s">
        <v>75</v>
      </c>
      <c r="N91" s="13" t="str">
        <f t="shared" si="8"/>
        <v>Broadway &amp; W 58 StBroadway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8 Ave &amp; W 52 StBroadway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91" s="6" t="s">
        <v>11</v>
      </c>
      <c r="P91" s="6" t="s">
        <v>12</v>
      </c>
      <c r="Q91" s="6">
        <v>1981.0</v>
      </c>
      <c r="R91" s="13">
        <f t="shared" si="9"/>
        <v>41</v>
      </c>
      <c r="S91" s="6" t="str">
        <f t="shared" si="10"/>
        <v>40-49</v>
      </c>
      <c r="T91" s="6"/>
    </row>
    <row r="92" ht="15.75" customHeight="1">
      <c r="A92" s="6">
        <v>2401586.0</v>
      </c>
      <c r="B92" s="11">
        <v>42830.534375</v>
      </c>
      <c r="C92" s="8">
        <f t="shared" si="1"/>
        <v>42830</v>
      </c>
      <c r="D92" s="9">
        <f t="shared" si="2"/>
        <v>0.534375</v>
      </c>
      <c r="E92" s="9">
        <f t="shared" si="3"/>
        <v>0.5</v>
      </c>
      <c r="F92" s="10">
        <f t="shared" si="4"/>
        <v>4</v>
      </c>
      <c r="G92" s="6" t="str">
        <f t="shared" si="5"/>
        <v>Apr</v>
      </c>
      <c r="H92" s="6">
        <f t="shared" si="6"/>
        <v>2017</v>
      </c>
      <c r="I92" s="11">
        <v>42830.53596064815</v>
      </c>
      <c r="J92" s="6">
        <v>137.0</v>
      </c>
      <c r="K92" s="12">
        <f t="shared" si="7"/>
        <v>2.283333333</v>
      </c>
      <c r="L92" s="6" t="s">
        <v>157</v>
      </c>
      <c r="M92" s="6" t="s">
        <v>158</v>
      </c>
      <c r="N92" s="13" t="str">
        <f t="shared" si="8"/>
        <v>Broadway &amp; W 58 StBarrow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W 53 StGreenwich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92" s="6" t="s">
        <v>11</v>
      </c>
      <c r="P92" s="6" t="s">
        <v>19</v>
      </c>
      <c r="Q92" s="6">
        <v>1996.0</v>
      </c>
      <c r="R92" s="13">
        <f t="shared" si="9"/>
        <v>26</v>
      </c>
      <c r="S92" s="6" t="str">
        <f t="shared" si="10"/>
        <v>20-29</v>
      </c>
      <c r="T92" s="6"/>
    </row>
    <row r="93" ht="15.75" customHeight="1">
      <c r="A93" s="6">
        <v>5820513.0</v>
      </c>
      <c r="B93" s="11">
        <v>42899.791921296295</v>
      </c>
      <c r="C93" s="8">
        <f t="shared" si="1"/>
        <v>42899</v>
      </c>
      <c r="D93" s="9">
        <f t="shared" si="2"/>
        <v>0.7919212963</v>
      </c>
      <c r="E93" s="9">
        <f t="shared" si="3"/>
        <v>0.7916666667</v>
      </c>
      <c r="F93" s="10">
        <f t="shared" si="4"/>
        <v>3</v>
      </c>
      <c r="G93" s="6" t="str">
        <f t="shared" si="5"/>
        <v>Jun</v>
      </c>
      <c r="H93" s="6">
        <f t="shared" si="6"/>
        <v>2017</v>
      </c>
      <c r="I93" s="11">
        <v>42899.793703703705</v>
      </c>
      <c r="J93" s="6">
        <v>153.0</v>
      </c>
      <c r="K93" s="12">
        <f t="shared" si="7"/>
        <v>2.55</v>
      </c>
      <c r="L93" s="6" t="s">
        <v>17</v>
      </c>
      <c r="M93" s="6" t="s">
        <v>90</v>
      </c>
      <c r="N93" s="13" t="str">
        <f t="shared" si="8"/>
        <v>Barrow St &amp; Hudson StForsyth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Greenwich St &amp; W Houston StCarmine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93" s="6" t="s">
        <v>11</v>
      </c>
      <c r="P93" s="6" t="s">
        <v>19</v>
      </c>
      <c r="Q93" s="6">
        <v>1999.0</v>
      </c>
      <c r="R93" s="13">
        <f t="shared" si="9"/>
        <v>23</v>
      </c>
      <c r="S93" s="6" t="str">
        <f t="shared" si="10"/>
        <v>20-29</v>
      </c>
      <c r="T93" s="6"/>
    </row>
    <row r="94" ht="15.75" customHeight="1">
      <c r="A94" s="6">
        <v>5480048.0</v>
      </c>
      <c r="B94" s="11">
        <v>42894.2937962963</v>
      </c>
      <c r="C94" s="8">
        <f t="shared" si="1"/>
        <v>42894</v>
      </c>
      <c r="D94" s="9">
        <f t="shared" si="2"/>
        <v>0.2937962963</v>
      </c>
      <c r="E94" s="9">
        <f t="shared" si="3"/>
        <v>0.2916666667</v>
      </c>
      <c r="F94" s="10">
        <f t="shared" si="4"/>
        <v>5</v>
      </c>
      <c r="G94" s="6" t="str">
        <f t="shared" si="5"/>
        <v>Jun</v>
      </c>
      <c r="H94" s="6">
        <f t="shared" si="6"/>
        <v>2017</v>
      </c>
      <c r="I94" s="11">
        <v>42894.30027777778</v>
      </c>
      <c r="J94" s="6">
        <v>560.0</v>
      </c>
      <c r="K94" s="12">
        <f t="shared" si="7"/>
        <v>9.333333333</v>
      </c>
      <c r="L94" s="6" t="s">
        <v>159</v>
      </c>
      <c r="M94" s="6" t="s">
        <v>86</v>
      </c>
      <c r="N94" s="13" t="str">
        <f t="shared" si="8"/>
        <v>Forsyth St &amp; Broome StLafayette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Carmine St &amp; 6 AveE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94" s="6" t="s">
        <v>11</v>
      </c>
      <c r="P94" s="6" t="s">
        <v>19</v>
      </c>
      <c r="Q94" s="6">
        <v>1961.0</v>
      </c>
      <c r="R94" s="13">
        <f t="shared" si="9"/>
        <v>61</v>
      </c>
      <c r="S94" s="6" t="str">
        <f t="shared" si="10"/>
        <v>60-69</v>
      </c>
      <c r="T94" s="6"/>
    </row>
    <row r="95" ht="15.75" customHeight="1">
      <c r="A95" s="6">
        <v>1951218.0</v>
      </c>
      <c r="B95" s="11">
        <v>42815.677395833336</v>
      </c>
      <c r="C95" s="8">
        <f t="shared" si="1"/>
        <v>42815</v>
      </c>
      <c r="D95" s="9">
        <f t="shared" si="2"/>
        <v>0.6773958333</v>
      </c>
      <c r="E95" s="9">
        <f t="shared" si="3"/>
        <v>0.6666666667</v>
      </c>
      <c r="F95" s="10">
        <f t="shared" si="4"/>
        <v>3</v>
      </c>
      <c r="G95" s="6" t="str">
        <f t="shared" si="5"/>
        <v>Mar</v>
      </c>
      <c r="H95" s="6">
        <f t="shared" si="6"/>
        <v>2017</v>
      </c>
      <c r="I95" s="11">
        <v>42815.68287037037</v>
      </c>
      <c r="J95" s="6">
        <v>472.0</v>
      </c>
      <c r="K95" s="12">
        <f t="shared" si="7"/>
        <v>7.866666667</v>
      </c>
      <c r="L95" s="6" t="s">
        <v>160</v>
      </c>
      <c r="M95" s="6" t="s">
        <v>45</v>
      </c>
      <c r="N95" s="13" t="str">
        <f t="shared" si="8"/>
        <v>Lafayette St &amp; E 8 StW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2 St &amp; Avenue CW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95" s="6" t="s">
        <v>11</v>
      </c>
      <c r="P95" s="6" t="s">
        <v>19</v>
      </c>
      <c r="Q95" s="6">
        <v>1996.0</v>
      </c>
      <c r="R95" s="13">
        <f t="shared" si="9"/>
        <v>26</v>
      </c>
      <c r="S95" s="6" t="str">
        <f t="shared" si="10"/>
        <v>20-29</v>
      </c>
      <c r="T95" s="6"/>
    </row>
    <row r="96" ht="15.75" customHeight="1">
      <c r="A96" s="6">
        <v>3005402.0</v>
      </c>
      <c r="B96" s="11">
        <v>42843.70091435185</v>
      </c>
      <c r="C96" s="8">
        <f t="shared" si="1"/>
        <v>42843</v>
      </c>
      <c r="D96" s="9">
        <f t="shared" si="2"/>
        <v>0.7009143519</v>
      </c>
      <c r="E96" s="9">
        <f t="shared" si="3"/>
        <v>0.6666666667</v>
      </c>
      <c r="F96" s="10">
        <f t="shared" si="4"/>
        <v>3</v>
      </c>
      <c r="G96" s="6" t="str">
        <f t="shared" si="5"/>
        <v>Apr</v>
      </c>
      <c r="H96" s="6">
        <f t="shared" si="6"/>
        <v>2017</v>
      </c>
      <c r="I96" s="11">
        <v>42843.70479166666</v>
      </c>
      <c r="J96" s="6">
        <v>334.0</v>
      </c>
      <c r="K96" s="12">
        <f t="shared" si="7"/>
        <v>5.566666667</v>
      </c>
      <c r="L96" s="6" t="s">
        <v>161</v>
      </c>
      <c r="M96" s="6" t="s">
        <v>162</v>
      </c>
      <c r="N96" s="13" t="str">
        <f t="shared" si="8"/>
        <v>W 45 St &amp; 8 AveBond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44 St &amp; 5 AveDean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96" s="6" t="s">
        <v>11</v>
      </c>
      <c r="P96" s="6" t="s">
        <v>12</v>
      </c>
      <c r="Q96" s="6">
        <v>1984.0</v>
      </c>
      <c r="R96" s="13">
        <f t="shared" si="9"/>
        <v>38</v>
      </c>
      <c r="S96" s="6" t="str">
        <f t="shared" si="10"/>
        <v>30-39</v>
      </c>
      <c r="T96" s="6"/>
    </row>
    <row r="97" ht="15.75" customHeight="1">
      <c r="A97" s="6">
        <v>4212374.0</v>
      </c>
      <c r="B97" s="11">
        <v>42869.69369212963</v>
      </c>
      <c r="C97" s="8">
        <f t="shared" si="1"/>
        <v>42869</v>
      </c>
      <c r="D97" s="9">
        <f t="shared" si="2"/>
        <v>0.6936921296</v>
      </c>
      <c r="E97" s="9">
        <f t="shared" si="3"/>
        <v>0.6666666667</v>
      </c>
      <c r="F97" s="10">
        <f t="shared" si="4"/>
        <v>1</v>
      </c>
      <c r="G97" s="6" t="str">
        <f t="shared" si="5"/>
        <v>May</v>
      </c>
      <c r="H97" s="6">
        <f t="shared" si="6"/>
        <v>2017</v>
      </c>
      <c r="I97" s="11">
        <v>42869.69652777778</v>
      </c>
      <c r="J97" s="6">
        <v>245.0</v>
      </c>
      <c r="K97" s="12">
        <f t="shared" si="7"/>
        <v>4.083333333</v>
      </c>
      <c r="L97" s="6" t="s">
        <v>163</v>
      </c>
      <c r="M97" s="6" t="s">
        <v>164</v>
      </c>
      <c r="N97" s="13" t="str">
        <f t="shared" si="8"/>
        <v>Bond St &amp; Bergen StMott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Dean St &amp; 4 AveE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97" s="6" t="s">
        <v>11</v>
      </c>
      <c r="P97" s="6" t="s">
        <v>12</v>
      </c>
      <c r="Q97" s="6">
        <v>1984.0</v>
      </c>
      <c r="R97" s="13">
        <f t="shared" si="9"/>
        <v>38</v>
      </c>
      <c r="S97" s="6" t="str">
        <f t="shared" si="10"/>
        <v>30-39</v>
      </c>
      <c r="T97" s="6"/>
    </row>
    <row r="98" ht="15.75" customHeight="1">
      <c r="A98" s="6">
        <v>2697880.0</v>
      </c>
      <c r="B98" s="11">
        <v>42837.6718287037</v>
      </c>
      <c r="C98" s="8">
        <f t="shared" si="1"/>
        <v>42837</v>
      </c>
      <c r="D98" s="9">
        <f t="shared" si="2"/>
        <v>0.6718287037</v>
      </c>
      <c r="E98" s="9">
        <f t="shared" si="3"/>
        <v>0.6666666667</v>
      </c>
      <c r="F98" s="10">
        <f t="shared" si="4"/>
        <v>4</v>
      </c>
      <c r="G98" s="6" t="str">
        <f t="shared" si="5"/>
        <v>Apr</v>
      </c>
      <c r="H98" s="6">
        <f t="shared" si="6"/>
        <v>2017</v>
      </c>
      <c r="I98" s="11">
        <v>42837.690034722225</v>
      </c>
      <c r="J98" s="6">
        <v>1573.0</v>
      </c>
      <c r="K98" s="12">
        <f t="shared" si="7"/>
        <v>26.21666667</v>
      </c>
      <c r="L98" s="6" t="s">
        <v>57</v>
      </c>
      <c r="M98" s="6" t="s">
        <v>165</v>
      </c>
      <c r="N98" s="13" t="str">
        <f t="shared" si="8"/>
        <v>Mott St &amp; Prince StW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51 St &amp; 1 AveW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98" s="6" t="s">
        <v>11</v>
      </c>
      <c r="P98" s="6" t="s">
        <v>19</v>
      </c>
      <c r="Q98" s="6">
        <v>1974.0</v>
      </c>
      <c r="R98" s="13">
        <f t="shared" si="9"/>
        <v>48</v>
      </c>
      <c r="S98" s="6" t="str">
        <f t="shared" si="10"/>
        <v>40-49</v>
      </c>
      <c r="T98" s="6"/>
    </row>
    <row r="99" ht="15.75" customHeight="1">
      <c r="A99" s="6">
        <v>4393538.0</v>
      </c>
      <c r="B99" s="11">
        <v>42872.768692129626</v>
      </c>
      <c r="C99" s="8">
        <f t="shared" si="1"/>
        <v>42872</v>
      </c>
      <c r="D99" s="9">
        <f t="shared" si="2"/>
        <v>0.7686921296</v>
      </c>
      <c r="E99" s="9">
        <f t="shared" si="3"/>
        <v>0.75</v>
      </c>
      <c r="F99" s="10">
        <f t="shared" si="4"/>
        <v>4</v>
      </c>
      <c r="G99" s="6" t="str">
        <f t="shared" si="5"/>
        <v>May</v>
      </c>
      <c r="H99" s="6">
        <f t="shared" si="6"/>
        <v>2017</v>
      </c>
      <c r="I99" s="11">
        <v>42872.77476851852</v>
      </c>
      <c r="J99" s="6">
        <v>525.0</v>
      </c>
      <c r="K99" s="12">
        <f t="shared" si="7"/>
        <v>8.75</v>
      </c>
      <c r="L99" s="6" t="s">
        <v>166</v>
      </c>
      <c r="M99" s="6" t="s">
        <v>167</v>
      </c>
      <c r="N99" s="13" t="str">
        <f t="shared" si="8"/>
        <v>W 92 St &amp; Broadway8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76 St &amp; Columbus Ave5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99" s="6" t="s">
        <v>11</v>
      </c>
      <c r="P99" s="6" t="s">
        <v>12</v>
      </c>
      <c r="Q99" s="6">
        <v>1948.0</v>
      </c>
      <c r="R99" s="13">
        <f t="shared" si="9"/>
        <v>74</v>
      </c>
      <c r="S99" s="6" t="str">
        <f t="shared" si="10"/>
        <v>70-79</v>
      </c>
      <c r="T99" s="6"/>
    </row>
    <row r="100" ht="15.75" customHeight="1">
      <c r="A100" s="6">
        <v>3893488.0</v>
      </c>
      <c r="B100" s="11">
        <v>42862.76416666667</v>
      </c>
      <c r="C100" s="8">
        <f t="shared" si="1"/>
        <v>42862</v>
      </c>
      <c r="D100" s="9">
        <f t="shared" si="2"/>
        <v>0.7641666667</v>
      </c>
      <c r="E100" s="9">
        <f t="shared" si="3"/>
        <v>0.75</v>
      </c>
      <c r="F100" s="10">
        <f t="shared" si="4"/>
        <v>1</v>
      </c>
      <c r="G100" s="6" t="str">
        <f t="shared" si="5"/>
        <v>May</v>
      </c>
      <c r="H100" s="6">
        <f t="shared" si="6"/>
        <v>2017</v>
      </c>
      <c r="I100" s="11">
        <v>42862.77978009259</v>
      </c>
      <c r="J100" s="6">
        <v>1349.0</v>
      </c>
      <c r="K100" s="12">
        <f t="shared" si="7"/>
        <v>22.48333333</v>
      </c>
      <c r="L100" s="6" t="s">
        <v>75</v>
      </c>
      <c r="M100" s="6" t="s">
        <v>168</v>
      </c>
      <c r="N100" s="13" t="str">
        <f t="shared" si="8"/>
        <v>8 Ave &amp; W 52 StE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5 Ave &amp; E 88 StBroadway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00" s="6" t="s">
        <v>11</v>
      </c>
      <c r="P100" s="6" t="s">
        <v>12</v>
      </c>
      <c r="Q100" s="6">
        <v>1990.0</v>
      </c>
      <c r="R100" s="13">
        <f t="shared" si="9"/>
        <v>32</v>
      </c>
      <c r="S100" s="6" t="str">
        <f t="shared" si="10"/>
        <v>30-39</v>
      </c>
      <c r="T100" s="6"/>
    </row>
    <row r="101" ht="15.75" customHeight="1">
      <c r="A101" s="6">
        <v>1811390.0</v>
      </c>
      <c r="B101" s="11">
        <v>42804.352638888886</v>
      </c>
      <c r="C101" s="8">
        <f t="shared" si="1"/>
        <v>42804</v>
      </c>
      <c r="D101" s="9">
        <f t="shared" si="2"/>
        <v>0.3526388889</v>
      </c>
      <c r="E101" s="9">
        <f t="shared" si="3"/>
        <v>0.3333333333</v>
      </c>
      <c r="F101" s="10">
        <f t="shared" si="4"/>
        <v>6</v>
      </c>
      <c r="G101" s="6" t="str">
        <f t="shared" si="5"/>
        <v>Mar</v>
      </c>
      <c r="H101" s="6">
        <f t="shared" si="6"/>
        <v>2017</v>
      </c>
      <c r="I101" s="11">
        <v>42804.355578703704</v>
      </c>
      <c r="J101" s="6">
        <v>253.0</v>
      </c>
      <c r="K101" s="12">
        <f t="shared" si="7"/>
        <v>4.216666667</v>
      </c>
      <c r="L101" s="6" t="s">
        <v>169</v>
      </c>
      <c r="M101" s="6" t="s">
        <v>70</v>
      </c>
      <c r="N101" s="13" t="str">
        <f t="shared" si="8"/>
        <v>E 24 St &amp; Park Ave SBroadway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E 14 StW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01" s="6" t="s">
        <v>11</v>
      </c>
      <c r="P101" s="6" t="s">
        <v>12</v>
      </c>
      <c r="Q101" s="6">
        <v>1973.0</v>
      </c>
      <c r="R101" s="13">
        <f t="shared" si="9"/>
        <v>49</v>
      </c>
      <c r="S101" s="6" t="str">
        <f t="shared" si="10"/>
        <v>40-49</v>
      </c>
      <c r="T101" s="6"/>
    </row>
    <row r="102" ht="15.75" customHeight="1">
      <c r="A102" s="6">
        <v>389272.0</v>
      </c>
      <c r="B102" s="11">
        <v>42754.31576388889</v>
      </c>
      <c r="C102" s="8">
        <f t="shared" si="1"/>
        <v>42754</v>
      </c>
      <c r="D102" s="9">
        <f t="shared" si="2"/>
        <v>0.3157638889</v>
      </c>
      <c r="E102" s="9">
        <f t="shared" si="3"/>
        <v>0.2916666667</v>
      </c>
      <c r="F102" s="10">
        <f t="shared" si="4"/>
        <v>5</v>
      </c>
      <c r="G102" s="6" t="str">
        <f t="shared" si="5"/>
        <v>Jan</v>
      </c>
      <c r="H102" s="6">
        <f t="shared" si="6"/>
        <v>2017</v>
      </c>
      <c r="I102" s="11">
        <v>42754.32090277778</v>
      </c>
      <c r="J102" s="6">
        <v>444.0</v>
      </c>
      <c r="K102" s="12">
        <f t="shared" si="7"/>
        <v>7.4</v>
      </c>
      <c r="L102" s="6" t="s">
        <v>99</v>
      </c>
      <c r="M102" s="6" t="s">
        <v>170</v>
      </c>
      <c r="N102" s="13" t="str">
        <f t="shared" si="8"/>
        <v>Broadway &amp; W 36 StCentral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52 St &amp; 6 AveE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02" s="6" t="s">
        <v>11</v>
      </c>
      <c r="P102" s="6" t="s">
        <v>12</v>
      </c>
      <c r="Q102" s="6">
        <v>1979.0</v>
      </c>
      <c r="R102" s="13">
        <f t="shared" si="9"/>
        <v>43</v>
      </c>
      <c r="S102" s="6" t="str">
        <f t="shared" si="10"/>
        <v>40-49</v>
      </c>
      <c r="T102" s="6"/>
    </row>
    <row r="103" ht="15.75" customHeight="1">
      <c r="A103" s="6">
        <v>4666273.0</v>
      </c>
      <c r="B103" s="11">
        <v>42878.29122685185</v>
      </c>
      <c r="C103" s="8">
        <f t="shared" si="1"/>
        <v>42878</v>
      </c>
      <c r="D103" s="9">
        <f t="shared" si="2"/>
        <v>0.2912268519</v>
      </c>
      <c r="E103" s="9">
        <f t="shared" si="3"/>
        <v>0.25</v>
      </c>
      <c r="F103" s="10">
        <f t="shared" si="4"/>
        <v>3</v>
      </c>
      <c r="G103" s="6" t="str">
        <f t="shared" si="5"/>
        <v>May</v>
      </c>
      <c r="H103" s="6">
        <f t="shared" si="6"/>
        <v>2017</v>
      </c>
      <c r="I103" s="11">
        <v>42878.30761574074</v>
      </c>
      <c r="J103" s="6">
        <v>1416.0</v>
      </c>
      <c r="K103" s="12">
        <f t="shared" si="7"/>
        <v>23.6</v>
      </c>
      <c r="L103" s="6" t="s">
        <v>171</v>
      </c>
      <c r="M103" s="6" t="s">
        <v>172</v>
      </c>
      <c r="N103" s="13" t="str">
        <f t="shared" si="8"/>
        <v>Central Park West &amp; W 102 StW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48 St &amp; 5 AveLiberty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03" s="6" t="s">
        <v>11</v>
      </c>
      <c r="P103" s="6" t="s">
        <v>19</v>
      </c>
      <c r="Q103" s="6">
        <v>1957.0</v>
      </c>
      <c r="R103" s="13">
        <f t="shared" si="9"/>
        <v>65</v>
      </c>
      <c r="S103" s="6" t="str">
        <f t="shared" si="10"/>
        <v>60-69</v>
      </c>
      <c r="T103" s="6"/>
    </row>
    <row r="104" ht="15.75" customHeight="1">
      <c r="A104" s="6">
        <v>3241064.0</v>
      </c>
      <c r="B104" s="11">
        <v>42849.27171296296</v>
      </c>
      <c r="C104" s="8">
        <f t="shared" si="1"/>
        <v>42849</v>
      </c>
      <c r="D104" s="9">
        <f t="shared" si="2"/>
        <v>0.271712963</v>
      </c>
      <c r="E104" s="9">
        <f t="shared" si="3"/>
        <v>0.25</v>
      </c>
      <c r="F104" s="10">
        <f t="shared" si="4"/>
        <v>2</v>
      </c>
      <c r="G104" s="6" t="str">
        <f t="shared" si="5"/>
        <v>Apr</v>
      </c>
      <c r="H104" s="6">
        <f t="shared" si="6"/>
        <v>2017</v>
      </c>
      <c r="I104" s="11">
        <v>42849.28894675926</v>
      </c>
      <c r="J104" s="6">
        <v>1488.0</v>
      </c>
      <c r="K104" s="12">
        <f t="shared" si="7"/>
        <v>24.8</v>
      </c>
      <c r="L104" s="6" t="s">
        <v>173</v>
      </c>
      <c r="M104" s="6" t="s">
        <v>35</v>
      </c>
      <c r="N104" s="13" t="str">
        <f t="shared" si="8"/>
        <v>W 42 St &amp; Dyer AveClinton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Liberty St &amp; BroadwayE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04" s="6" t="s">
        <v>11</v>
      </c>
      <c r="P104" s="6" t="s">
        <v>12</v>
      </c>
      <c r="Q104" s="6">
        <v>1962.0</v>
      </c>
      <c r="R104" s="13">
        <f t="shared" si="9"/>
        <v>60</v>
      </c>
      <c r="S104" s="6" t="str">
        <f t="shared" si="10"/>
        <v>60-69</v>
      </c>
      <c r="T104" s="6"/>
    </row>
    <row r="105" ht="15.75" customHeight="1">
      <c r="A105" s="6">
        <v>4287006.0</v>
      </c>
      <c r="B105" s="11">
        <v>42871.33565972222</v>
      </c>
      <c r="C105" s="8">
        <f t="shared" si="1"/>
        <v>42871</v>
      </c>
      <c r="D105" s="9">
        <f t="shared" si="2"/>
        <v>0.3356597222</v>
      </c>
      <c r="E105" s="9">
        <f t="shared" si="3"/>
        <v>0.3333333333</v>
      </c>
      <c r="F105" s="10">
        <f t="shared" si="4"/>
        <v>3</v>
      </c>
      <c r="G105" s="6" t="str">
        <f t="shared" si="5"/>
        <v>May</v>
      </c>
      <c r="H105" s="6">
        <f t="shared" si="6"/>
        <v>2017</v>
      </c>
      <c r="I105" s="11">
        <v>42871.35936342592</v>
      </c>
      <c r="J105" s="6">
        <v>2048.0</v>
      </c>
      <c r="K105" s="12">
        <f t="shared" si="7"/>
        <v>34.13333333</v>
      </c>
      <c r="L105" s="6" t="s">
        <v>174</v>
      </c>
      <c r="M105" s="6" t="s">
        <v>175</v>
      </c>
      <c r="N105" s="13" t="str">
        <f t="shared" si="8"/>
        <v>Clinton St &amp; Joralemon StUniversity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47 St &amp; 2 AveE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05" s="6" t="s">
        <v>11</v>
      </c>
      <c r="P105" s="6" t="s">
        <v>12</v>
      </c>
      <c r="Q105" s="6">
        <v>1971.0</v>
      </c>
      <c r="R105" s="13">
        <f t="shared" si="9"/>
        <v>51</v>
      </c>
      <c r="S105" s="6" t="str">
        <f t="shared" si="10"/>
        <v>50-59</v>
      </c>
      <c r="T105" s="6"/>
    </row>
    <row r="106" ht="15.75" customHeight="1">
      <c r="A106" s="6">
        <v>2971954.0</v>
      </c>
      <c r="B106" s="11">
        <v>42842.96653935185</v>
      </c>
      <c r="C106" s="8">
        <f t="shared" si="1"/>
        <v>42842</v>
      </c>
      <c r="D106" s="9">
        <f t="shared" si="2"/>
        <v>0.9665393519</v>
      </c>
      <c r="E106" s="9">
        <f t="shared" si="3"/>
        <v>0.9583333333</v>
      </c>
      <c r="F106" s="10">
        <f t="shared" si="4"/>
        <v>2</v>
      </c>
      <c r="G106" s="6" t="str">
        <f t="shared" si="5"/>
        <v>Apr</v>
      </c>
      <c r="H106" s="6">
        <f t="shared" si="6"/>
        <v>2017</v>
      </c>
      <c r="I106" s="11">
        <v>42842.96969907408</v>
      </c>
      <c r="J106" s="6">
        <v>272.0</v>
      </c>
      <c r="K106" s="12">
        <f t="shared" si="7"/>
        <v>4.533333333</v>
      </c>
      <c r="L106" s="6" t="s">
        <v>156</v>
      </c>
      <c r="M106" s="6" t="s">
        <v>118</v>
      </c>
      <c r="N106" s="13" t="str">
        <f t="shared" si="8"/>
        <v>University Pl &amp; E 8 StCooper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15 St &amp; 3 Ave8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06" s="6" t="s">
        <v>11</v>
      </c>
      <c r="P106" s="6" t="s">
        <v>12</v>
      </c>
      <c r="Q106" s="6">
        <v>1992.0</v>
      </c>
      <c r="R106" s="13">
        <f t="shared" si="9"/>
        <v>30</v>
      </c>
      <c r="S106" s="6" t="str">
        <f t="shared" si="10"/>
        <v>30-39</v>
      </c>
      <c r="T106" s="6"/>
    </row>
    <row r="107" ht="15.75" customHeight="1">
      <c r="A107" s="6">
        <v>5902394.0</v>
      </c>
      <c r="B107" s="11">
        <v>42901.34517361111</v>
      </c>
      <c r="C107" s="8">
        <f t="shared" si="1"/>
        <v>42901</v>
      </c>
      <c r="D107" s="9">
        <f t="shared" si="2"/>
        <v>0.3451736111</v>
      </c>
      <c r="E107" s="9">
        <f t="shared" si="3"/>
        <v>0.3333333333</v>
      </c>
      <c r="F107" s="10">
        <f t="shared" si="4"/>
        <v>5</v>
      </c>
      <c r="G107" s="6" t="str">
        <f t="shared" si="5"/>
        <v>Jun</v>
      </c>
      <c r="H107" s="6">
        <f t="shared" si="6"/>
        <v>2017</v>
      </c>
      <c r="I107" s="11">
        <v>42901.35203703704</v>
      </c>
      <c r="J107" s="6">
        <v>593.0</v>
      </c>
      <c r="K107" s="12">
        <f t="shared" si="7"/>
        <v>9.883333333</v>
      </c>
      <c r="L107" s="6" t="s">
        <v>176</v>
      </c>
      <c r="M107" s="6" t="s">
        <v>92</v>
      </c>
      <c r="N107" s="13" t="str">
        <f t="shared" si="8"/>
        <v>Cooper Square &amp; E 7 StBroadway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8 Ave &amp; W 16 StW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07" s="6" t="s">
        <v>11</v>
      </c>
      <c r="P107" s="6" t="s">
        <v>12</v>
      </c>
      <c r="Q107" s="6">
        <v>1990.0</v>
      </c>
      <c r="R107" s="13">
        <f t="shared" si="9"/>
        <v>32</v>
      </c>
      <c r="S107" s="6" t="str">
        <f t="shared" si="10"/>
        <v>30-39</v>
      </c>
      <c r="T107" s="6"/>
    </row>
    <row r="108" ht="15.75" customHeight="1">
      <c r="A108" s="6">
        <v>3079483.0</v>
      </c>
      <c r="B108" s="11">
        <v>42845.417337962965</v>
      </c>
      <c r="C108" s="8">
        <f t="shared" si="1"/>
        <v>42845</v>
      </c>
      <c r="D108" s="9">
        <f t="shared" si="2"/>
        <v>0.417337963</v>
      </c>
      <c r="E108" s="9">
        <f t="shared" si="3"/>
        <v>0.4166666667</v>
      </c>
      <c r="F108" s="10">
        <f t="shared" si="4"/>
        <v>5</v>
      </c>
      <c r="G108" s="6" t="str">
        <f t="shared" si="5"/>
        <v>Apr</v>
      </c>
      <c r="H108" s="6">
        <f t="shared" si="6"/>
        <v>2017</v>
      </c>
      <c r="I108" s="11">
        <v>42845.43126157407</v>
      </c>
      <c r="J108" s="6">
        <v>1203.0</v>
      </c>
      <c r="K108" s="12">
        <f t="shared" si="7"/>
        <v>20.05</v>
      </c>
      <c r="L108" s="6" t="s">
        <v>177</v>
      </c>
      <c r="M108" s="6" t="s">
        <v>178</v>
      </c>
      <c r="N108" s="13" t="str">
        <f t="shared" si="8"/>
        <v>Broadway &amp; W 24 StCentral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52 St &amp; 5 Ave9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08" s="6" t="s">
        <v>11</v>
      </c>
      <c r="P108" s="6" t="s">
        <v>12</v>
      </c>
      <c r="Q108" s="6">
        <v>1960.0</v>
      </c>
      <c r="R108" s="13">
        <f t="shared" si="9"/>
        <v>62</v>
      </c>
      <c r="S108" s="6" t="str">
        <f t="shared" si="10"/>
        <v>60-69</v>
      </c>
      <c r="T108" s="6"/>
    </row>
    <row r="109" ht="15.75" customHeight="1">
      <c r="A109" s="6">
        <v>6356851.0</v>
      </c>
      <c r="B109" s="11">
        <v>42909.50111111111</v>
      </c>
      <c r="C109" s="8">
        <f t="shared" si="1"/>
        <v>42909</v>
      </c>
      <c r="D109" s="9">
        <f t="shared" si="2"/>
        <v>0.5011111111</v>
      </c>
      <c r="E109" s="9">
        <f t="shared" si="3"/>
        <v>0.5</v>
      </c>
      <c r="F109" s="10">
        <f t="shared" si="4"/>
        <v>6</v>
      </c>
      <c r="G109" s="6" t="str">
        <f t="shared" si="5"/>
        <v>Jun</v>
      </c>
      <c r="H109" s="6">
        <f t="shared" si="6"/>
        <v>2017</v>
      </c>
      <c r="I109" s="11">
        <v>42909.52821759259</v>
      </c>
      <c r="J109" s="6">
        <v>2341.0</v>
      </c>
      <c r="K109" s="12">
        <f t="shared" si="7"/>
        <v>39.01666667</v>
      </c>
      <c r="L109" s="6" t="s">
        <v>28</v>
      </c>
      <c r="M109" s="6" t="s">
        <v>179</v>
      </c>
      <c r="N109" s="13" t="str">
        <f t="shared" si="8"/>
        <v>Central Park S &amp; 6 AveClinton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9 Ave &amp; W 22 StForsyth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09" s="6" t="s">
        <v>29</v>
      </c>
      <c r="P109" s="6" t="s">
        <v>12</v>
      </c>
      <c r="Q109" s="6">
        <v>1960.0</v>
      </c>
      <c r="R109" s="13">
        <f t="shared" si="9"/>
        <v>62</v>
      </c>
      <c r="S109" s="6" t="str">
        <f t="shared" si="10"/>
        <v>60-69</v>
      </c>
      <c r="T109" s="6"/>
    </row>
    <row r="110" ht="15.75" customHeight="1">
      <c r="A110" s="6">
        <v>6437349.0</v>
      </c>
      <c r="B110" s="11">
        <v>42910.86172453704</v>
      </c>
      <c r="C110" s="8">
        <f t="shared" si="1"/>
        <v>42910</v>
      </c>
      <c r="D110" s="9">
        <f t="shared" si="2"/>
        <v>0.861724537</v>
      </c>
      <c r="E110" s="9">
        <f t="shared" si="3"/>
        <v>0.8333333333</v>
      </c>
      <c r="F110" s="10">
        <f t="shared" si="4"/>
        <v>7</v>
      </c>
      <c r="G110" s="6" t="str">
        <f t="shared" si="5"/>
        <v>Jun</v>
      </c>
      <c r="H110" s="6">
        <f t="shared" si="6"/>
        <v>2017</v>
      </c>
      <c r="I110" s="11">
        <v>42910.878900462965</v>
      </c>
      <c r="J110" s="6">
        <v>1484.0</v>
      </c>
      <c r="K110" s="12">
        <f t="shared" si="7"/>
        <v>24.73333333</v>
      </c>
      <c r="L110" s="6" t="s">
        <v>180</v>
      </c>
      <c r="M110" s="6" t="s">
        <v>159</v>
      </c>
      <c r="N110" s="13" t="str">
        <f t="shared" si="8"/>
        <v>Clinton St &amp; Grand StW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Forsyth St &amp; Broome StVesey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10" s="6" t="s">
        <v>11</v>
      </c>
      <c r="P110" s="6" t="s">
        <v>12</v>
      </c>
      <c r="Q110" s="6">
        <v>1979.0</v>
      </c>
      <c r="R110" s="13">
        <f t="shared" si="9"/>
        <v>43</v>
      </c>
      <c r="S110" s="6" t="str">
        <f t="shared" si="10"/>
        <v>40-49</v>
      </c>
      <c r="T110" s="6"/>
    </row>
    <row r="111" ht="15.75" customHeight="1">
      <c r="A111" s="6">
        <v>4015168.0</v>
      </c>
      <c r="B111" s="11">
        <v>42865.338958333334</v>
      </c>
      <c r="C111" s="8">
        <f t="shared" si="1"/>
        <v>42865</v>
      </c>
      <c r="D111" s="9">
        <f t="shared" si="2"/>
        <v>0.3389583333</v>
      </c>
      <c r="E111" s="9">
        <f t="shared" si="3"/>
        <v>0.3333333333</v>
      </c>
      <c r="F111" s="10">
        <f t="shared" si="4"/>
        <v>4</v>
      </c>
      <c r="G111" s="6" t="str">
        <f t="shared" si="5"/>
        <v>May</v>
      </c>
      <c r="H111" s="6">
        <f t="shared" si="6"/>
        <v>2017</v>
      </c>
      <c r="I111" s="11">
        <v>42865.35003472222</v>
      </c>
      <c r="J111" s="6">
        <v>956.0</v>
      </c>
      <c r="K111" s="12">
        <f t="shared" si="7"/>
        <v>15.93333333</v>
      </c>
      <c r="L111" s="6" t="s">
        <v>93</v>
      </c>
      <c r="M111" s="6" t="s">
        <v>109</v>
      </c>
      <c r="N111" s="13" t="str">
        <f t="shared" si="8"/>
        <v>W 13 St &amp; Hudson StCherry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Vesey Pl &amp; River TerraceAllen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11" s="6" t="s">
        <v>11</v>
      </c>
      <c r="P111" s="6" t="s">
        <v>12</v>
      </c>
      <c r="Q111" s="6">
        <v>1959.0</v>
      </c>
      <c r="R111" s="13">
        <f t="shared" si="9"/>
        <v>63</v>
      </c>
      <c r="S111" s="6" t="str">
        <f t="shared" si="10"/>
        <v>60-69</v>
      </c>
      <c r="T111" s="6"/>
    </row>
    <row r="112" ht="15.75" customHeight="1">
      <c r="A112" s="6">
        <v>6417471.0</v>
      </c>
      <c r="B112" s="11">
        <v>42910.651504629626</v>
      </c>
      <c r="C112" s="8">
        <f t="shared" si="1"/>
        <v>42910</v>
      </c>
      <c r="D112" s="9">
        <f t="shared" si="2"/>
        <v>0.6515046296</v>
      </c>
      <c r="E112" s="9">
        <f t="shared" si="3"/>
        <v>0.625</v>
      </c>
      <c r="F112" s="10">
        <f t="shared" si="4"/>
        <v>7</v>
      </c>
      <c r="G112" s="6" t="str">
        <f t="shared" si="5"/>
        <v>Jun</v>
      </c>
      <c r="H112" s="6">
        <f t="shared" si="6"/>
        <v>2017</v>
      </c>
      <c r="I112" s="11">
        <v>42910.655706018515</v>
      </c>
      <c r="J112" s="6">
        <v>362.0</v>
      </c>
      <c r="K112" s="12">
        <f t="shared" si="7"/>
        <v>6.033333333</v>
      </c>
      <c r="L112" s="6" t="s">
        <v>148</v>
      </c>
      <c r="M112" s="6" t="s">
        <v>71</v>
      </c>
      <c r="N112" s="13" t="str">
        <f t="shared" si="8"/>
        <v>Cherry StE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Allen St &amp; Hester StW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12" s="6" t="s">
        <v>11</v>
      </c>
      <c r="P112" s="6" t="s">
        <v>19</v>
      </c>
      <c r="Q112" s="6">
        <v>1966.0</v>
      </c>
      <c r="R112" s="13">
        <f t="shared" si="9"/>
        <v>56</v>
      </c>
      <c r="S112" s="6" t="str">
        <f t="shared" si="10"/>
        <v>50-59</v>
      </c>
      <c r="T112" s="6"/>
    </row>
    <row r="113" ht="15.75" customHeight="1">
      <c r="A113" s="6">
        <v>6158567.0</v>
      </c>
      <c r="B113" s="11">
        <v>42906.50466435185</v>
      </c>
      <c r="C113" s="8">
        <f t="shared" si="1"/>
        <v>42906</v>
      </c>
      <c r="D113" s="9">
        <f t="shared" si="2"/>
        <v>0.5046643519</v>
      </c>
      <c r="E113" s="9">
        <f t="shared" si="3"/>
        <v>0.5</v>
      </c>
      <c r="F113" s="10">
        <f t="shared" si="4"/>
        <v>3</v>
      </c>
      <c r="G113" s="6" t="str">
        <f t="shared" si="5"/>
        <v>Jun</v>
      </c>
      <c r="H113" s="6">
        <f t="shared" si="6"/>
        <v>2017</v>
      </c>
      <c r="I113" s="11">
        <v>42906.51201388889</v>
      </c>
      <c r="J113" s="6">
        <v>635.0</v>
      </c>
      <c r="K113" s="12">
        <f t="shared" si="7"/>
        <v>10.58333333</v>
      </c>
      <c r="L113" s="6" t="s">
        <v>181</v>
      </c>
      <c r="M113" s="6" t="s">
        <v>61</v>
      </c>
      <c r="N113" s="13" t="str">
        <f t="shared" si="8"/>
        <v>E 31 St &amp; 3 Ave1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38 St &amp; 8 Ave2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13" s="6" t="s">
        <v>11</v>
      </c>
      <c r="P113" s="6" t="s">
        <v>12</v>
      </c>
      <c r="Q113" s="6">
        <v>1991.0</v>
      </c>
      <c r="R113" s="13">
        <f t="shared" si="9"/>
        <v>31</v>
      </c>
      <c r="S113" s="6" t="str">
        <f t="shared" si="10"/>
        <v>30-39</v>
      </c>
      <c r="T113" s="6"/>
    </row>
    <row r="114" ht="15.75" customHeight="1">
      <c r="A114" s="6">
        <v>4742346.0</v>
      </c>
      <c r="B114" s="11">
        <v>42879.48113425926</v>
      </c>
      <c r="C114" s="8">
        <f t="shared" si="1"/>
        <v>42879</v>
      </c>
      <c r="D114" s="9">
        <f t="shared" si="2"/>
        <v>0.4811342593</v>
      </c>
      <c r="E114" s="9">
        <f t="shared" si="3"/>
        <v>0.4583333333</v>
      </c>
      <c r="F114" s="10">
        <f t="shared" si="4"/>
        <v>4</v>
      </c>
      <c r="G114" s="6" t="str">
        <f t="shared" si="5"/>
        <v>May</v>
      </c>
      <c r="H114" s="6">
        <f t="shared" si="6"/>
        <v>2017</v>
      </c>
      <c r="I114" s="11">
        <v>42879.488171296296</v>
      </c>
      <c r="J114" s="6">
        <v>607.0</v>
      </c>
      <c r="K114" s="12">
        <f t="shared" si="7"/>
        <v>10.11666667</v>
      </c>
      <c r="L114" s="6" t="s">
        <v>38</v>
      </c>
      <c r="M114" s="6" t="s">
        <v>182</v>
      </c>
      <c r="N114" s="13" t="str">
        <f t="shared" si="8"/>
        <v>1 Ave &amp; E 68 StBus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2 Ave &amp; E 96 StBus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14" s="6" t="s">
        <v>11</v>
      </c>
      <c r="P114" s="6" t="s">
        <v>12</v>
      </c>
      <c r="Q114" s="6">
        <v>1967.0</v>
      </c>
      <c r="R114" s="13">
        <f t="shared" si="9"/>
        <v>55</v>
      </c>
      <c r="S114" s="6" t="str">
        <f t="shared" si="10"/>
        <v>50-59</v>
      </c>
      <c r="T114" s="6"/>
    </row>
    <row r="115" ht="15.75" customHeight="1">
      <c r="A115" s="6">
        <v>1214745.0</v>
      </c>
      <c r="B115" s="11">
        <v>42786.738171296296</v>
      </c>
      <c r="C115" s="8">
        <f t="shared" si="1"/>
        <v>42786</v>
      </c>
      <c r="D115" s="9">
        <f t="shared" si="2"/>
        <v>0.7381712963</v>
      </c>
      <c r="E115" s="9">
        <f t="shared" si="3"/>
        <v>0.7083333333</v>
      </c>
      <c r="F115" s="10">
        <f t="shared" si="4"/>
        <v>2</v>
      </c>
      <c r="G115" s="6" t="str">
        <f t="shared" si="5"/>
        <v>Feb</v>
      </c>
      <c r="H115" s="6">
        <f t="shared" si="6"/>
        <v>2017</v>
      </c>
      <c r="I115" s="11">
        <v>42786.759618055556</v>
      </c>
      <c r="J115" s="6">
        <v>1852.0</v>
      </c>
      <c r="K115" s="12">
        <f t="shared" si="7"/>
        <v>30.86666667</v>
      </c>
      <c r="L115" s="6" t="s">
        <v>183</v>
      </c>
      <c r="M115" s="6" t="s">
        <v>183</v>
      </c>
      <c r="N115" s="13" t="str">
        <f t="shared" si="8"/>
        <v>Bus Slip &amp; State StE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Bus Slip &amp; State St8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15" s="6" t="s">
        <v>29</v>
      </c>
      <c r="P115" s="6" t="s">
        <v>12</v>
      </c>
      <c r="Q115" s="6">
        <v>1967.0</v>
      </c>
      <c r="R115" s="13">
        <f t="shared" si="9"/>
        <v>55</v>
      </c>
      <c r="S115" s="6" t="str">
        <f t="shared" si="10"/>
        <v>50-59</v>
      </c>
      <c r="T115" s="6"/>
    </row>
    <row r="116" ht="15.75" customHeight="1">
      <c r="A116" s="6">
        <v>3071010.0</v>
      </c>
      <c r="B116" s="11">
        <v>42844.94119212963</v>
      </c>
      <c r="C116" s="8">
        <f t="shared" si="1"/>
        <v>42844</v>
      </c>
      <c r="D116" s="9">
        <f t="shared" si="2"/>
        <v>0.9411921296</v>
      </c>
      <c r="E116" s="9">
        <f t="shared" si="3"/>
        <v>0.9166666667</v>
      </c>
      <c r="F116" s="10">
        <f t="shared" si="4"/>
        <v>4</v>
      </c>
      <c r="G116" s="6" t="str">
        <f t="shared" si="5"/>
        <v>Apr</v>
      </c>
      <c r="H116" s="6">
        <f t="shared" si="6"/>
        <v>2017</v>
      </c>
      <c r="I116" s="11">
        <v>42844.95556712963</v>
      </c>
      <c r="J116" s="6">
        <v>1242.0</v>
      </c>
      <c r="K116" s="12">
        <f t="shared" si="7"/>
        <v>20.7</v>
      </c>
      <c r="L116" s="6" t="s">
        <v>184</v>
      </c>
      <c r="M116" s="6" t="s">
        <v>83</v>
      </c>
      <c r="N116" s="13" t="str">
        <f t="shared" si="8"/>
        <v>E 6 St &amp; Avenue BDuane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8 Ave &amp; W 31 StW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16" s="6" t="s">
        <v>29</v>
      </c>
      <c r="P116" s="6" t="s">
        <v>12</v>
      </c>
      <c r="Q116" s="6">
        <v>1996.0</v>
      </c>
      <c r="R116" s="13">
        <f t="shared" si="9"/>
        <v>26</v>
      </c>
      <c r="S116" s="6" t="str">
        <f t="shared" si="10"/>
        <v>20-29</v>
      </c>
      <c r="T116" s="6"/>
    </row>
    <row r="117" ht="15.75" customHeight="1">
      <c r="A117" s="6">
        <v>2767253.0</v>
      </c>
      <c r="B117" s="11">
        <v>42838.7950462963</v>
      </c>
      <c r="C117" s="8">
        <f t="shared" si="1"/>
        <v>42838</v>
      </c>
      <c r="D117" s="9">
        <f t="shared" si="2"/>
        <v>0.7950462963</v>
      </c>
      <c r="E117" s="9">
        <f t="shared" si="3"/>
        <v>0.7916666667</v>
      </c>
      <c r="F117" s="10">
        <f t="shared" si="4"/>
        <v>5</v>
      </c>
      <c r="G117" s="6" t="str">
        <f t="shared" si="5"/>
        <v>Apr</v>
      </c>
      <c r="H117" s="6">
        <f t="shared" si="6"/>
        <v>2017</v>
      </c>
      <c r="I117" s="11">
        <v>42838.80658564815</v>
      </c>
      <c r="J117" s="6">
        <v>997.0</v>
      </c>
      <c r="K117" s="12">
        <f t="shared" si="7"/>
        <v>16.61666667</v>
      </c>
      <c r="L117" s="6" t="s">
        <v>135</v>
      </c>
      <c r="M117" s="6" t="s">
        <v>185</v>
      </c>
      <c r="N117" s="13" t="str">
        <f t="shared" si="8"/>
        <v>Duane St &amp; Greenwich StW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22 St &amp; 10 Ave11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17" s="6" t="s">
        <v>11</v>
      </c>
      <c r="P117" s="6" t="s">
        <v>12</v>
      </c>
      <c r="Q117" s="6">
        <v>1979.0</v>
      </c>
      <c r="R117" s="13">
        <f t="shared" si="9"/>
        <v>43</v>
      </c>
      <c r="S117" s="6" t="str">
        <f t="shared" si="10"/>
        <v>40-49</v>
      </c>
      <c r="T117" s="6"/>
    </row>
    <row r="118" ht="15.75" customHeight="1">
      <c r="A118" s="6">
        <v>1873353.0</v>
      </c>
      <c r="B118" s="11">
        <v>42807.73311342593</v>
      </c>
      <c r="C118" s="8">
        <f t="shared" si="1"/>
        <v>42807</v>
      </c>
      <c r="D118" s="9">
        <f t="shared" si="2"/>
        <v>0.7331134259</v>
      </c>
      <c r="E118" s="9">
        <f t="shared" si="3"/>
        <v>0.7083333333</v>
      </c>
      <c r="F118" s="10">
        <f t="shared" si="4"/>
        <v>2</v>
      </c>
      <c r="G118" s="6" t="str">
        <f t="shared" si="5"/>
        <v>Mar</v>
      </c>
      <c r="H118" s="6">
        <f t="shared" si="6"/>
        <v>2017</v>
      </c>
      <c r="I118" s="11">
        <v>42807.74790509259</v>
      </c>
      <c r="J118" s="6">
        <v>1278.0</v>
      </c>
      <c r="K118" s="12">
        <f t="shared" si="7"/>
        <v>21.3</v>
      </c>
      <c r="L118" s="6" t="s">
        <v>10</v>
      </c>
      <c r="M118" s="6" t="s">
        <v>186</v>
      </c>
      <c r="N118" s="13" t="str">
        <f t="shared" si="8"/>
        <v>W Broadway &amp; Spring StGreenwich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11 Ave &amp; W 27 StE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18" s="6" t="s">
        <v>11</v>
      </c>
      <c r="P118" s="6" t="s">
        <v>12</v>
      </c>
      <c r="Q118" s="6">
        <v>1977.0</v>
      </c>
      <c r="R118" s="13">
        <f t="shared" si="9"/>
        <v>45</v>
      </c>
      <c r="S118" s="6" t="str">
        <f t="shared" si="10"/>
        <v>40-49</v>
      </c>
      <c r="T118" s="6"/>
    </row>
    <row r="119" ht="15.75" customHeight="1">
      <c r="A119" s="6">
        <v>6335267.0</v>
      </c>
      <c r="B119" s="11">
        <v>42908.971087962964</v>
      </c>
      <c r="C119" s="8">
        <f t="shared" si="1"/>
        <v>42908</v>
      </c>
      <c r="D119" s="9">
        <f t="shared" si="2"/>
        <v>0.971087963</v>
      </c>
      <c r="E119" s="9">
        <f t="shared" si="3"/>
        <v>0.9583333333</v>
      </c>
      <c r="F119" s="10">
        <f t="shared" si="4"/>
        <v>5</v>
      </c>
      <c r="G119" s="6" t="str">
        <f t="shared" si="5"/>
        <v>Jun</v>
      </c>
      <c r="H119" s="6">
        <f t="shared" si="6"/>
        <v>2017</v>
      </c>
      <c r="I119" s="11">
        <v>42908.98780092593</v>
      </c>
      <c r="J119" s="6">
        <v>1443.0</v>
      </c>
      <c r="K119" s="12">
        <f t="shared" si="7"/>
        <v>24.05</v>
      </c>
      <c r="L119" s="6" t="s">
        <v>144</v>
      </c>
      <c r="M119" s="6" t="s">
        <v>187</v>
      </c>
      <c r="N119" s="13" t="str">
        <f t="shared" si="8"/>
        <v>Greenwich Ave &amp; 8 AveKent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23 St &amp; 1 AveN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19" s="6" t="s">
        <v>11</v>
      </c>
      <c r="P119" s="6" t="s">
        <v>19</v>
      </c>
      <c r="Q119" s="6">
        <v>1996.0</v>
      </c>
      <c r="R119" s="13">
        <f t="shared" si="9"/>
        <v>26</v>
      </c>
      <c r="S119" s="6" t="str">
        <f t="shared" si="10"/>
        <v>20-29</v>
      </c>
      <c r="T119" s="6"/>
    </row>
    <row r="120" ht="15.75" customHeight="1">
      <c r="A120" s="6">
        <v>4824502.0</v>
      </c>
      <c r="B120" s="11">
        <v>42881.58578703704</v>
      </c>
      <c r="C120" s="8">
        <f t="shared" si="1"/>
        <v>42881</v>
      </c>
      <c r="D120" s="9">
        <f t="shared" si="2"/>
        <v>0.585787037</v>
      </c>
      <c r="E120" s="9">
        <f t="shared" si="3"/>
        <v>0.5833333333</v>
      </c>
      <c r="F120" s="10">
        <f t="shared" si="4"/>
        <v>6</v>
      </c>
      <c r="G120" s="6" t="str">
        <f t="shared" si="5"/>
        <v>May</v>
      </c>
      <c r="H120" s="6">
        <f t="shared" si="6"/>
        <v>2017</v>
      </c>
      <c r="I120" s="11">
        <v>42881.60056712963</v>
      </c>
      <c r="J120" s="6">
        <v>1276.0</v>
      </c>
      <c r="K120" s="12">
        <f t="shared" si="7"/>
        <v>21.26666667</v>
      </c>
      <c r="L120" s="6" t="s">
        <v>188</v>
      </c>
      <c r="M120" s="6" t="s">
        <v>189</v>
      </c>
      <c r="N120" s="13" t="str">
        <f t="shared" si="8"/>
        <v>Kent Ave &amp; N 7 StUniversity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N 6 St &amp; Bedford AveW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20" s="6" t="s">
        <v>29</v>
      </c>
      <c r="P120" s="6" t="s">
        <v>19</v>
      </c>
      <c r="Q120" s="6">
        <v>1996.0</v>
      </c>
      <c r="R120" s="13">
        <f t="shared" si="9"/>
        <v>26</v>
      </c>
      <c r="S120" s="6" t="str">
        <f t="shared" si="10"/>
        <v>20-29</v>
      </c>
      <c r="T120" s="6"/>
    </row>
    <row r="121" ht="15.75" customHeight="1">
      <c r="A121" s="6">
        <v>5213563.0</v>
      </c>
      <c r="B121" s="11">
        <v>42888.857627314814</v>
      </c>
      <c r="C121" s="8">
        <f t="shared" si="1"/>
        <v>42888</v>
      </c>
      <c r="D121" s="9">
        <f t="shared" si="2"/>
        <v>0.8576273148</v>
      </c>
      <c r="E121" s="9">
        <f t="shared" si="3"/>
        <v>0.8333333333</v>
      </c>
      <c r="F121" s="10">
        <f t="shared" si="4"/>
        <v>6</v>
      </c>
      <c r="G121" s="6" t="str">
        <f t="shared" si="5"/>
        <v>Jun</v>
      </c>
      <c r="H121" s="6">
        <f t="shared" si="6"/>
        <v>2017</v>
      </c>
      <c r="I121" s="11">
        <v>42888.86078703704</v>
      </c>
      <c r="J121" s="6">
        <v>273.0</v>
      </c>
      <c r="K121" s="12">
        <f t="shared" si="7"/>
        <v>4.55</v>
      </c>
      <c r="L121" s="6" t="s">
        <v>156</v>
      </c>
      <c r="M121" s="6" t="s">
        <v>190</v>
      </c>
      <c r="N121" s="13" t="str">
        <f t="shared" si="8"/>
        <v>University Pl &amp; E 8 StSands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4 St &amp; 7 Ave SYork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21" s="6" t="s">
        <v>11</v>
      </c>
      <c r="P121" s="6" t="s">
        <v>12</v>
      </c>
      <c r="Q121" s="6">
        <v>1985.0</v>
      </c>
      <c r="R121" s="13">
        <f t="shared" si="9"/>
        <v>37</v>
      </c>
      <c r="S121" s="6" t="str">
        <f t="shared" si="10"/>
        <v>30-39</v>
      </c>
      <c r="T121" s="6"/>
    </row>
    <row r="122" ht="15.75" customHeight="1">
      <c r="A122" s="6">
        <v>1578361.0</v>
      </c>
      <c r="B122" s="11">
        <v>42796.63994212963</v>
      </c>
      <c r="C122" s="8">
        <f t="shared" si="1"/>
        <v>42796</v>
      </c>
      <c r="D122" s="9">
        <f t="shared" si="2"/>
        <v>0.6399421296</v>
      </c>
      <c r="E122" s="9">
        <f t="shared" si="3"/>
        <v>0.625</v>
      </c>
      <c r="F122" s="10">
        <f t="shared" si="4"/>
        <v>5</v>
      </c>
      <c r="G122" s="6" t="str">
        <f t="shared" si="5"/>
        <v>Mar</v>
      </c>
      <c r="H122" s="6">
        <f t="shared" si="6"/>
        <v>2017</v>
      </c>
      <c r="I122" s="11">
        <v>42796.64236111111</v>
      </c>
      <c r="J122" s="6">
        <v>209.0</v>
      </c>
      <c r="K122" s="12">
        <f t="shared" si="7"/>
        <v>3.483333333</v>
      </c>
      <c r="L122" s="6" t="s">
        <v>191</v>
      </c>
      <c r="M122" s="6" t="s">
        <v>192</v>
      </c>
      <c r="N122" s="13" t="str">
        <f t="shared" si="8"/>
        <v>Sands St &amp; Navy StRivington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York St &amp; Jay StMontrose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22" s="6" t="s">
        <v>11</v>
      </c>
      <c r="P122" s="6" t="s">
        <v>12</v>
      </c>
      <c r="Q122" s="6">
        <v>1983.0</v>
      </c>
      <c r="R122" s="13">
        <f t="shared" si="9"/>
        <v>39</v>
      </c>
      <c r="S122" s="6" t="str">
        <f t="shared" si="10"/>
        <v>30-39</v>
      </c>
      <c r="T122" s="6"/>
    </row>
    <row r="123" ht="15.75" customHeight="1">
      <c r="A123" s="6">
        <v>378557.0</v>
      </c>
      <c r="B123" s="11">
        <v>42753.76708333333</v>
      </c>
      <c r="C123" s="8">
        <f t="shared" si="1"/>
        <v>42753</v>
      </c>
      <c r="D123" s="9">
        <f t="shared" si="2"/>
        <v>0.7670833333</v>
      </c>
      <c r="E123" s="9">
        <f t="shared" si="3"/>
        <v>0.75</v>
      </c>
      <c r="F123" s="10">
        <f t="shared" si="4"/>
        <v>4</v>
      </c>
      <c r="G123" s="6" t="str">
        <f t="shared" si="5"/>
        <v>Jan</v>
      </c>
      <c r="H123" s="6">
        <f t="shared" si="6"/>
        <v>2017</v>
      </c>
      <c r="I123" s="11">
        <v>42753.782430555555</v>
      </c>
      <c r="J123" s="6">
        <v>1325.0</v>
      </c>
      <c r="K123" s="12">
        <f t="shared" si="7"/>
        <v>22.08333333</v>
      </c>
      <c r="L123" s="6" t="s">
        <v>193</v>
      </c>
      <c r="M123" s="6" t="s">
        <v>194</v>
      </c>
      <c r="N123" s="13" t="str">
        <f t="shared" si="8"/>
        <v>Rivington St &amp; Ridge StE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Montrose Ave &amp; Bushwick AveE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23" s="6" t="s">
        <v>11</v>
      </c>
      <c r="P123" s="6" t="s">
        <v>19</v>
      </c>
      <c r="Q123" s="6">
        <v>1986.0</v>
      </c>
      <c r="R123" s="13">
        <f t="shared" si="9"/>
        <v>36</v>
      </c>
      <c r="S123" s="6" t="str">
        <f t="shared" si="10"/>
        <v>30-39</v>
      </c>
      <c r="T123" s="6"/>
    </row>
    <row r="124" ht="15.75" customHeight="1">
      <c r="A124" s="6">
        <v>1759669.0</v>
      </c>
      <c r="B124" s="11">
        <v>42802.86263888889</v>
      </c>
      <c r="C124" s="8">
        <f t="shared" si="1"/>
        <v>42802</v>
      </c>
      <c r="D124" s="9">
        <f t="shared" si="2"/>
        <v>0.8626388889</v>
      </c>
      <c r="E124" s="9">
        <f t="shared" si="3"/>
        <v>0.8333333333</v>
      </c>
      <c r="F124" s="10">
        <f t="shared" si="4"/>
        <v>4</v>
      </c>
      <c r="G124" s="6" t="str">
        <f t="shared" si="5"/>
        <v>Mar</v>
      </c>
      <c r="H124" s="6">
        <f t="shared" si="6"/>
        <v>2017</v>
      </c>
      <c r="I124" s="11">
        <v>42802.86445601852</v>
      </c>
      <c r="J124" s="6">
        <v>156.0</v>
      </c>
      <c r="K124" s="12">
        <f t="shared" si="7"/>
        <v>2.6</v>
      </c>
      <c r="L124" s="6" t="s">
        <v>195</v>
      </c>
      <c r="M124" s="6" t="s">
        <v>196</v>
      </c>
      <c r="N124" s="13" t="str">
        <f t="shared" si="8"/>
        <v>E 91 St &amp; Park Ave6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88 St &amp; Park AveLittle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24" s="6" t="s">
        <v>11</v>
      </c>
      <c r="P124" s="6" t="s">
        <v>12</v>
      </c>
      <c r="Q124" s="6">
        <v>1987.0</v>
      </c>
      <c r="R124" s="13">
        <f t="shared" si="9"/>
        <v>35</v>
      </c>
      <c r="S124" s="6" t="str">
        <f t="shared" si="10"/>
        <v>30-39</v>
      </c>
      <c r="T124" s="6"/>
    </row>
    <row r="125" ht="15.75" customHeight="1">
      <c r="A125" s="6">
        <v>2792598.0</v>
      </c>
      <c r="B125" s="11">
        <v>42839.51195601852</v>
      </c>
      <c r="C125" s="8">
        <f t="shared" si="1"/>
        <v>42839</v>
      </c>
      <c r="D125" s="9">
        <f t="shared" si="2"/>
        <v>0.5119560185</v>
      </c>
      <c r="E125" s="9">
        <f t="shared" si="3"/>
        <v>0.5</v>
      </c>
      <c r="F125" s="10">
        <f t="shared" si="4"/>
        <v>6</v>
      </c>
      <c r="G125" s="6" t="str">
        <f t="shared" si="5"/>
        <v>Apr</v>
      </c>
      <c r="H125" s="6">
        <f t="shared" si="6"/>
        <v>2017</v>
      </c>
      <c r="I125" s="11">
        <v>42839.52622685185</v>
      </c>
      <c r="J125" s="6">
        <v>1232.0</v>
      </c>
      <c r="K125" s="12">
        <f t="shared" si="7"/>
        <v>20.53333333</v>
      </c>
      <c r="L125" s="6" t="s">
        <v>197</v>
      </c>
      <c r="M125" s="6" t="s">
        <v>33</v>
      </c>
      <c r="N125" s="13" t="str">
        <f t="shared" si="8"/>
        <v>6 Ave &amp; Canal StReade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Little West St &amp; 1 PlSouth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25" s="6" t="s">
        <v>29</v>
      </c>
      <c r="P125" s="6" t="s">
        <v>12</v>
      </c>
      <c r="Q125" s="6">
        <v>1987.0</v>
      </c>
      <c r="R125" s="13">
        <f t="shared" si="9"/>
        <v>35</v>
      </c>
      <c r="S125" s="6" t="str">
        <f t="shared" si="10"/>
        <v>30-39</v>
      </c>
      <c r="T125" s="6"/>
    </row>
    <row r="126" ht="15.75" customHeight="1">
      <c r="A126" s="6">
        <v>3006257.0</v>
      </c>
      <c r="B126" s="11">
        <v>42843.709652777776</v>
      </c>
      <c r="C126" s="8">
        <f t="shared" si="1"/>
        <v>42843</v>
      </c>
      <c r="D126" s="9">
        <f t="shared" si="2"/>
        <v>0.7096527778</v>
      </c>
      <c r="E126" s="9">
        <f t="shared" si="3"/>
        <v>0.7083333333</v>
      </c>
      <c r="F126" s="10">
        <f t="shared" si="4"/>
        <v>3</v>
      </c>
      <c r="G126" s="6" t="str">
        <f t="shared" si="5"/>
        <v>Apr</v>
      </c>
      <c r="H126" s="6">
        <f t="shared" si="6"/>
        <v>2017</v>
      </c>
      <c r="I126" s="11">
        <v>42843.72021990741</v>
      </c>
      <c r="J126" s="6">
        <v>912.0</v>
      </c>
      <c r="K126" s="12">
        <f t="shared" si="7"/>
        <v>15.2</v>
      </c>
      <c r="L126" s="6" t="s">
        <v>142</v>
      </c>
      <c r="M126" s="6" t="s">
        <v>146</v>
      </c>
      <c r="N126" s="13" t="str">
        <f t="shared" si="8"/>
        <v>Reade St &amp; Broadway2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South End Ave &amp; Liberty StE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26" s="6" t="s">
        <v>29</v>
      </c>
      <c r="P126" s="6" t="s">
        <v>12</v>
      </c>
      <c r="Q126" s="6">
        <v>1987.0</v>
      </c>
      <c r="R126" s="13">
        <f t="shared" si="9"/>
        <v>35</v>
      </c>
      <c r="S126" s="6" t="str">
        <f t="shared" si="10"/>
        <v>30-39</v>
      </c>
      <c r="T126" s="6"/>
    </row>
    <row r="127" ht="15.75" customHeight="1">
      <c r="A127" s="6">
        <v>2561325.0</v>
      </c>
      <c r="B127" s="11">
        <v>42834.84737268519</v>
      </c>
      <c r="C127" s="8">
        <f t="shared" si="1"/>
        <v>42834</v>
      </c>
      <c r="D127" s="9">
        <f t="shared" si="2"/>
        <v>0.8473726852</v>
      </c>
      <c r="E127" s="9">
        <f t="shared" si="3"/>
        <v>0.8333333333</v>
      </c>
      <c r="F127" s="10">
        <f t="shared" si="4"/>
        <v>1</v>
      </c>
      <c r="G127" s="6" t="str">
        <f t="shared" si="5"/>
        <v>Apr</v>
      </c>
      <c r="H127" s="6">
        <f t="shared" si="6"/>
        <v>2017</v>
      </c>
      <c r="I127" s="11">
        <v>42834.85418981482</v>
      </c>
      <c r="J127" s="6">
        <v>588.0</v>
      </c>
      <c r="K127" s="12">
        <f t="shared" si="7"/>
        <v>9.8</v>
      </c>
      <c r="L127" s="6" t="s">
        <v>198</v>
      </c>
      <c r="M127" s="6" t="s">
        <v>42</v>
      </c>
      <c r="N127" s="13" t="str">
        <f t="shared" si="8"/>
        <v>2 Ave &amp; E 31 StW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17 St &amp; BroadwayBroadway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27" s="6" t="s">
        <v>11</v>
      </c>
      <c r="P127" s="6" t="s">
        <v>12</v>
      </c>
      <c r="Q127" s="6">
        <v>1993.0</v>
      </c>
      <c r="R127" s="13">
        <f t="shared" si="9"/>
        <v>29</v>
      </c>
      <c r="S127" s="6" t="str">
        <f t="shared" si="10"/>
        <v>20-29</v>
      </c>
      <c r="T127" s="6"/>
    </row>
    <row r="128" ht="15.75" customHeight="1">
      <c r="A128" s="6">
        <v>842093.0</v>
      </c>
      <c r="B128" s="11">
        <v>42770.77994212963</v>
      </c>
      <c r="C128" s="8">
        <f t="shared" si="1"/>
        <v>42770</v>
      </c>
      <c r="D128" s="9">
        <f t="shared" si="2"/>
        <v>0.7799421296</v>
      </c>
      <c r="E128" s="9">
        <f t="shared" si="3"/>
        <v>0.75</v>
      </c>
      <c r="F128" s="10">
        <f t="shared" si="4"/>
        <v>7</v>
      </c>
      <c r="G128" s="6" t="str">
        <f t="shared" si="5"/>
        <v>Feb</v>
      </c>
      <c r="H128" s="6">
        <f t="shared" si="6"/>
        <v>2017</v>
      </c>
      <c r="I128" s="11">
        <v>42770.785219907404</v>
      </c>
      <c r="J128" s="6">
        <v>455.0</v>
      </c>
      <c r="K128" s="12">
        <f t="shared" si="7"/>
        <v>7.583333333</v>
      </c>
      <c r="L128" s="6" t="s">
        <v>199</v>
      </c>
      <c r="M128" s="6" t="s">
        <v>200</v>
      </c>
      <c r="N128" s="13" t="str">
        <f t="shared" si="8"/>
        <v>W 56 St &amp; 10 AveHenry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W 49 StBroadway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28" s="6" t="s">
        <v>11</v>
      </c>
      <c r="P128" s="6" t="s">
        <v>12</v>
      </c>
      <c r="Q128" s="6">
        <v>1974.0</v>
      </c>
      <c r="R128" s="13">
        <f t="shared" si="9"/>
        <v>48</v>
      </c>
      <c r="S128" s="6" t="str">
        <f t="shared" si="10"/>
        <v>40-49</v>
      </c>
      <c r="T128" s="6"/>
    </row>
    <row r="129" ht="15.75" customHeight="1">
      <c r="A129" s="6">
        <v>5664204.0</v>
      </c>
      <c r="B129" s="11">
        <v>42897.04935185185</v>
      </c>
      <c r="C129" s="8">
        <f t="shared" si="1"/>
        <v>42897</v>
      </c>
      <c r="D129" s="9">
        <f t="shared" si="2"/>
        <v>0.04935185185</v>
      </c>
      <c r="E129" s="9">
        <f t="shared" si="3"/>
        <v>0.04166666667</v>
      </c>
      <c r="F129" s="10">
        <f t="shared" si="4"/>
        <v>1</v>
      </c>
      <c r="G129" s="6" t="str">
        <f t="shared" si="5"/>
        <v>Jun</v>
      </c>
      <c r="H129" s="6">
        <f t="shared" si="6"/>
        <v>2017</v>
      </c>
      <c r="I129" s="11">
        <v>42897.071493055555</v>
      </c>
      <c r="J129" s="6">
        <v>1913.0</v>
      </c>
      <c r="K129" s="12">
        <f t="shared" si="7"/>
        <v>31.88333333</v>
      </c>
      <c r="L129" s="6" t="s">
        <v>201</v>
      </c>
      <c r="M129" s="6" t="s">
        <v>177</v>
      </c>
      <c r="N129" s="13" t="str">
        <f t="shared" si="8"/>
        <v>Henry St &amp; Grand StE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W 24 StMaiden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29" s="6" t="s">
        <v>11</v>
      </c>
      <c r="P129" s="6" t="s">
        <v>12</v>
      </c>
      <c r="Q129" s="6">
        <v>1981.0</v>
      </c>
      <c r="R129" s="13">
        <f t="shared" si="9"/>
        <v>41</v>
      </c>
      <c r="S129" s="6" t="str">
        <f t="shared" si="10"/>
        <v>40-49</v>
      </c>
      <c r="T129" s="6"/>
    </row>
    <row r="130" ht="15.75" customHeight="1">
      <c r="A130" s="6">
        <v>3789757.0</v>
      </c>
      <c r="B130" s="11">
        <v>42859.83447916667</v>
      </c>
      <c r="C130" s="8">
        <f t="shared" si="1"/>
        <v>42859</v>
      </c>
      <c r="D130" s="9">
        <f t="shared" si="2"/>
        <v>0.8344791667</v>
      </c>
      <c r="E130" s="9">
        <f t="shared" si="3"/>
        <v>0.8333333333</v>
      </c>
      <c r="F130" s="10">
        <f t="shared" si="4"/>
        <v>5</v>
      </c>
      <c r="G130" s="6" t="str">
        <f t="shared" si="5"/>
        <v>May</v>
      </c>
      <c r="H130" s="6">
        <f t="shared" si="6"/>
        <v>2017</v>
      </c>
      <c r="I130" s="11">
        <v>42859.8587962963</v>
      </c>
      <c r="J130" s="6">
        <v>2101.0</v>
      </c>
      <c r="K130" s="12">
        <f t="shared" si="7"/>
        <v>35.01666667</v>
      </c>
      <c r="L130" s="6" t="s">
        <v>165</v>
      </c>
      <c r="M130" s="6" t="s">
        <v>202</v>
      </c>
      <c r="N130" s="13" t="str">
        <f t="shared" si="8"/>
        <v>E 51 St &amp; 1 AveSouth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Maiden Ln &amp; Pearl StRichards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30" s="6" t="s">
        <v>11</v>
      </c>
      <c r="P130" s="6" t="s">
        <v>12</v>
      </c>
      <c r="Q130" s="6">
        <v>1990.0</v>
      </c>
      <c r="R130" s="13">
        <f t="shared" si="9"/>
        <v>32</v>
      </c>
      <c r="S130" s="6" t="str">
        <f t="shared" si="10"/>
        <v>30-39</v>
      </c>
      <c r="T130" s="6"/>
    </row>
    <row r="131" ht="15.75" customHeight="1">
      <c r="A131" s="6">
        <v>5351922.0</v>
      </c>
      <c r="B131" s="11">
        <v>42891.733981481484</v>
      </c>
      <c r="C131" s="8">
        <f t="shared" si="1"/>
        <v>42891</v>
      </c>
      <c r="D131" s="9">
        <f t="shared" si="2"/>
        <v>0.7339814815</v>
      </c>
      <c r="E131" s="9">
        <f t="shared" si="3"/>
        <v>0.7083333333</v>
      </c>
      <c r="F131" s="10">
        <f t="shared" si="4"/>
        <v>2</v>
      </c>
      <c r="G131" s="6" t="str">
        <f t="shared" si="5"/>
        <v>Jun</v>
      </c>
      <c r="H131" s="6">
        <f t="shared" si="6"/>
        <v>2017</v>
      </c>
      <c r="I131" s="11">
        <v>42891.75429398148</v>
      </c>
      <c r="J131" s="6">
        <v>1754.0</v>
      </c>
      <c r="K131" s="12">
        <f t="shared" si="7"/>
        <v>29.23333333</v>
      </c>
      <c r="L131" s="6" t="s">
        <v>203</v>
      </c>
      <c r="M131" s="6" t="s">
        <v>204</v>
      </c>
      <c r="N131" s="13" t="str">
        <f t="shared" si="8"/>
        <v>South St &amp; Gouverneur LnChristopher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Richards St &amp; Delavan StAmsterdam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31" s="6" t="s">
        <v>11</v>
      </c>
      <c r="P131" s="6" t="s">
        <v>12</v>
      </c>
      <c r="Q131" s="6">
        <v>1987.0</v>
      </c>
      <c r="R131" s="13">
        <f t="shared" si="9"/>
        <v>35</v>
      </c>
      <c r="S131" s="6" t="str">
        <f t="shared" si="10"/>
        <v>30-39</v>
      </c>
      <c r="T131" s="6"/>
    </row>
    <row r="132" ht="15.75" customHeight="1">
      <c r="A132" s="6">
        <v>4776884.0</v>
      </c>
      <c r="B132" s="11">
        <v>42879.83069444444</v>
      </c>
      <c r="C132" s="8">
        <f t="shared" si="1"/>
        <v>42879</v>
      </c>
      <c r="D132" s="9">
        <f t="shared" si="2"/>
        <v>0.8306944444</v>
      </c>
      <c r="E132" s="9">
        <f t="shared" si="3"/>
        <v>0.7916666667</v>
      </c>
      <c r="F132" s="10">
        <f t="shared" si="4"/>
        <v>4</v>
      </c>
      <c r="G132" s="6" t="str">
        <f t="shared" si="5"/>
        <v>May</v>
      </c>
      <c r="H132" s="6">
        <f t="shared" si="6"/>
        <v>2017</v>
      </c>
      <c r="I132" s="11">
        <v>42879.851435185185</v>
      </c>
      <c r="J132" s="6">
        <v>1792.0</v>
      </c>
      <c r="K132" s="12">
        <f t="shared" si="7"/>
        <v>29.86666667</v>
      </c>
      <c r="L132" s="6" t="s">
        <v>205</v>
      </c>
      <c r="M132" s="6" t="s">
        <v>206</v>
      </c>
      <c r="N132" s="13" t="str">
        <f t="shared" si="8"/>
        <v>Christopher St &amp; Greenwich StW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Amsterdam Ave &amp; W 79 StW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32" s="6" t="s">
        <v>11</v>
      </c>
      <c r="P132" s="6" t="s">
        <v>12</v>
      </c>
      <c r="Q132" s="6">
        <v>1963.0</v>
      </c>
      <c r="R132" s="13">
        <f t="shared" si="9"/>
        <v>59</v>
      </c>
      <c r="S132" s="6" t="str">
        <f t="shared" si="10"/>
        <v>50-59</v>
      </c>
      <c r="T132" s="6"/>
    </row>
    <row r="133" ht="15.75" customHeight="1">
      <c r="A133" s="6">
        <v>6224775.0</v>
      </c>
      <c r="B133" s="11">
        <v>42907.490625</v>
      </c>
      <c r="C133" s="8">
        <f t="shared" si="1"/>
        <v>42907</v>
      </c>
      <c r="D133" s="9">
        <f t="shared" si="2"/>
        <v>0.490625</v>
      </c>
      <c r="E133" s="9">
        <f t="shared" si="3"/>
        <v>0.4583333333</v>
      </c>
      <c r="F133" s="10">
        <f t="shared" si="4"/>
        <v>4</v>
      </c>
      <c r="G133" s="6" t="str">
        <f t="shared" si="5"/>
        <v>Jun</v>
      </c>
      <c r="H133" s="6">
        <f t="shared" si="6"/>
        <v>2017</v>
      </c>
      <c r="I133" s="11">
        <v>42907.5005787037</v>
      </c>
      <c r="J133" s="6">
        <v>859.0</v>
      </c>
      <c r="K133" s="12">
        <f t="shared" si="7"/>
        <v>14.31666667</v>
      </c>
      <c r="L133" s="6" t="s">
        <v>98</v>
      </c>
      <c r="M133" s="6" t="s">
        <v>207</v>
      </c>
      <c r="N133" s="13" t="str">
        <f t="shared" si="8"/>
        <v>W 43 St &amp; 6 AveE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53 St &amp; 10 AveE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33" s="6" t="s">
        <v>11</v>
      </c>
      <c r="P133" s="6" t="s">
        <v>19</v>
      </c>
      <c r="Q133" s="6">
        <v>1960.0</v>
      </c>
      <c r="R133" s="13">
        <f t="shared" si="9"/>
        <v>62</v>
      </c>
      <c r="S133" s="6" t="str">
        <f t="shared" si="10"/>
        <v>60-69</v>
      </c>
      <c r="T133" s="6"/>
    </row>
    <row r="134" ht="15.75" customHeight="1">
      <c r="A134" s="6">
        <v>6413999.0</v>
      </c>
      <c r="B134" s="11">
        <v>42910.61984953703</v>
      </c>
      <c r="C134" s="8">
        <f t="shared" si="1"/>
        <v>42910</v>
      </c>
      <c r="D134" s="9">
        <f t="shared" si="2"/>
        <v>0.619849537</v>
      </c>
      <c r="E134" s="9">
        <f t="shared" si="3"/>
        <v>0.5833333333</v>
      </c>
      <c r="F134" s="10">
        <f t="shared" si="4"/>
        <v>7</v>
      </c>
      <c r="G134" s="6" t="str">
        <f t="shared" si="5"/>
        <v>Jun</v>
      </c>
      <c r="H134" s="6">
        <f t="shared" si="6"/>
        <v>2017</v>
      </c>
      <c r="I134" s="11">
        <v>42910.623611111114</v>
      </c>
      <c r="J134" s="6">
        <v>325.0</v>
      </c>
      <c r="K134" s="12">
        <f t="shared" si="7"/>
        <v>5.416666667</v>
      </c>
      <c r="L134" s="6" t="s">
        <v>208</v>
      </c>
      <c r="M134" s="6" t="s">
        <v>42</v>
      </c>
      <c r="N134" s="13" t="str">
        <f t="shared" si="8"/>
        <v>E 32 St &amp; Park AveWest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17 St &amp; BroadwayCentre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34" s="6" t="s">
        <v>11</v>
      </c>
      <c r="P134" s="6" t="s">
        <v>12</v>
      </c>
      <c r="Q134" s="6">
        <v>1989.0</v>
      </c>
      <c r="R134" s="13">
        <f t="shared" si="9"/>
        <v>33</v>
      </c>
      <c r="S134" s="6" t="str">
        <f t="shared" si="10"/>
        <v>30-39</v>
      </c>
      <c r="T134" s="6"/>
    </row>
    <row r="135" ht="15.75" customHeight="1">
      <c r="A135" s="6">
        <v>3028133.0</v>
      </c>
      <c r="B135" s="11">
        <v>42844.28457175926</v>
      </c>
      <c r="C135" s="8">
        <f t="shared" si="1"/>
        <v>42844</v>
      </c>
      <c r="D135" s="9">
        <f t="shared" si="2"/>
        <v>0.2845717593</v>
      </c>
      <c r="E135" s="9">
        <f t="shared" si="3"/>
        <v>0.25</v>
      </c>
      <c r="F135" s="10">
        <f t="shared" si="4"/>
        <v>4</v>
      </c>
      <c r="G135" s="6" t="str">
        <f t="shared" si="5"/>
        <v>Apr</v>
      </c>
      <c r="H135" s="6">
        <f t="shared" si="6"/>
        <v>2017</v>
      </c>
      <c r="I135" s="11">
        <v>42844.28686342593</v>
      </c>
      <c r="J135" s="6">
        <v>198.0</v>
      </c>
      <c r="K135" s="12">
        <f t="shared" si="7"/>
        <v>3.3</v>
      </c>
      <c r="L135" s="6" t="s">
        <v>114</v>
      </c>
      <c r="M135" s="6" t="s">
        <v>139</v>
      </c>
      <c r="N135" s="13" t="str">
        <f t="shared" si="8"/>
        <v>West St &amp; Chambers StCentral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Centre St &amp; Chambers StCentral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35" s="6" t="s">
        <v>11</v>
      </c>
      <c r="P135" s="6" t="s">
        <v>12</v>
      </c>
      <c r="Q135" s="6">
        <v>1980.0</v>
      </c>
      <c r="R135" s="13">
        <f t="shared" si="9"/>
        <v>42</v>
      </c>
      <c r="S135" s="6" t="str">
        <f t="shared" si="10"/>
        <v>40-49</v>
      </c>
      <c r="T135" s="6"/>
    </row>
    <row r="136" ht="15.75" customHeight="1">
      <c r="A136" s="6">
        <v>3229794.0</v>
      </c>
      <c r="B136" s="11">
        <v>42848.75171296296</v>
      </c>
      <c r="C136" s="8">
        <f t="shared" si="1"/>
        <v>42848</v>
      </c>
      <c r="D136" s="9">
        <f t="shared" si="2"/>
        <v>0.751712963</v>
      </c>
      <c r="E136" s="9">
        <f t="shared" si="3"/>
        <v>0.75</v>
      </c>
      <c r="F136" s="10">
        <f t="shared" si="4"/>
        <v>1</v>
      </c>
      <c r="G136" s="6" t="str">
        <f t="shared" si="5"/>
        <v>Apr</v>
      </c>
      <c r="H136" s="6">
        <f t="shared" si="6"/>
        <v>2017</v>
      </c>
      <c r="I136" s="11">
        <v>42848.76138888889</v>
      </c>
      <c r="J136" s="6">
        <v>835.0</v>
      </c>
      <c r="K136" s="12">
        <f t="shared" si="7"/>
        <v>13.91666667</v>
      </c>
      <c r="L136" s="6" t="s">
        <v>171</v>
      </c>
      <c r="M136" s="6" t="s">
        <v>209</v>
      </c>
      <c r="N136" s="13" t="str">
        <f t="shared" si="8"/>
        <v>Central Park West &amp; W 102 StW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Central Park West &amp; W 72 StE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36" s="6" t="s">
        <v>11</v>
      </c>
      <c r="P136" s="6" t="s">
        <v>12</v>
      </c>
      <c r="Q136" s="6">
        <v>1964.0</v>
      </c>
      <c r="R136" s="13">
        <f t="shared" si="9"/>
        <v>58</v>
      </c>
      <c r="S136" s="6" t="str">
        <f t="shared" si="10"/>
        <v>50-59</v>
      </c>
      <c r="T136" s="6"/>
    </row>
    <row r="137" ht="15.75" customHeight="1">
      <c r="A137" s="6">
        <v>1297870.0</v>
      </c>
      <c r="B137" s="11">
        <v>42789.338587962964</v>
      </c>
      <c r="C137" s="8">
        <f t="shared" si="1"/>
        <v>42789</v>
      </c>
      <c r="D137" s="9">
        <f t="shared" si="2"/>
        <v>0.338587963</v>
      </c>
      <c r="E137" s="9">
        <f t="shared" si="3"/>
        <v>0.3333333333</v>
      </c>
      <c r="F137" s="10">
        <f t="shared" si="4"/>
        <v>5</v>
      </c>
      <c r="G137" s="6" t="str">
        <f t="shared" si="5"/>
        <v>Feb</v>
      </c>
      <c r="H137" s="6">
        <f t="shared" si="6"/>
        <v>2017</v>
      </c>
      <c r="I137" s="11">
        <v>42789.344502314816</v>
      </c>
      <c r="J137" s="6">
        <v>511.0</v>
      </c>
      <c r="K137" s="12">
        <f t="shared" si="7"/>
        <v>8.516666667</v>
      </c>
      <c r="L137" s="6" t="s">
        <v>210</v>
      </c>
      <c r="M137" s="6" t="s">
        <v>128</v>
      </c>
      <c r="N137" s="13" t="str">
        <f t="shared" si="8"/>
        <v>W 49 St &amp; 8 AveColumbia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59 St &amp; Madison AveDivision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37" s="6" t="s">
        <v>11</v>
      </c>
      <c r="P137" s="6" t="s">
        <v>12</v>
      </c>
      <c r="Q137" s="6">
        <v>1981.0</v>
      </c>
      <c r="R137" s="13">
        <f t="shared" si="9"/>
        <v>41</v>
      </c>
      <c r="S137" s="6" t="str">
        <f t="shared" si="10"/>
        <v>40-49</v>
      </c>
      <c r="T137" s="6"/>
    </row>
    <row r="138" ht="15.75" customHeight="1">
      <c r="A138" s="6">
        <v>1779232.0</v>
      </c>
      <c r="B138" s="11">
        <v>42803.4787037037</v>
      </c>
      <c r="C138" s="8">
        <f t="shared" si="1"/>
        <v>42803</v>
      </c>
      <c r="D138" s="9">
        <f t="shared" si="2"/>
        <v>0.4787037037</v>
      </c>
      <c r="E138" s="9">
        <f t="shared" si="3"/>
        <v>0.4583333333</v>
      </c>
      <c r="F138" s="10">
        <f t="shared" si="4"/>
        <v>5</v>
      </c>
      <c r="G138" s="6" t="str">
        <f t="shared" si="5"/>
        <v>Mar</v>
      </c>
      <c r="H138" s="6">
        <f t="shared" si="6"/>
        <v>2017</v>
      </c>
      <c r="I138" s="11">
        <v>42803.485289351855</v>
      </c>
      <c r="J138" s="6">
        <v>569.0</v>
      </c>
      <c r="K138" s="12">
        <f t="shared" si="7"/>
        <v>9.483333333</v>
      </c>
      <c r="L138" s="6" t="s">
        <v>211</v>
      </c>
      <c r="M138" s="6" t="s">
        <v>212</v>
      </c>
      <c r="N138" s="13" t="str">
        <f t="shared" si="8"/>
        <v>Columbia St &amp; Rivington StCentre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Division St &amp; BoweryClinton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38" s="6" t="s">
        <v>11</v>
      </c>
      <c r="P138" s="6" t="s">
        <v>12</v>
      </c>
      <c r="Q138" s="6">
        <v>1993.0</v>
      </c>
      <c r="R138" s="13">
        <f t="shared" si="9"/>
        <v>29</v>
      </c>
      <c r="S138" s="6" t="str">
        <f t="shared" si="10"/>
        <v>20-29</v>
      </c>
      <c r="T138" s="6"/>
    </row>
    <row r="139" ht="15.75" customHeight="1">
      <c r="A139" s="6">
        <v>1669014.0</v>
      </c>
      <c r="B139" s="11">
        <v>42800.498506944445</v>
      </c>
      <c r="C139" s="8">
        <f t="shared" si="1"/>
        <v>42800</v>
      </c>
      <c r="D139" s="9">
        <f t="shared" si="2"/>
        <v>0.4985069444</v>
      </c>
      <c r="E139" s="9">
        <f t="shared" si="3"/>
        <v>0.4583333333</v>
      </c>
      <c r="F139" s="10">
        <f t="shared" si="4"/>
        <v>2</v>
      </c>
      <c r="G139" s="6" t="str">
        <f t="shared" si="5"/>
        <v>Mar</v>
      </c>
      <c r="H139" s="6">
        <f t="shared" si="6"/>
        <v>2017</v>
      </c>
      <c r="I139" s="11">
        <v>42800.51802083333</v>
      </c>
      <c r="J139" s="6">
        <v>1686.0</v>
      </c>
      <c r="K139" s="12">
        <f t="shared" si="7"/>
        <v>28.1</v>
      </c>
      <c r="L139" s="6" t="s">
        <v>213</v>
      </c>
      <c r="M139" s="6" t="s">
        <v>214</v>
      </c>
      <c r="N139" s="13" t="str">
        <f t="shared" si="8"/>
        <v>Centre St &amp; Worth StCarroll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Clinton St &amp; Tillary StCentre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39" s="6" t="s">
        <v>29</v>
      </c>
      <c r="P139" s="6" t="s">
        <v>12</v>
      </c>
      <c r="Q139" s="6">
        <v>1993.0</v>
      </c>
      <c r="R139" s="13">
        <f t="shared" si="9"/>
        <v>29</v>
      </c>
      <c r="S139" s="6" t="str">
        <f t="shared" si="10"/>
        <v>20-29</v>
      </c>
      <c r="T139" s="6"/>
    </row>
    <row r="140" ht="15.75" customHeight="1">
      <c r="A140" s="6">
        <v>6170127.0</v>
      </c>
      <c r="B140" s="11">
        <v>42906.67077546296</v>
      </c>
      <c r="C140" s="8">
        <f t="shared" si="1"/>
        <v>42906</v>
      </c>
      <c r="D140" s="9">
        <f t="shared" si="2"/>
        <v>0.670775463</v>
      </c>
      <c r="E140" s="9">
        <f t="shared" si="3"/>
        <v>0.6666666667</v>
      </c>
      <c r="F140" s="10">
        <f t="shared" si="4"/>
        <v>3</v>
      </c>
      <c r="G140" s="6" t="str">
        <f t="shared" si="5"/>
        <v>Jun</v>
      </c>
      <c r="H140" s="6">
        <f t="shared" si="6"/>
        <v>2017</v>
      </c>
      <c r="I140" s="11">
        <v>42906.687731481485</v>
      </c>
      <c r="J140" s="6">
        <v>1464.0</v>
      </c>
      <c r="K140" s="12">
        <f t="shared" si="7"/>
        <v>24.4</v>
      </c>
      <c r="L140" s="6" t="s">
        <v>215</v>
      </c>
      <c r="M140" s="6" t="s">
        <v>139</v>
      </c>
      <c r="N140" s="13" t="str">
        <f t="shared" si="8"/>
        <v>Carroll St &amp; Smith StW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Centre St &amp; Chambers StFulton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40" s="6" t="s">
        <v>11</v>
      </c>
      <c r="P140" s="6" t="s">
        <v>12</v>
      </c>
      <c r="Q140" s="6">
        <v>1968.0</v>
      </c>
      <c r="R140" s="13">
        <f t="shared" si="9"/>
        <v>54</v>
      </c>
      <c r="S140" s="6" t="str">
        <f t="shared" si="10"/>
        <v>50-59</v>
      </c>
      <c r="T140" s="6"/>
    </row>
    <row r="141" ht="15.75" customHeight="1">
      <c r="A141" s="6">
        <v>3712090.0</v>
      </c>
      <c r="B141" s="11">
        <v>42858.68059027778</v>
      </c>
      <c r="C141" s="8">
        <f t="shared" si="1"/>
        <v>42858</v>
      </c>
      <c r="D141" s="9">
        <f t="shared" si="2"/>
        <v>0.6805902778</v>
      </c>
      <c r="E141" s="9">
        <f t="shared" si="3"/>
        <v>0.6666666667</v>
      </c>
      <c r="F141" s="10">
        <f t="shared" si="4"/>
        <v>4</v>
      </c>
      <c r="G141" s="6" t="str">
        <f t="shared" si="5"/>
        <v>May</v>
      </c>
      <c r="H141" s="6">
        <f t="shared" si="6"/>
        <v>2017</v>
      </c>
      <c r="I141" s="11">
        <v>42858.73328703704</v>
      </c>
      <c r="J141" s="6">
        <v>4552.0</v>
      </c>
      <c r="K141" s="12">
        <f t="shared" si="7"/>
        <v>75.86666667</v>
      </c>
      <c r="L141" s="6" t="s">
        <v>104</v>
      </c>
      <c r="M141" s="6" t="s">
        <v>216</v>
      </c>
      <c r="N141" s="13" t="str">
        <f t="shared" si="8"/>
        <v>W 34 St &amp; 11 AveWashington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Fulton St &amp; BroadwayW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41" s="6" t="s">
        <v>29</v>
      </c>
      <c r="P141" s="6" t="s">
        <v>12</v>
      </c>
      <c r="Q141" s="6">
        <v>1968.0</v>
      </c>
      <c r="R141" s="13">
        <f t="shared" si="9"/>
        <v>54</v>
      </c>
      <c r="S141" s="6" t="str">
        <f t="shared" si="10"/>
        <v>50-59</v>
      </c>
      <c r="T141" s="6"/>
    </row>
    <row r="142" ht="15.75" customHeight="1">
      <c r="A142" s="6">
        <v>5529352.0</v>
      </c>
      <c r="B142" s="11">
        <v>42894.80186342593</v>
      </c>
      <c r="C142" s="8">
        <f t="shared" si="1"/>
        <v>42894</v>
      </c>
      <c r="D142" s="9">
        <f t="shared" si="2"/>
        <v>0.8018634259</v>
      </c>
      <c r="E142" s="9">
        <f t="shared" si="3"/>
        <v>0.7916666667</v>
      </c>
      <c r="F142" s="10">
        <f t="shared" si="4"/>
        <v>5</v>
      </c>
      <c r="G142" s="6" t="str">
        <f t="shared" si="5"/>
        <v>Jun</v>
      </c>
      <c r="H142" s="6">
        <f t="shared" si="6"/>
        <v>2017</v>
      </c>
      <c r="I142" s="11">
        <v>42894.823958333334</v>
      </c>
      <c r="J142" s="6">
        <v>1909.0</v>
      </c>
      <c r="K142" s="12">
        <f t="shared" si="7"/>
        <v>31.81666667</v>
      </c>
      <c r="L142" s="6" t="s">
        <v>113</v>
      </c>
      <c r="M142" s="6" t="s">
        <v>217</v>
      </c>
      <c r="N142" s="13" t="str">
        <f t="shared" si="8"/>
        <v>Washington St &amp; Gansevoort StE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46 St &amp; 11 Ave5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42" s="6" t="s">
        <v>29</v>
      </c>
      <c r="P142" s="6" t="s">
        <v>12</v>
      </c>
      <c r="Q142" s="6">
        <v>1968.0</v>
      </c>
      <c r="R142" s="13">
        <f t="shared" si="9"/>
        <v>54</v>
      </c>
      <c r="S142" s="6" t="str">
        <f t="shared" si="10"/>
        <v>50-59</v>
      </c>
      <c r="T142" s="6"/>
    </row>
    <row r="143" ht="15.75" customHeight="1">
      <c r="A143" s="6">
        <v>6467971.0</v>
      </c>
      <c r="B143" s="11">
        <v>42911.60658564815</v>
      </c>
      <c r="C143" s="8">
        <f t="shared" si="1"/>
        <v>42911</v>
      </c>
      <c r="D143" s="9">
        <f t="shared" si="2"/>
        <v>0.6065856481</v>
      </c>
      <c r="E143" s="9">
        <f t="shared" si="3"/>
        <v>0.5833333333</v>
      </c>
      <c r="F143" s="10">
        <f t="shared" si="4"/>
        <v>1</v>
      </c>
      <c r="G143" s="6" t="str">
        <f t="shared" si="5"/>
        <v>Jun</v>
      </c>
      <c r="H143" s="6">
        <f t="shared" si="6"/>
        <v>2017</v>
      </c>
      <c r="I143" s="11">
        <v>42911.623703703706</v>
      </c>
      <c r="J143" s="6">
        <v>1479.0</v>
      </c>
      <c r="K143" s="12">
        <f t="shared" si="7"/>
        <v>24.65</v>
      </c>
      <c r="L143" s="6" t="s">
        <v>218</v>
      </c>
      <c r="M143" s="6" t="s">
        <v>219</v>
      </c>
      <c r="N143" s="13" t="str">
        <f t="shared" si="8"/>
        <v>E 66 St &amp; Madison AveClinton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5 Ave &amp; E 103 StCadman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43" s="6" t="s">
        <v>29</v>
      </c>
      <c r="P143" s="6" t="s">
        <v>12</v>
      </c>
      <c r="Q143" s="6">
        <v>1968.0</v>
      </c>
      <c r="R143" s="13">
        <f t="shared" si="9"/>
        <v>54</v>
      </c>
      <c r="S143" s="6" t="str">
        <f t="shared" si="10"/>
        <v>50-59</v>
      </c>
      <c r="T143" s="6"/>
    </row>
    <row r="144" ht="15.75" customHeight="1">
      <c r="A144" s="6">
        <v>6353718.0</v>
      </c>
      <c r="B144" s="11">
        <v>42909.4444212963</v>
      </c>
      <c r="C144" s="8">
        <f t="shared" si="1"/>
        <v>42909</v>
      </c>
      <c r="D144" s="9">
        <f t="shared" si="2"/>
        <v>0.4444212963</v>
      </c>
      <c r="E144" s="9">
        <f t="shared" si="3"/>
        <v>0.4166666667</v>
      </c>
      <c r="F144" s="10">
        <f t="shared" si="4"/>
        <v>6</v>
      </c>
      <c r="G144" s="6" t="str">
        <f t="shared" si="5"/>
        <v>Jun</v>
      </c>
      <c r="H144" s="6">
        <f t="shared" si="6"/>
        <v>2017</v>
      </c>
      <c r="I144" s="11">
        <v>42909.44831018519</v>
      </c>
      <c r="J144" s="6">
        <v>335.0</v>
      </c>
      <c r="K144" s="12">
        <f t="shared" si="7"/>
        <v>5.583333333</v>
      </c>
      <c r="L144" s="6" t="s">
        <v>174</v>
      </c>
      <c r="M144" s="6" t="s">
        <v>220</v>
      </c>
      <c r="N144" s="13" t="str">
        <f t="shared" si="8"/>
        <v>Clinton St &amp; Joralemon StW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Cadman Plaza E &amp; Red Cross PlSullivan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44" s="6" t="s">
        <v>11</v>
      </c>
      <c r="P144" s="6" t="s">
        <v>19</v>
      </c>
      <c r="Q144" s="6">
        <v>1968.0</v>
      </c>
      <c r="R144" s="13">
        <f t="shared" si="9"/>
        <v>54</v>
      </c>
      <c r="S144" s="6" t="str">
        <f t="shared" si="10"/>
        <v>50-59</v>
      </c>
      <c r="T144" s="6"/>
    </row>
    <row r="145" ht="15.75" customHeight="1">
      <c r="A145" s="6">
        <v>775802.0</v>
      </c>
      <c r="B145" s="11">
        <v>42768.51280092593</v>
      </c>
      <c r="C145" s="8">
        <f t="shared" si="1"/>
        <v>42768</v>
      </c>
      <c r="D145" s="9">
        <f t="shared" si="2"/>
        <v>0.5128009259</v>
      </c>
      <c r="E145" s="9">
        <f t="shared" si="3"/>
        <v>0.5</v>
      </c>
      <c r="F145" s="10">
        <f t="shared" si="4"/>
        <v>5</v>
      </c>
      <c r="G145" s="6" t="str">
        <f t="shared" si="5"/>
        <v>Feb</v>
      </c>
      <c r="H145" s="6">
        <f t="shared" si="6"/>
        <v>2017</v>
      </c>
      <c r="I145" s="11">
        <v>42768.5155787037</v>
      </c>
      <c r="J145" s="6">
        <v>239.0</v>
      </c>
      <c r="K145" s="12">
        <f t="shared" si="7"/>
        <v>3.983333333</v>
      </c>
      <c r="L145" s="6" t="s">
        <v>221</v>
      </c>
      <c r="M145" s="6" t="s">
        <v>222</v>
      </c>
      <c r="N145" s="13" t="str">
        <f t="shared" si="8"/>
        <v>W 13 St &amp; 5 AveBerkeley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Sullivan St &amp; Washington SqBergen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45" s="6" t="s">
        <v>11</v>
      </c>
      <c r="P145" s="6" t="s">
        <v>12</v>
      </c>
      <c r="Q145" s="6">
        <v>1997.0</v>
      </c>
      <c r="R145" s="13">
        <f t="shared" si="9"/>
        <v>25</v>
      </c>
      <c r="S145" s="6" t="str">
        <f t="shared" si="10"/>
        <v>20-29</v>
      </c>
      <c r="T145" s="6"/>
    </row>
    <row r="146" ht="15.75" customHeight="1">
      <c r="A146" s="6">
        <v>836946.0</v>
      </c>
      <c r="B146" s="11">
        <v>42770.631203703706</v>
      </c>
      <c r="C146" s="8">
        <f t="shared" si="1"/>
        <v>42770</v>
      </c>
      <c r="D146" s="9">
        <f t="shared" si="2"/>
        <v>0.6312037037</v>
      </c>
      <c r="E146" s="9">
        <f t="shared" si="3"/>
        <v>0.625</v>
      </c>
      <c r="F146" s="10">
        <f t="shared" si="4"/>
        <v>7</v>
      </c>
      <c r="G146" s="6" t="str">
        <f t="shared" si="5"/>
        <v>Feb</v>
      </c>
      <c r="H146" s="6">
        <f t="shared" si="6"/>
        <v>2017</v>
      </c>
      <c r="I146" s="11">
        <v>42770.636412037034</v>
      </c>
      <c r="J146" s="6">
        <v>449.0</v>
      </c>
      <c r="K146" s="12">
        <f t="shared" si="7"/>
        <v>7.483333333</v>
      </c>
      <c r="L146" s="6" t="s">
        <v>223</v>
      </c>
      <c r="M146" s="6" t="s">
        <v>152</v>
      </c>
      <c r="N146" s="13" t="str">
        <f t="shared" si="8"/>
        <v>Berkeley Pl &amp; 7 AveMacDougal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Bergen St &amp; Smith StSullivan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46" s="6" t="s">
        <v>11</v>
      </c>
      <c r="P146" s="6" t="s">
        <v>12</v>
      </c>
      <c r="Q146" s="6">
        <v>1978.0</v>
      </c>
      <c r="R146" s="13">
        <f t="shared" si="9"/>
        <v>44</v>
      </c>
      <c r="S146" s="6" t="str">
        <f t="shared" si="10"/>
        <v>40-49</v>
      </c>
      <c r="T146" s="6"/>
    </row>
    <row r="147" ht="15.75" customHeight="1">
      <c r="A147" s="6">
        <v>2432181.0</v>
      </c>
      <c r="B147" s="11">
        <v>42831.30609953704</v>
      </c>
      <c r="C147" s="8">
        <f t="shared" si="1"/>
        <v>42831</v>
      </c>
      <c r="D147" s="9">
        <f t="shared" si="2"/>
        <v>0.306099537</v>
      </c>
      <c r="E147" s="9">
        <f t="shared" si="3"/>
        <v>0.2916666667</v>
      </c>
      <c r="F147" s="10">
        <f t="shared" si="4"/>
        <v>5</v>
      </c>
      <c r="G147" s="6" t="str">
        <f t="shared" si="5"/>
        <v>Apr</v>
      </c>
      <c r="H147" s="6">
        <f t="shared" si="6"/>
        <v>2017</v>
      </c>
      <c r="I147" s="11">
        <v>42831.30703703704</v>
      </c>
      <c r="J147" s="6">
        <v>81.0</v>
      </c>
      <c r="K147" s="12">
        <f t="shared" si="7"/>
        <v>1.35</v>
      </c>
      <c r="L147" s="6" t="s">
        <v>224</v>
      </c>
      <c r="M147" s="6" t="s">
        <v>222</v>
      </c>
      <c r="N147" s="13" t="str">
        <f t="shared" si="8"/>
        <v>MacDougal St &amp; Washington SqBroadway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Sullivan St &amp; Washington SqSullivan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47" s="6" t="s">
        <v>11</v>
      </c>
      <c r="P147" s="6" t="s">
        <v>12</v>
      </c>
      <c r="Q147" s="6">
        <v>1992.0</v>
      </c>
      <c r="R147" s="13">
        <f t="shared" si="9"/>
        <v>30</v>
      </c>
      <c r="S147" s="6" t="str">
        <f t="shared" si="10"/>
        <v>30-39</v>
      </c>
      <c r="T147" s="6"/>
    </row>
    <row r="148" ht="15.75" customHeight="1">
      <c r="A148" s="6">
        <v>6647928.0</v>
      </c>
      <c r="B148" s="11">
        <v>42914.4909837963</v>
      </c>
      <c r="C148" s="8">
        <f t="shared" si="1"/>
        <v>42914</v>
      </c>
      <c r="D148" s="9">
        <f t="shared" si="2"/>
        <v>0.4909837963</v>
      </c>
      <c r="E148" s="9">
        <f t="shared" si="3"/>
        <v>0.4583333333</v>
      </c>
      <c r="F148" s="10">
        <f t="shared" si="4"/>
        <v>4</v>
      </c>
      <c r="G148" s="6" t="str">
        <f t="shared" si="5"/>
        <v>Jun</v>
      </c>
      <c r="H148" s="6">
        <f t="shared" si="6"/>
        <v>2017</v>
      </c>
      <c r="I148" s="11">
        <v>42914.49815972222</v>
      </c>
      <c r="J148" s="6">
        <v>619.0</v>
      </c>
      <c r="K148" s="12">
        <f t="shared" si="7"/>
        <v>10.31666667</v>
      </c>
      <c r="L148" s="6" t="s">
        <v>77</v>
      </c>
      <c r="M148" s="6" t="s">
        <v>222</v>
      </c>
      <c r="N148" s="13" t="str">
        <f t="shared" si="8"/>
        <v>Broadway &amp; W 29 StFDR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Sullivan St &amp; Washington Sq31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48" s="6" t="s">
        <v>11</v>
      </c>
      <c r="P148" s="6" t="s">
        <v>12</v>
      </c>
      <c r="Q148" s="6">
        <v>1986.0</v>
      </c>
      <c r="R148" s="13">
        <f t="shared" si="9"/>
        <v>36</v>
      </c>
      <c r="S148" s="6" t="str">
        <f t="shared" si="10"/>
        <v>30-39</v>
      </c>
      <c r="T148" s="6"/>
    </row>
    <row r="149" ht="15.75" customHeight="1">
      <c r="A149" s="6">
        <v>6171939.0</v>
      </c>
      <c r="B149" s="11">
        <v>42906.69091435185</v>
      </c>
      <c r="C149" s="8">
        <f t="shared" si="1"/>
        <v>42906</v>
      </c>
      <c r="D149" s="9">
        <f t="shared" si="2"/>
        <v>0.6909143519</v>
      </c>
      <c r="E149" s="9">
        <f t="shared" si="3"/>
        <v>0.6666666667</v>
      </c>
      <c r="F149" s="10">
        <f t="shared" si="4"/>
        <v>3</v>
      </c>
      <c r="G149" s="6" t="str">
        <f t="shared" si="5"/>
        <v>Jun</v>
      </c>
      <c r="H149" s="6">
        <f t="shared" si="6"/>
        <v>2017</v>
      </c>
      <c r="I149" s="11">
        <v>42906.71559027778</v>
      </c>
      <c r="J149" s="6">
        <v>2132.0</v>
      </c>
      <c r="K149" s="12">
        <f t="shared" si="7"/>
        <v>35.53333333</v>
      </c>
      <c r="L149" s="6" t="s">
        <v>225</v>
      </c>
      <c r="M149" s="6" t="s">
        <v>226</v>
      </c>
      <c r="N149" s="13" t="str">
        <f t="shared" si="8"/>
        <v>FDR Drive &amp; E 35 StWashington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31 St &amp; Thomson AveLittle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49" s="6" t="s">
        <v>11</v>
      </c>
      <c r="P149" s="6" t="s">
        <v>19</v>
      </c>
      <c r="Q149" s="6">
        <v>1977.0</v>
      </c>
      <c r="R149" s="13">
        <f t="shared" si="9"/>
        <v>45</v>
      </c>
      <c r="S149" s="6" t="str">
        <f t="shared" si="10"/>
        <v>40-49</v>
      </c>
      <c r="T149" s="6"/>
    </row>
    <row r="150" ht="15.75" customHeight="1">
      <c r="A150" s="6">
        <v>4837234.0</v>
      </c>
      <c r="B150" s="11">
        <v>42881.70423611111</v>
      </c>
      <c r="C150" s="8">
        <f t="shared" si="1"/>
        <v>42881</v>
      </c>
      <c r="D150" s="9">
        <f t="shared" si="2"/>
        <v>0.7042361111</v>
      </c>
      <c r="E150" s="9">
        <f t="shared" si="3"/>
        <v>0.6666666667</v>
      </c>
      <c r="F150" s="10">
        <f t="shared" si="4"/>
        <v>6</v>
      </c>
      <c r="G150" s="6" t="str">
        <f t="shared" si="5"/>
        <v>May</v>
      </c>
      <c r="H150" s="6">
        <f t="shared" si="6"/>
        <v>2017</v>
      </c>
      <c r="I150" s="11">
        <v>42881.71902777778</v>
      </c>
      <c r="J150" s="6">
        <v>1278.0</v>
      </c>
      <c r="K150" s="12">
        <f t="shared" si="7"/>
        <v>21.3</v>
      </c>
      <c r="L150" s="6" t="s">
        <v>113</v>
      </c>
      <c r="M150" s="6" t="s">
        <v>33</v>
      </c>
      <c r="N150" s="13" t="str">
        <f t="shared" si="8"/>
        <v>Washington St &amp; Gansevoort StE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Little West St &amp; 1 PlE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50" s="6" t="s">
        <v>11</v>
      </c>
      <c r="P150" s="6" t="s">
        <v>12</v>
      </c>
      <c r="Q150" s="6">
        <v>1967.0</v>
      </c>
      <c r="R150" s="13">
        <f t="shared" si="9"/>
        <v>55</v>
      </c>
      <c r="S150" s="6" t="str">
        <f t="shared" si="10"/>
        <v>50-59</v>
      </c>
      <c r="T150" s="6"/>
    </row>
    <row r="151" ht="15.75" customHeight="1">
      <c r="A151" s="6">
        <v>5478620.0</v>
      </c>
      <c r="B151" s="11">
        <v>42894.2644212963</v>
      </c>
      <c r="C151" s="8">
        <f t="shared" si="1"/>
        <v>42894</v>
      </c>
      <c r="D151" s="9">
        <f t="shared" si="2"/>
        <v>0.2644212963</v>
      </c>
      <c r="E151" s="9">
        <f t="shared" si="3"/>
        <v>0.25</v>
      </c>
      <c r="F151" s="10">
        <f t="shared" si="4"/>
        <v>5</v>
      </c>
      <c r="G151" s="6" t="str">
        <f t="shared" si="5"/>
        <v>Jun</v>
      </c>
      <c r="H151" s="6">
        <f t="shared" si="6"/>
        <v>2017</v>
      </c>
      <c r="I151" s="11">
        <v>42894.26576388889</v>
      </c>
      <c r="J151" s="6">
        <v>116.0</v>
      </c>
      <c r="K151" s="12">
        <f t="shared" si="7"/>
        <v>1.933333333</v>
      </c>
      <c r="L151" s="6" t="s">
        <v>181</v>
      </c>
      <c r="M151" s="6" t="s">
        <v>147</v>
      </c>
      <c r="N151" s="13" t="str">
        <f t="shared" si="8"/>
        <v>E 31 St &amp; 3 Ave2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33 St &amp; 2 AveE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51" s="6" t="s">
        <v>11</v>
      </c>
      <c r="P151" s="6" t="s">
        <v>12</v>
      </c>
      <c r="Q151" s="6">
        <v>1990.0</v>
      </c>
      <c r="R151" s="13">
        <f t="shared" si="9"/>
        <v>32</v>
      </c>
      <c r="S151" s="6" t="str">
        <f t="shared" si="10"/>
        <v>30-39</v>
      </c>
      <c r="T151" s="6"/>
    </row>
    <row r="152" ht="15.75" customHeight="1">
      <c r="A152" s="6">
        <v>72902.0</v>
      </c>
      <c r="B152" s="11">
        <v>42739.960381944446</v>
      </c>
      <c r="C152" s="8">
        <f t="shared" si="1"/>
        <v>42739</v>
      </c>
      <c r="D152" s="9">
        <f t="shared" si="2"/>
        <v>0.9603819444</v>
      </c>
      <c r="E152" s="9">
        <f t="shared" si="3"/>
        <v>0.9583333333</v>
      </c>
      <c r="F152" s="10">
        <f t="shared" si="4"/>
        <v>4</v>
      </c>
      <c r="G152" s="6" t="str">
        <f t="shared" si="5"/>
        <v>Jan</v>
      </c>
      <c r="H152" s="6">
        <f t="shared" si="6"/>
        <v>2017</v>
      </c>
      <c r="I152" s="11">
        <v>42739.96194444445</v>
      </c>
      <c r="J152" s="6">
        <v>135.0</v>
      </c>
      <c r="K152" s="12">
        <f t="shared" si="7"/>
        <v>2.25</v>
      </c>
      <c r="L152" s="6" t="s">
        <v>198</v>
      </c>
      <c r="M152" s="6" t="s">
        <v>31</v>
      </c>
      <c r="N152" s="13" t="str">
        <f t="shared" si="8"/>
        <v>2 Ave &amp; E 31 St11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25 St &amp; 2 AveW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52" s="6" t="s">
        <v>11</v>
      </c>
      <c r="P152" s="6" t="s">
        <v>12</v>
      </c>
      <c r="Q152" s="6">
        <v>1991.0</v>
      </c>
      <c r="R152" s="13">
        <f t="shared" si="9"/>
        <v>31</v>
      </c>
      <c r="S152" s="6" t="str">
        <f t="shared" si="10"/>
        <v>30-39</v>
      </c>
      <c r="T152" s="6"/>
    </row>
    <row r="153" ht="15.75" customHeight="1">
      <c r="A153" s="6">
        <v>2142023.0</v>
      </c>
      <c r="B153" s="11">
        <v>42822.37663194445</v>
      </c>
      <c r="C153" s="8">
        <f t="shared" si="1"/>
        <v>42822</v>
      </c>
      <c r="D153" s="9">
        <f t="shared" si="2"/>
        <v>0.3766319444</v>
      </c>
      <c r="E153" s="9">
        <f t="shared" si="3"/>
        <v>0.375</v>
      </c>
      <c r="F153" s="10">
        <f t="shared" si="4"/>
        <v>3</v>
      </c>
      <c r="G153" s="6" t="str">
        <f t="shared" si="5"/>
        <v>Mar</v>
      </c>
      <c r="H153" s="6">
        <f t="shared" si="6"/>
        <v>2017</v>
      </c>
      <c r="I153" s="11">
        <v>42822.380011574074</v>
      </c>
      <c r="J153" s="6">
        <v>292.0</v>
      </c>
      <c r="K153" s="12">
        <f t="shared" si="7"/>
        <v>4.866666667</v>
      </c>
      <c r="L153" s="6" t="s">
        <v>154</v>
      </c>
      <c r="M153" s="6" t="s">
        <v>227</v>
      </c>
      <c r="N153" s="13" t="str">
        <f t="shared" si="8"/>
        <v>11 Ave &amp; W 41 StBroadway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42 St &amp; 8 AveCanal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53" s="6" t="s">
        <v>11</v>
      </c>
      <c r="P153" s="6" t="s">
        <v>12</v>
      </c>
      <c r="Q153" s="6">
        <v>1986.0</v>
      </c>
      <c r="R153" s="13">
        <f t="shared" si="9"/>
        <v>36</v>
      </c>
      <c r="S153" s="6" t="str">
        <f t="shared" si="10"/>
        <v>30-39</v>
      </c>
      <c r="T153" s="6"/>
    </row>
    <row r="154" ht="15.75" customHeight="1">
      <c r="A154" s="6">
        <v>5644756.0</v>
      </c>
      <c r="B154" s="11">
        <v>42896.71635416667</v>
      </c>
      <c r="C154" s="8">
        <f t="shared" si="1"/>
        <v>42896</v>
      </c>
      <c r="D154" s="9">
        <f t="shared" si="2"/>
        <v>0.7163541667</v>
      </c>
      <c r="E154" s="9">
        <f t="shared" si="3"/>
        <v>0.7083333333</v>
      </c>
      <c r="F154" s="10">
        <f t="shared" si="4"/>
        <v>7</v>
      </c>
      <c r="G154" s="6" t="str">
        <f t="shared" si="5"/>
        <v>Jun</v>
      </c>
      <c r="H154" s="6">
        <f t="shared" si="6"/>
        <v>2017</v>
      </c>
      <c r="I154" s="11">
        <v>42896.73127314815</v>
      </c>
      <c r="J154" s="6">
        <v>1288.0</v>
      </c>
      <c r="K154" s="12">
        <f t="shared" si="7"/>
        <v>21.46666667</v>
      </c>
      <c r="L154" s="6" t="s">
        <v>177</v>
      </c>
      <c r="M154" s="6" t="s">
        <v>228</v>
      </c>
      <c r="N154" s="13" t="str">
        <f t="shared" si="8"/>
        <v>Broadway &amp; W 24 StW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Canal St &amp; Rutgers StHoward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54" s="6" t="s">
        <v>11</v>
      </c>
      <c r="P154" s="6" t="s">
        <v>12</v>
      </c>
      <c r="Q154" s="6">
        <v>1976.0</v>
      </c>
      <c r="R154" s="13">
        <f t="shared" si="9"/>
        <v>46</v>
      </c>
      <c r="S154" s="6" t="str">
        <f t="shared" si="10"/>
        <v>40-49</v>
      </c>
      <c r="T154" s="6"/>
    </row>
    <row r="155" ht="15.75" customHeight="1">
      <c r="A155" s="6">
        <v>6672567.0</v>
      </c>
      <c r="B155" s="11">
        <v>42914.753067129626</v>
      </c>
      <c r="C155" s="8">
        <f t="shared" si="1"/>
        <v>42914</v>
      </c>
      <c r="D155" s="9">
        <f t="shared" si="2"/>
        <v>0.7530671296</v>
      </c>
      <c r="E155" s="9">
        <f t="shared" si="3"/>
        <v>0.75</v>
      </c>
      <c r="F155" s="10">
        <f t="shared" si="4"/>
        <v>4</v>
      </c>
      <c r="G155" s="6" t="str">
        <f t="shared" si="5"/>
        <v>Jun</v>
      </c>
      <c r="H155" s="6">
        <f t="shared" si="6"/>
        <v>2017</v>
      </c>
      <c r="I155" s="11">
        <v>42914.756747685184</v>
      </c>
      <c r="J155" s="6">
        <v>317.0</v>
      </c>
      <c r="K155" s="12">
        <f t="shared" si="7"/>
        <v>5.283333333</v>
      </c>
      <c r="L155" s="6" t="s">
        <v>10</v>
      </c>
      <c r="M155" s="6" t="s">
        <v>229</v>
      </c>
      <c r="N155" s="13" t="str">
        <f t="shared" si="8"/>
        <v>W Broadway &amp; Spring StW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Howard St &amp; Centre StCentral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55" s="6" t="s">
        <v>11</v>
      </c>
      <c r="P155" s="6" t="s">
        <v>12</v>
      </c>
      <c r="Q155" s="6">
        <v>1964.0</v>
      </c>
      <c r="R155" s="13">
        <f t="shared" si="9"/>
        <v>58</v>
      </c>
      <c r="S155" s="6" t="str">
        <f t="shared" si="10"/>
        <v>50-59</v>
      </c>
      <c r="T155" s="6"/>
    </row>
    <row r="156" ht="15.75" customHeight="1">
      <c r="A156" s="6">
        <v>233335.0</v>
      </c>
      <c r="B156" s="11">
        <v>42747.721342592595</v>
      </c>
      <c r="C156" s="8">
        <f t="shared" si="1"/>
        <v>42747</v>
      </c>
      <c r="D156" s="9">
        <f t="shared" si="2"/>
        <v>0.7213425926</v>
      </c>
      <c r="E156" s="9">
        <f t="shared" si="3"/>
        <v>0.7083333333</v>
      </c>
      <c r="F156" s="10">
        <f t="shared" si="4"/>
        <v>5</v>
      </c>
      <c r="G156" s="6" t="str">
        <f t="shared" si="5"/>
        <v>Jan</v>
      </c>
      <c r="H156" s="6">
        <f t="shared" si="6"/>
        <v>2017</v>
      </c>
      <c r="I156" s="11">
        <v>42747.735868055555</v>
      </c>
      <c r="J156" s="6">
        <v>1255.0</v>
      </c>
      <c r="K156" s="12">
        <f t="shared" si="7"/>
        <v>20.91666667</v>
      </c>
      <c r="L156" s="6" t="s">
        <v>227</v>
      </c>
      <c r="M156" s="6" t="s">
        <v>171</v>
      </c>
      <c r="N156" s="13" t="str">
        <f t="shared" si="8"/>
        <v>W 42 St &amp; 8 AveE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Central Park West &amp; W 102 StE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56" s="6" t="s">
        <v>11</v>
      </c>
      <c r="P156" s="6" t="s">
        <v>12</v>
      </c>
      <c r="Q156" s="6">
        <v>1981.0</v>
      </c>
      <c r="R156" s="13">
        <f t="shared" si="9"/>
        <v>41</v>
      </c>
      <c r="S156" s="6" t="str">
        <f t="shared" si="10"/>
        <v>40-49</v>
      </c>
      <c r="T156" s="6"/>
    </row>
    <row r="157" ht="15.75" customHeight="1">
      <c r="A157" s="6">
        <v>1884535.0</v>
      </c>
      <c r="B157" s="11">
        <v>42811.45880787037</v>
      </c>
      <c r="C157" s="8">
        <f t="shared" si="1"/>
        <v>42811</v>
      </c>
      <c r="D157" s="9">
        <f t="shared" si="2"/>
        <v>0.4588078704</v>
      </c>
      <c r="E157" s="9">
        <f t="shared" si="3"/>
        <v>0.4583333333</v>
      </c>
      <c r="F157" s="10">
        <f t="shared" si="4"/>
        <v>6</v>
      </c>
      <c r="G157" s="6" t="str">
        <f t="shared" si="5"/>
        <v>Mar</v>
      </c>
      <c r="H157" s="6">
        <f t="shared" si="6"/>
        <v>2017</v>
      </c>
      <c r="I157" s="11">
        <v>42811.464641203704</v>
      </c>
      <c r="J157" s="6">
        <v>503.0</v>
      </c>
      <c r="K157" s="12">
        <f t="shared" si="7"/>
        <v>8.383333333</v>
      </c>
      <c r="L157" s="6" t="s">
        <v>230</v>
      </c>
      <c r="M157" s="6" t="s">
        <v>115</v>
      </c>
      <c r="N157" s="13" t="str">
        <f t="shared" si="8"/>
        <v>E 65 St &amp; 2 AveMurray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85 St &amp; 3 AveW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57" s="6" t="s">
        <v>11</v>
      </c>
      <c r="P157" s="6" t="s">
        <v>12</v>
      </c>
      <c r="Q157" s="6">
        <v>1987.0</v>
      </c>
      <c r="R157" s="13">
        <f t="shared" si="9"/>
        <v>35</v>
      </c>
      <c r="S157" s="6" t="str">
        <f t="shared" si="10"/>
        <v>30-39</v>
      </c>
      <c r="T157" s="6"/>
    </row>
    <row r="158" ht="15.75" customHeight="1">
      <c r="A158" s="6">
        <v>5321258.0</v>
      </c>
      <c r="B158" s="11">
        <v>42891.339479166665</v>
      </c>
      <c r="C158" s="8">
        <f t="shared" si="1"/>
        <v>42891</v>
      </c>
      <c r="D158" s="9">
        <f t="shared" si="2"/>
        <v>0.3394791667</v>
      </c>
      <c r="E158" s="9">
        <f t="shared" si="3"/>
        <v>0.3333333333</v>
      </c>
      <c r="F158" s="10">
        <f t="shared" si="4"/>
        <v>2</v>
      </c>
      <c r="G158" s="6" t="str">
        <f t="shared" si="5"/>
        <v>Jun</v>
      </c>
      <c r="H158" s="6">
        <f t="shared" si="6"/>
        <v>2017</v>
      </c>
      <c r="I158" s="11">
        <v>42891.360451388886</v>
      </c>
      <c r="J158" s="6">
        <v>1812.0</v>
      </c>
      <c r="K158" s="12">
        <f t="shared" si="7"/>
        <v>30.2</v>
      </c>
      <c r="L158" s="6" t="s">
        <v>231</v>
      </c>
      <c r="M158" s="6" t="s">
        <v>227</v>
      </c>
      <c r="N158" s="13" t="str">
        <f t="shared" si="8"/>
        <v>Murray St &amp; West StPresident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42 St &amp; 8 AveSchermerhorn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58" s="6" t="s">
        <v>11</v>
      </c>
      <c r="P158" s="6" t="s">
        <v>12</v>
      </c>
      <c r="Q158" s="6">
        <v>1969.0</v>
      </c>
      <c r="R158" s="13">
        <f t="shared" si="9"/>
        <v>53</v>
      </c>
      <c r="S158" s="6" t="str">
        <f t="shared" si="10"/>
        <v>50-59</v>
      </c>
      <c r="T158" s="6"/>
    </row>
    <row r="159" ht="15.75" customHeight="1">
      <c r="A159" s="6">
        <v>3744138.0</v>
      </c>
      <c r="B159" s="11">
        <v>42859.33259259259</v>
      </c>
      <c r="C159" s="8">
        <f t="shared" si="1"/>
        <v>42859</v>
      </c>
      <c r="D159" s="9">
        <f t="shared" si="2"/>
        <v>0.3325925926</v>
      </c>
      <c r="E159" s="9">
        <f t="shared" si="3"/>
        <v>0.2916666667</v>
      </c>
      <c r="F159" s="10">
        <f t="shared" si="4"/>
        <v>5</v>
      </c>
      <c r="G159" s="6" t="str">
        <f t="shared" si="5"/>
        <v>May</v>
      </c>
      <c r="H159" s="6">
        <f t="shared" si="6"/>
        <v>2017</v>
      </c>
      <c r="I159" s="11">
        <v>42859.34013888889</v>
      </c>
      <c r="J159" s="6">
        <v>651.0</v>
      </c>
      <c r="K159" s="12">
        <f t="shared" si="7"/>
        <v>10.85</v>
      </c>
      <c r="L159" s="6" t="s">
        <v>232</v>
      </c>
      <c r="M159" s="6" t="s">
        <v>233</v>
      </c>
      <c r="N159" s="13" t="str">
        <f t="shared" si="8"/>
        <v>President St &amp; Henry St8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Schermerhorn St &amp; Court St6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59" s="6" t="s">
        <v>11</v>
      </c>
      <c r="P159" s="6" t="s">
        <v>12</v>
      </c>
      <c r="Q159" s="6">
        <v>1973.0</v>
      </c>
      <c r="R159" s="13">
        <f t="shared" si="9"/>
        <v>49</v>
      </c>
      <c r="S159" s="6" t="str">
        <f t="shared" si="10"/>
        <v>40-49</v>
      </c>
      <c r="T159" s="6"/>
    </row>
    <row r="160" ht="15.75" customHeight="1">
      <c r="A160" s="6">
        <v>3018843.0</v>
      </c>
      <c r="B160" s="11">
        <v>42843.80252314815</v>
      </c>
      <c r="C160" s="8">
        <f t="shared" si="1"/>
        <v>42843</v>
      </c>
      <c r="D160" s="9">
        <f t="shared" si="2"/>
        <v>0.8025231481</v>
      </c>
      <c r="E160" s="9">
        <f t="shared" si="3"/>
        <v>0.7916666667</v>
      </c>
      <c r="F160" s="10">
        <f t="shared" si="4"/>
        <v>3</v>
      </c>
      <c r="G160" s="6" t="str">
        <f t="shared" si="5"/>
        <v>Apr</v>
      </c>
      <c r="H160" s="6">
        <f t="shared" si="6"/>
        <v>2017</v>
      </c>
      <c r="I160" s="11">
        <v>42843.82126157408</v>
      </c>
      <c r="J160" s="6">
        <v>1619.0</v>
      </c>
      <c r="K160" s="12">
        <f t="shared" si="7"/>
        <v>26.98333333</v>
      </c>
      <c r="L160" s="6" t="s">
        <v>75</v>
      </c>
      <c r="M160" s="6" t="s">
        <v>197</v>
      </c>
      <c r="N160" s="13" t="str">
        <f t="shared" si="8"/>
        <v>8 Ave &amp; W 52 StW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6 Ave &amp; Canal StE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60" s="6" t="s">
        <v>11</v>
      </c>
      <c r="P160" s="6" t="s">
        <v>19</v>
      </c>
      <c r="Q160" s="6">
        <v>1980.0</v>
      </c>
      <c r="R160" s="13">
        <f t="shared" si="9"/>
        <v>42</v>
      </c>
      <c r="S160" s="6" t="str">
        <f t="shared" si="10"/>
        <v>40-49</v>
      </c>
      <c r="T160" s="6"/>
    </row>
    <row r="161" ht="15.75" customHeight="1">
      <c r="A161" s="6">
        <v>2316085.0</v>
      </c>
      <c r="B161" s="11">
        <v>42828.35190972222</v>
      </c>
      <c r="C161" s="8">
        <f t="shared" si="1"/>
        <v>42828</v>
      </c>
      <c r="D161" s="9">
        <f t="shared" si="2"/>
        <v>0.3519097222</v>
      </c>
      <c r="E161" s="9">
        <f t="shared" si="3"/>
        <v>0.3333333333</v>
      </c>
      <c r="F161" s="10">
        <f t="shared" si="4"/>
        <v>2</v>
      </c>
      <c r="G161" s="6" t="str">
        <f t="shared" si="5"/>
        <v>Apr</v>
      </c>
      <c r="H161" s="6">
        <f t="shared" si="6"/>
        <v>2017</v>
      </c>
      <c r="I161" s="11">
        <v>42828.35967592592</v>
      </c>
      <c r="J161" s="6">
        <v>670.0</v>
      </c>
      <c r="K161" s="12">
        <f t="shared" si="7"/>
        <v>11.16666667</v>
      </c>
      <c r="L161" s="6" t="s">
        <v>61</v>
      </c>
      <c r="M161" s="6" t="s">
        <v>187</v>
      </c>
      <c r="N161" s="13" t="str">
        <f t="shared" si="8"/>
        <v>W 38 St &amp; 8 AveMaiden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23 St &amp; 1 AveE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61" s="6" t="s">
        <v>11</v>
      </c>
      <c r="P161" s="6" t="s">
        <v>12</v>
      </c>
      <c r="Q161" s="6">
        <v>1979.0</v>
      </c>
      <c r="R161" s="13">
        <f t="shared" si="9"/>
        <v>43</v>
      </c>
      <c r="S161" s="6" t="str">
        <f t="shared" si="10"/>
        <v>40-49</v>
      </c>
      <c r="T161" s="6"/>
    </row>
    <row r="162" ht="15.75" customHeight="1">
      <c r="A162" s="6">
        <v>5887645.0</v>
      </c>
      <c r="B162" s="11">
        <v>42900.86300925926</v>
      </c>
      <c r="C162" s="8">
        <f t="shared" si="1"/>
        <v>42900</v>
      </c>
      <c r="D162" s="9">
        <f t="shared" si="2"/>
        <v>0.8630092593</v>
      </c>
      <c r="E162" s="9">
        <f t="shared" si="3"/>
        <v>0.8333333333</v>
      </c>
      <c r="F162" s="10">
        <f t="shared" si="4"/>
        <v>4</v>
      </c>
      <c r="G162" s="6" t="str">
        <f t="shared" si="5"/>
        <v>Jun</v>
      </c>
      <c r="H162" s="6">
        <f t="shared" si="6"/>
        <v>2017</v>
      </c>
      <c r="I162" s="11">
        <v>42900.87994212963</v>
      </c>
      <c r="J162" s="6">
        <v>1462.0</v>
      </c>
      <c r="K162" s="12">
        <f t="shared" si="7"/>
        <v>24.36666667</v>
      </c>
      <c r="L162" s="6" t="s">
        <v>202</v>
      </c>
      <c r="M162" s="6" t="s">
        <v>187</v>
      </c>
      <c r="N162" s="13" t="str">
        <f t="shared" si="8"/>
        <v>Maiden Ln &amp; Pearl StNorfolk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23 St &amp; 1 AveS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62" s="6" t="s">
        <v>11</v>
      </c>
      <c r="P162" s="6" t="s">
        <v>19</v>
      </c>
      <c r="Q162" s="6">
        <v>1983.0</v>
      </c>
      <c r="R162" s="13">
        <f t="shared" si="9"/>
        <v>39</v>
      </c>
      <c r="S162" s="6" t="str">
        <f t="shared" si="10"/>
        <v>30-39</v>
      </c>
      <c r="T162" s="6"/>
    </row>
    <row r="163" ht="15.75" customHeight="1">
      <c r="A163" s="6">
        <v>3013856.0</v>
      </c>
      <c r="B163" s="11">
        <v>42843.76231481481</v>
      </c>
      <c r="C163" s="8">
        <f t="shared" si="1"/>
        <v>42843</v>
      </c>
      <c r="D163" s="9">
        <f t="shared" si="2"/>
        <v>0.7623148148</v>
      </c>
      <c r="E163" s="9">
        <f t="shared" si="3"/>
        <v>0.75</v>
      </c>
      <c r="F163" s="10">
        <f t="shared" si="4"/>
        <v>3</v>
      </c>
      <c r="G163" s="6" t="str">
        <f t="shared" si="5"/>
        <v>Apr</v>
      </c>
      <c r="H163" s="6">
        <f t="shared" si="6"/>
        <v>2017</v>
      </c>
      <c r="I163" s="11">
        <v>42843.7703125</v>
      </c>
      <c r="J163" s="6">
        <v>690.0</v>
      </c>
      <c r="K163" s="12">
        <f t="shared" si="7"/>
        <v>11.5</v>
      </c>
      <c r="L163" s="6" t="s">
        <v>234</v>
      </c>
      <c r="M163" s="6" t="s">
        <v>102</v>
      </c>
      <c r="N163" s="13" t="str">
        <f t="shared" si="8"/>
        <v>Norfolk St &amp; Broome StN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 5 Pl &amp; S 4 StClinton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63" s="6" t="s">
        <v>11</v>
      </c>
      <c r="P163" s="6" t="s">
        <v>12</v>
      </c>
      <c r="Q163" s="6">
        <v>1960.0</v>
      </c>
      <c r="R163" s="13">
        <f t="shared" si="9"/>
        <v>62</v>
      </c>
      <c r="S163" s="6" t="str">
        <f t="shared" si="10"/>
        <v>60-69</v>
      </c>
      <c r="T163" s="6"/>
    </row>
    <row r="164" ht="15.75" customHeight="1">
      <c r="A164" s="6">
        <v>6351515.0</v>
      </c>
      <c r="B164" s="11">
        <v>42909.40974537037</v>
      </c>
      <c r="C164" s="8">
        <f t="shared" si="1"/>
        <v>42909</v>
      </c>
      <c r="D164" s="9">
        <f t="shared" si="2"/>
        <v>0.4097453704</v>
      </c>
      <c r="E164" s="9">
        <f t="shared" si="3"/>
        <v>0.375</v>
      </c>
      <c r="F164" s="10">
        <f t="shared" si="4"/>
        <v>6</v>
      </c>
      <c r="G164" s="6" t="str">
        <f t="shared" si="5"/>
        <v>Jun</v>
      </c>
      <c r="H164" s="6">
        <f t="shared" si="6"/>
        <v>2017</v>
      </c>
      <c r="I164" s="11">
        <v>42909.41935185185</v>
      </c>
      <c r="J164" s="6">
        <v>829.0</v>
      </c>
      <c r="K164" s="12">
        <f t="shared" si="7"/>
        <v>13.81666667</v>
      </c>
      <c r="L164" s="6" t="s">
        <v>189</v>
      </c>
      <c r="M164" s="6" t="s">
        <v>235</v>
      </c>
      <c r="N164" s="13" t="str">
        <f t="shared" si="8"/>
        <v>N 6 St &amp; Bedford AveForsyth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Clinton Ave &amp; Flushing AveE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64" s="6" t="s">
        <v>11</v>
      </c>
      <c r="P164" s="6" t="s">
        <v>12</v>
      </c>
      <c r="Q164" s="6">
        <v>1980.0</v>
      </c>
      <c r="R164" s="13">
        <f t="shared" si="9"/>
        <v>42</v>
      </c>
      <c r="S164" s="6" t="str">
        <f t="shared" si="10"/>
        <v>40-49</v>
      </c>
      <c r="T164" s="6"/>
    </row>
    <row r="165" ht="15.75" customHeight="1">
      <c r="A165" s="6">
        <v>5825054.0</v>
      </c>
      <c r="B165" s="11">
        <v>42899.83221064815</v>
      </c>
      <c r="C165" s="8">
        <f t="shared" si="1"/>
        <v>42899</v>
      </c>
      <c r="D165" s="9">
        <f t="shared" si="2"/>
        <v>0.8322106481</v>
      </c>
      <c r="E165" s="9">
        <f t="shared" si="3"/>
        <v>0.7916666667</v>
      </c>
      <c r="F165" s="10">
        <f t="shared" si="4"/>
        <v>3</v>
      </c>
      <c r="G165" s="6" t="str">
        <f t="shared" si="5"/>
        <v>Jun</v>
      </c>
      <c r="H165" s="6">
        <f t="shared" si="6"/>
        <v>2017</v>
      </c>
      <c r="I165" s="11">
        <v>42899.83899305556</v>
      </c>
      <c r="J165" s="6">
        <v>585.0</v>
      </c>
      <c r="K165" s="12">
        <f t="shared" si="7"/>
        <v>9.75</v>
      </c>
      <c r="L165" s="6" t="s">
        <v>159</v>
      </c>
      <c r="M165" s="6" t="s">
        <v>42</v>
      </c>
      <c r="N165" s="13" t="str">
        <f t="shared" si="8"/>
        <v>Forsyth St &amp; Broome StGrand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17 St &amp; BroadwayE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65" s="6" t="s">
        <v>11</v>
      </c>
      <c r="P165" s="6" t="s">
        <v>12</v>
      </c>
      <c r="Q165" s="6">
        <v>1963.0</v>
      </c>
      <c r="R165" s="13">
        <f t="shared" si="9"/>
        <v>59</v>
      </c>
      <c r="S165" s="6" t="str">
        <f t="shared" si="10"/>
        <v>50-59</v>
      </c>
      <c r="T165" s="6"/>
    </row>
    <row r="166" ht="15.75" customHeight="1">
      <c r="A166" s="6">
        <v>6730027.0</v>
      </c>
      <c r="B166" s="11">
        <v>42915.69710648148</v>
      </c>
      <c r="C166" s="8">
        <f t="shared" si="1"/>
        <v>42915</v>
      </c>
      <c r="D166" s="9">
        <f t="shared" si="2"/>
        <v>0.6971064815</v>
      </c>
      <c r="E166" s="9">
        <f t="shared" si="3"/>
        <v>0.6666666667</v>
      </c>
      <c r="F166" s="10">
        <f t="shared" si="4"/>
        <v>5</v>
      </c>
      <c r="G166" s="6" t="str">
        <f t="shared" si="5"/>
        <v>Jun</v>
      </c>
      <c r="H166" s="6">
        <f t="shared" si="6"/>
        <v>2017</v>
      </c>
      <c r="I166" s="11">
        <v>42915.69998842593</v>
      </c>
      <c r="J166" s="6">
        <v>249.0</v>
      </c>
      <c r="K166" s="12">
        <f t="shared" si="7"/>
        <v>4.15</v>
      </c>
      <c r="L166" s="6" t="s">
        <v>236</v>
      </c>
      <c r="M166" s="6" t="s">
        <v>172</v>
      </c>
      <c r="N166" s="13" t="str">
        <f t="shared" si="8"/>
        <v>Grand Army Plaza &amp; Central Park SCentral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48 St &amp; 5 AveColumbus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66" s="6" t="s">
        <v>11</v>
      </c>
      <c r="P166" s="6" t="s">
        <v>12</v>
      </c>
      <c r="Q166" s="6">
        <v>1977.0</v>
      </c>
      <c r="R166" s="13">
        <f t="shared" si="9"/>
        <v>45</v>
      </c>
      <c r="S166" s="6" t="str">
        <f t="shared" si="10"/>
        <v>40-49</v>
      </c>
      <c r="T166" s="6"/>
    </row>
    <row r="167" ht="15.75" customHeight="1">
      <c r="A167" s="6">
        <v>1826417.0</v>
      </c>
      <c r="B167" s="11">
        <v>42804.96892361111</v>
      </c>
      <c r="C167" s="8">
        <f t="shared" si="1"/>
        <v>42804</v>
      </c>
      <c r="D167" s="9">
        <f t="shared" si="2"/>
        <v>0.9689236111</v>
      </c>
      <c r="E167" s="9">
        <f t="shared" si="3"/>
        <v>0.9583333333</v>
      </c>
      <c r="F167" s="10">
        <f t="shared" si="4"/>
        <v>6</v>
      </c>
      <c r="G167" s="6" t="str">
        <f t="shared" si="5"/>
        <v>Mar</v>
      </c>
      <c r="H167" s="6">
        <f t="shared" si="6"/>
        <v>2017</v>
      </c>
      <c r="I167" s="11">
        <v>42804.9787037037</v>
      </c>
      <c r="J167" s="6">
        <v>844.0</v>
      </c>
      <c r="K167" s="12">
        <f t="shared" si="7"/>
        <v>14.06666667</v>
      </c>
      <c r="L167" s="6" t="s">
        <v>28</v>
      </c>
      <c r="M167" s="6" t="s">
        <v>237</v>
      </c>
      <c r="N167" s="13" t="str">
        <f t="shared" si="8"/>
        <v>Central Park S &amp; 6 AveWashington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Columbus Ave &amp; W 95 StRivington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67" s="6" t="s">
        <v>11</v>
      </c>
      <c r="P167" s="6" t="s">
        <v>12</v>
      </c>
      <c r="Q167" s="6">
        <v>1977.0</v>
      </c>
      <c r="R167" s="13">
        <f t="shared" si="9"/>
        <v>45</v>
      </c>
      <c r="S167" s="6" t="str">
        <f t="shared" si="10"/>
        <v>40-49</v>
      </c>
      <c r="T167" s="6"/>
    </row>
    <row r="168" ht="15.75" customHeight="1">
      <c r="A168" s="6">
        <v>968783.0</v>
      </c>
      <c r="B168" s="11">
        <v>42777.65033564815</v>
      </c>
      <c r="C168" s="8">
        <f t="shared" si="1"/>
        <v>42777</v>
      </c>
      <c r="D168" s="9">
        <f t="shared" si="2"/>
        <v>0.6503356481</v>
      </c>
      <c r="E168" s="9">
        <f t="shared" si="3"/>
        <v>0.625</v>
      </c>
      <c r="F168" s="10">
        <f t="shared" si="4"/>
        <v>7</v>
      </c>
      <c r="G168" s="6" t="str">
        <f t="shared" si="5"/>
        <v>Feb</v>
      </c>
      <c r="H168" s="6">
        <f t="shared" si="6"/>
        <v>2017</v>
      </c>
      <c r="I168" s="11">
        <v>42777.66056712963</v>
      </c>
      <c r="J168" s="6">
        <v>883.0</v>
      </c>
      <c r="K168" s="12">
        <f t="shared" si="7"/>
        <v>14.71666667</v>
      </c>
      <c r="L168" s="6" t="s">
        <v>238</v>
      </c>
      <c r="M168" s="6" t="s">
        <v>72</v>
      </c>
      <c r="N168" s="13" t="str">
        <f t="shared" si="8"/>
        <v>Washington Pl &amp; 6 AveE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Rivington St &amp; Chrystie StE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68" s="6" t="s">
        <v>11</v>
      </c>
      <c r="P168" s="6" t="s">
        <v>12</v>
      </c>
      <c r="Q168" s="6">
        <v>1973.0</v>
      </c>
      <c r="R168" s="13">
        <f t="shared" si="9"/>
        <v>49</v>
      </c>
      <c r="S168" s="6" t="str">
        <f t="shared" si="10"/>
        <v>40-49</v>
      </c>
      <c r="T168" s="6"/>
    </row>
    <row r="169" ht="15.75" customHeight="1">
      <c r="A169" s="6">
        <v>5298343.0</v>
      </c>
      <c r="B169" s="11">
        <v>42890.61185185185</v>
      </c>
      <c r="C169" s="8">
        <f t="shared" si="1"/>
        <v>42890</v>
      </c>
      <c r="D169" s="9">
        <f t="shared" si="2"/>
        <v>0.6118518519</v>
      </c>
      <c r="E169" s="9">
        <f t="shared" si="3"/>
        <v>0.5833333333</v>
      </c>
      <c r="F169" s="10">
        <f t="shared" si="4"/>
        <v>1</v>
      </c>
      <c r="G169" s="6" t="str">
        <f t="shared" si="5"/>
        <v>Jun</v>
      </c>
      <c r="H169" s="6">
        <f t="shared" si="6"/>
        <v>2017</v>
      </c>
      <c r="I169" s="11">
        <v>42890.61775462963</v>
      </c>
      <c r="J169" s="6">
        <v>509.0</v>
      </c>
      <c r="K169" s="12">
        <f t="shared" si="7"/>
        <v>8.483333333</v>
      </c>
      <c r="L169" s="6" t="s">
        <v>26</v>
      </c>
      <c r="M169" s="6" t="s">
        <v>239</v>
      </c>
      <c r="N169" s="13" t="str">
        <f t="shared" si="8"/>
        <v>E 89 St &amp; York AveW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102 St &amp; 1 AveMurray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69" s="6" t="s">
        <v>11</v>
      </c>
      <c r="P169" s="6" t="s">
        <v>19</v>
      </c>
      <c r="Q169" s="6">
        <v>1967.0</v>
      </c>
      <c r="R169" s="13">
        <f t="shared" si="9"/>
        <v>55</v>
      </c>
      <c r="S169" s="6" t="str">
        <f t="shared" si="10"/>
        <v>50-59</v>
      </c>
      <c r="T169" s="6"/>
    </row>
    <row r="170" ht="15.75" customHeight="1">
      <c r="A170" s="6">
        <v>13703.0</v>
      </c>
      <c r="B170" s="11">
        <v>42736.80064814815</v>
      </c>
      <c r="C170" s="8">
        <f t="shared" si="1"/>
        <v>42736</v>
      </c>
      <c r="D170" s="9">
        <f t="shared" si="2"/>
        <v>0.8006481481</v>
      </c>
      <c r="E170" s="9">
        <f t="shared" si="3"/>
        <v>0.7916666667</v>
      </c>
      <c r="F170" s="10">
        <f t="shared" si="4"/>
        <v>1</v>
      </c>
      <c r="G170" s="6" t="str">
        <f t="shared" si="5"/>
        <v>Jan</v>
      </c>
      <c r="H170" s="6">
        <f t="shared" si="6"/>
        <v>2017</v>
      </c>
      <c r="I170" s="11">
        <v>42736.8137037037</v>
      </c>
      <c r="J170" s="6">
        <v>1127.0</v>
      </c>
      <c r="K170" s="12">
        <f t="shared" si="7"/>
        <v>18.78333333</v>
      </c>
      <c r="L170" s="6" t="s">
        <v>67</v>
      </c>
      <c r="M170" s="6" t="s">
        <v>231</v>
      </c>
      <c r="N170" s="13" t="str">
        <f t="shared" si="8"/>
        <v>W 20 St &amp; 11 AveLafayette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Murray St &amp; West StE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70" s="6" t="s">
        <v>29</v>
      </c>
      <c r="P170" s="6" t="s">
        <v>19</v>
      </c>
      <c r="Q170" s="6">
        <v>1967.0</v>
      </c>
      <c r="R170" s="13">
        <f t="shared" si="9"/>
        <v>55</v>
      </c>
      <c r="S170" s="6" t="str">
        <f t="shared" si="10"/>
        <v>50-59</v>
      </c>
      <c r="T170" s="6"/>
    </row>
    <row r="171" ht="15.75" customHeight="1">
      <c r="A171" s="6">
        <v>3134620.0</v>
      </c>
      <c r="B171" s="11">
        <v>42846.62673611111</v>
      </c>
      <c r="C171" s="8">
        <f t="shared" si="1"/>
        <v>42846</v>
      </c>
      <c r="D171" s="9">
        <f t="shared" si="2"/>
        <v>0.6267361111</v>
      </c>
      <c r="E171" s="9">
        <f t="shared" si="3"/>
        <v>0.625</v>
      </c>
      <c r="F171" s="10">
        <f t="shared" si="4"/>
        <v>6</v>
      </c>
      <c r="G171" s="6" t="str">
        <f t="shared" si="5"/>
        <v>Apr</v>
      </c>
      <c r="H171" s="6">
        <f t="shared" si="6"/>
        <v>2017</v>
      </c>
      <c r="I171" s="11">
        <v>42846.63070601852</v>
      </c>
      <c r="J171" s="6">
        <v>342.0</v>
      </c>
      <c r="K171" s="12">
        <f t="shared" si="7"/>
        <v>5.7</v>
      </c>
      <c r="L171" s="6" t="s">
        <v>160</v>
      </c>
      <c r="M171" s="6" t="s">
        <v>240</v>
      </c>
      <c r="N171" s="13" t="str">
        <f t="shared" si="8"/>
        <v>Lafayette St &amp; E 8 StE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7 St &amp; Avenue AE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71" s="6" t="s">
        <v>11</v>
      </c>
      <c r="P171" s="6" t="s">
        <v>12</v>
      </c>
      <c r="Q171" s="6">
        <v>1971.0</v>
      </c>
      <c r="R171" s="13">
        <f t="shared" si="9"/>
        <v>51</v>
      </c>
      <c r="S171" s="6" t="str">
        <f t="shared" si="10"/>
        <v>50-59</v>
      </c>
      <c r="T171" s="6"/>
    </row>
    <row r="172" ht="15.75" customHeight="1">
      <c r="A172" s="6">
        <v>6225518.0</v>
      </c>
      <c r="B172" s="11">
        <v>42907.50177083333</v>
      </c>
      <c r="C172" s="8">
        <f t="shared" si="1"/>
        <v>42907</v>
      </c>
      <c r="D172" s="9">
        <f t="shared" si="2"/>
        <v>0.5017708333</v>
      </c>
      <c r="E172" s="9">
        <f t="shared" si="3"/>
        <v>0.5</v>
      </c>
      <c r="F172" s="10">
        <f t="shared" si="4"/>
        <v>4</v>
      </c>
      <c r="G172" s="6" t="str">
        <f t="shared" si="5"/>
        <v>Jun</v>
      </c>
      <c r="H172" s="6">
        <f t="shared" si="6"/>
        <v>2017</v>
      </c>
      <c r="I172" s="11">
        <v>42907.50623842593</v>
      </c>
      <c r="J172" s="6">
        <v>386.0</v>
      </c>
      <c r="K172" s="12">
        <f t="shared" si="7"/>
        <v>6.433333333</v>
      </c>
      <c r="L172" s="6" t="s">
        <v>241</v>
      </c>
      <c r="M172" s="6" t="s">
        <v>143</v>
      </c>
      <c r="N172" s="13" t="str">
        <f t="shared" si="8"/>
        <v>E 4 St &amp; 2 AveLexington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10 St &amp; Avenue AW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72" s="6" t="s">
        <v>11</v>
      </c>
      <c r="P172" s="6" t="s">
        <v>19</v>
      </c>
      <c r="Q172" s="6">
        <v>1978.0</v>
      </c>
      <c r="R172" s="13">
        <f t="shared" si="9"/>
        <v>44</v>
      </c>
      <c r="S172" s="6" t="str">
        <f t="shared" si="10"/>
        <v>40-49</v>
      </c>
      <c r="T172" s="6"/>
    </row>
    <row r="173" ht="15.75" customHeight="1">
      <c r="A173" s="6">
        <v>6041709.0</v>
      </c>
      <c r="B173" s="11">
        <v>42903.78221064815</v>
      </c>
      <c r="C173" s="8">
        <f t="shared" si="1"/>
        <v>42903</v>
      </c>
      <c r="D173" s="9">
        <f t="shared" si="2"/>
        <v>0.7822106481</v>
      </c>
      <c r="E173" s="9">
        <f t="shared" si="3"/>
        <v>0.75</v>
      </c>
      <c r="F173" s="10">
        <f t="shared" si="4"/>
        <v>7</v>
      </c>
      <c r="G173" s="6" t="str">
        <f t="shared" si="5"/>
        <v>Jun</v>
      </c>
      <c r="H173" s="6">
        <f t="shared" si="6"/>
        <v>2017</v>
      </c>
      <c r="I173" s="11">
        <v>42903.78771990741</v>
      </c>
      <c r="J173" s="6">
        <v>476.0</v>
      </c>
      <c r="K173" s="12">
        <f t="shared" si="7"/>
        <v>7.933333333</v>
      </c>
      <c r="L173" s="6" t="s">
        <v>13</v>
      </c>
      <c r="M173" s="6" t="s">
        <v>242</v>
      </c>
      <c r="N173" s="13" t="str">
        <f t="shared" si="8"/>
        <v>Lexington Ave &amp; E 63 StN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55 St &amp; 6 AveFranklin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73" s="6" t="s">
        <v>11</v>
      </c>
      <c r="P173" s="6" t="s">
        <v>19</v>
      </c>
      <c r="Q173" s="6">
        <v>1979.0</v>
      </c>
      <c r="R173" s="13">
        <f t="shared" si="9"/>
        <v>43</v>
      </c>
      <c r="S173" s="6" t="str">
        <f t="shared" si="10"/>
        <v>40-49</v>
      </c>
      <c r="T173" s="6"/>
    </row>
    <row r="174" ht="15.75" customHeight="1">
      <c r="A174" s="6">
        <v>3288188.0</v>
      </c>
      <c r="B174" s="11">
        <v>42849.98181712963</v>
      </c>
      <c r="C174" s="8">
        <f t="shared" si="1"/>
        <v>42849</v>
      </c>
      <c r="D174" s="9">
        <f t="shared" si="2"/>
        <v>0.9818171296</v>
      </c>
      <c r="E174" s="9">
        <f t="shared" si="3"/>
        <v>0.9583333333</v>
      </c>
      <c r="F174" s="10">
        <f t="shared" si="4"/>
        <v>2</v>
      </c>
      <c r="G174" s="6" t="str">
        <f t="shared" si="5"/>
        <v>Apr</v>
      </c>
      <c r="H174" s="6">
        <f t="shared" si="6"/>
        <v>2017</v>
      </c>
      <c r="I174" s="11">
        <v>42849.990428240744</v>
      </c>
      <c r="J174" s="6">
        <v>744.0</v>
      </c>
      <c r="K174" s="12">
        <f t="shared" si="7"/>
        <v>12.4</v>
      </c>
      <c r="L174" s="6" t="s">
        <v>189</v>
      </c>
      <c r="M174" s="6" t="s">
        <v>243</v>
      </c>
      <c r="N174" s="13" t="str">
        <f t="shared" si="8"/>
        <v>N 6 St &amp; Bedford AveWest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Franklin St &amp; Dupont StE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74" s="6" t="s">
        <v>11</v>
      </c>
      <c r="P174" s="6" t="s">
        <v>12</v>
      </c>
      <c r="Q174" s="6">
        <v>1986.0</v>
      </c>
      <c r="R174" s="13">
        <f t="shared" si="9"/>
        <v>36</v>
      </c>
      <c r="S174" s="6" t="str">
        <f t="shared" si="10"/>
        <v>30-39</v>
      </c>
      <c r="T174" s="6"/>
    </row>
    <row r="175" ht="15.75" customHeight="1">
      <c r="A175" s="6">
        <v>699264.0</v>
      </c>
      <c r="B175" s="11">
        <v>42765.85412037037</v>
      </c>
      <c r="C175" s="8">
        <f t="shared" si="1"/>
        <v>42765</v>
      </c>
      <c r="D175" s="9">
        <f t="shared" si="2"/>
        <v>0.8541203704</v>
      </c>
      <c r="E175" s="9">
        <f t="shared" si="3"/>
        <v>0.8333333333</v>
      </c>
      <c r="F175" s="10">
        <f t="shared" si="4"/>
        <v>2</v>
      </c>
      <c r="G175" s="6" t="str">
        <f t="shared" si="5"/>
        <v>Jan</v>
      </c>
      <c r="H175" s="6">
        <f t="shared" si="6"/>
        <v>2017</v>
      </c>
      <c r="I175" s="11">
        <v>42765.86357638889</v>
      </c>
      <c r="J175" s="6">
        <v>817.0</v>
      </c>
      <c r="K175" s="12">
        <f t="shared" si="7"/>
        <v>13.61666667</v>
      </c>
      <c r="L175" s="6" t="s">
        <v>114</v>
      </c>
      <c r="M175" s="6" t="s">
        <v>241</v>
      </c>
      <c r="N175" s="13" t="str">
        <f t="shared" si="8"/>
        <v>West St &amp; Chambers StLafayette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4 St &amp; 2 Ave12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75" s="6" t="s">
        <v>11</v>
      </c>
      <c r="P175" s="6" t="s">
        <v>12</v>
      </c>
      <c r="Q175" s="6">
        <v>1986.0</v>
      </c>
      <c r="R175" s="13">
        <f t="shared" si="9"/>
        <v>36</v>
      </c>
      <c r="S175" s="6" t="str">
        <f t="shared" si="10"/>
        <v>30-39</v>
      </c>
      <c r="T175" s="6"/>
    </row>
    <row r="176" ht="15.75" customHeight="1">
      <c r="A176" s="6">
        <v>5560849.0</v>
      </c>
      <c r="B176" s="11">
        <v>42895.48893518518</v>
      </c>
      <c r="C176" s="8">
        <f t="shared" si="1"/>
        <v>42895</v>
      </c>
      <c r="D176" s="9">
        <f t="shared" si="2"/>
        <v>0.4889351852</v>
      </c>
      <c r="E176" s="9">
        <f t="shared" si="3"/>
        <v>0.4583333333</v>
      </c>
      <c r="F176" s="10">
        <f t="shared" si="4"/>
        <v>6</v>
      </c>
      <c r="G176" s="6" t="str">
        <f t="shared" si="5"/>
        <v>Jun</v>
      </c>
      <c r="H176" s="6">
        <f t="shared" si="6"/>
        <v>2017</v>
      </c>
      <c r="I176" s="11">
        <v>42895.50734953704</v>
      </c>
      <c r="J176" s="6">
        <v>1591.0</v>
      </c>
      <c r="K176" s="12">
        <f t="shared" si="7"/>
        <v>26.51666667</v>
      </c>
      <c r="L176" s="6" t="s">
        <v>160</v>
      </c>
      <c r="M176" s="6" t="s">
        <v>244</v>
      </c>
      <c r="N176" s="13" t="str">
        <f t="shared" si="8"/>
        <v>Lafayette St &amp; E 8 StGreenwich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12 Ave &amp; W 40 St11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76" s="6" t="s">
        <v>29</v>
      </c>
      <c r="P176" s="6" t="s">
        <v>12</v>
      </c>
      <c r="Q176" s="6">
        <v>1985.0</v>
      </c>
      <c r="R176" s="13">
        <f t="shared" si="9"/>
        <v>37</v>
      </c>
      <c r="S176" s="6" t="str">
        <f t="shared" si="10"/>
        <v>30-39</v>
      </c>
      <c r="T176" s="6"/>
    </row>
    <row r="177" ht="15.75" customHeight="1">
      <c r="A177" s="6">
        <v>5514258.0</v>
      </c>
      <c r="B177" s="11">
        <v>42894.70224537037</v>
      </c>
      <c r="C177" s="8">
        <f t="shared" si="1"/>
        <v>42894</v>
      </c>
      <c r="D177" s="9">
        <f t="shared" si="2"/>
        <v>0.7022453704</v>
      </c>
      <c r="E177" s="9">
        <f t="shared" si="3"/>
        <v>0.6666666667</v>
      </c>
      <c r="F177" s="10">
        <f t="shared" si="4"/>
        <v>5</v>
      </c>
      <c r="G177" s="6" t="str">
        <f t="shared" si="5"/>
        <v>Jun</v>
      </c>
      <c r="H177" s="6">
        <f t="shared" si="6"/>
        <v>2017</v>
      </c>
      <c r="I177" s="11">
        <v>42894.71244212963</v>
      </c>
      <c r="J177" s="6">
        <v>881.0</v>
      </c>
      <c r="K177" s="12">
        <f t="shared" si="7"/>
        <v>14.68333333</v>
      </c>
      <c r="L177" s="6" t="s">
        <v>90</v>
      </c>
      <c r="M177" s="6" t="s">
        <v>186</v>
      </c>
      <c r="N177" s="13" t="str">
        <f t="shared" si="8"/>
        <v>Greenwich St &amp; W Houston St9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11 Ave &amp; W 27 StW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77" s="6" t="s">
        <v>11</v>
      </c>
      <c r="P177" s="6" t="s">
        <v>12</v>
      </c>
      <c r="Q177" s="6">
        <v>1971.0</v>
      </c>
      <c r="R177" s="13">
        <f t="shared" si="9"/>
        <v>51</v>
      </c>
      <c r="S177" s="6" t="str">
        <f t="shared" si="10"/>
        <v>50-59</v>
      </c>
      <c r="T177" s="6"/>
    </row>
    <row r="178" ht="15.75" customHeight="1">
      <c r="A178" s="6">
        <v>2296986.0</v>
      </c>
      <c r="B178" s="11">
        <v>42827.70847222222</v>
      </c>
      <c r="C178" s="8">
        <f t="shared" si="1"/>
        <v>42827</v>
      </c>
      <c r="D178" s="9">
        <f t="shared" si="2"/>
        <v>0.7084722222</v>
      </c>
      <c r="E178" s="9">
        <f t="shared" si="3"/>
        <v>0.7083333333</v>
      </c>
      <c r="F178" s="10">
        <f t="shared" si="4"/>
        <v>1</v>
      </c>
      <c r="G178" s="6" t="str">
        <f t="shared" si="5"/>
        <v>Apr</v>
      </c>
      <c r="H178" s="6">
        <f t="shared" si="6"/>
        <v>2017</v>
      </c>
      <c r="I178" s="11">
        <v>42827.70935185185</v>
      </c>
      <c r="J178" s="6">
        <v>75.0</v>
      </c>
      <c r="K178" s="12">
        <f t="shared" si="7"/>
        <v>1.25</v>
      </c>
      <c r="L178" s="6" t="s">
        <v>179</v>
      </c>
      <c r="M178" s="6" t="s">
        <v>49</v>
      </c>
      <c r="N178" s="13" t="str">
        <f t="shared" si="8"/>
        <v>9 Ave &amp; W 22 StBarclay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22 St &amp; 8 AveFulton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78" s="6" t="s">
        <v>11</v>
      </c>
      <c r="P178" s="6" t="s">
        <v>12</v>
      </c>
      <c r="Q178" s="6">
        <v>1990.0</v>
      </c>
      <c r="R178" s="13">
        <f t="shared" si="9"/>
        <v>32</v>
      </c>
      <c r="S178" s="6" t="str">
        <f t="shared" si="10"/>
        <v>30-39</v>
      </c>
      <c r="T178" s="6"/>
    </row>
    <row r="179" ht="15.75" customHeight="1">
      <c r="A179" s="6">
        <v>6398130.0</v>
      </c>
      <c r="B179" s="11">
        <v>42910.46309027778</v>
      </c>
      <c r="C179" s="8">
        <f t="shared" si="1"/>
        <v>42910</v>
      </c>
      <c r="D179" s="9">
        <f t="shared" si="2"/>
        <v>0.4630902778</v>
      </c>
      <c r="E179" s="9">
        <f t="shared" si="3"/>
        <v>0.4583333333</v>
      </c>
      <c r="F179" s="10">
        <f t="shared" si="4"/>
        <v>7</v>
      </c>
      <c r="G179" s="6" t="str">
        <f t="shared" si="5"/>
        <v>Jun</v>
      </c>
      <c r="H179" s="6">
        <f t="shared" si="6"/>
        <v>2017</v>
      </c>
      <c r="I179" s="11">
        <v>42910.465266203704</v>
      </c>
      <c r="J179" s="6">
        <v>187.0</v>
      </c>
      <c r="K179" s="12">
        <f t="shared" si="7"/>
        <v>3.116666667</v>
      </c>
      <c r="L179" s="6" t="s">
        <v>145</v>
      </c>
      <c r="M179" s="6" t="s">
        <v>216</v>
      </c>
      <c r="N179" s="13" t="str">
        <f t="shared" si="8"/>
        <v>Barclay St &amp; Church StW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Fulton St &amp; BroadwayWest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79" s="6" t="s">
        <v>11</v>
      </c>
      <c r="P179" s="6" t="s">
        <v>12</v>
      </c>
      <c r="Q179" s="6">
        <v>1973.0</v>
      </c>
      <c r="R179" s="13">
        <f t="shared" si="9"/>
        <v>49</v>
      </c>
      <c r="S179" s="6" t="str">
        <f t="shared" si="10"/>
        <v>40-49</v>
      </c>
      <c r="T179" s="6"/>
    </row>
    <row r="180" ht="15.75" customHeight="1">
      <c r="A180" s="6">
        <v>2548859.0</v>
      </c>
      <c r="B180" s="11">
        <v>42834.684652777774</v>
      </c>
      <c r="C180" s="8">
        <f t="shared" si="1"/>
        <v>42834</v>
      </c>
      <c r="D180" s="9">
        <f t="shared" si="2"/>
        <v>0.6846527778</v>
      </c>
      <c r="E180" s="9">
        <f t="shared" si="3"/>
        <v>0.6666666667</v>
      </c>
      <c r="F180" s="10">
        <f t="shared" si="4"/>
        <v>1</v>
      </c>
      <c r="G180" s="6" t="str">
        <f t="shared" si="5"/>
        <v>Apr</v>
      </c>
      <c r="H180" s="6">
        <f t="shared" si="6"/>
        <v>2017</v>
      </c>
      <c r="I180" s="11">
        <v>42834.698275462964</v>
      </c>
      <c r="J180" s="6">
        <v>1177.0</v>
      </c>
      <c r="K180" s="12">
        <f t="shared" si="7"/>
        <v>19.61666667</v>
      </c>
      <c r="L180" s="6" t="s">
        <v>245</v>
      </c>
      <c r="M180" s="6" t="s">
        <v>114</v>
      </c>
      <c r="N180" s="13" t="str">
        <f t="shared" si="8"/>
        <v>W 24 St &amp; 7 AveW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West St &amp; Chambers StW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80" s="6" t="s">
        <v>11</v>
      </c>
      <c r="P180" s="6" t="s">
        <v>12</v>
      </c>
      <c r="Q180" s="6">
        <v>1992.0</v>
      </c>
      <c r="R180" s="13">
        <f t="shared" si="9"/>
        <v>30</v>
      </c>
      <c r="S180" s="6" t="str">
        <f t="shared" si="10"/>
        <v>30-39</v>
      </c>
      <c r="T180" s="6"/>
    </row>
    <row r="181" ht="15.75" customHeight="1">
      <c r="A181" s="6">
        <v>2481285.0</v>
      </c>
      <c r="B181" s="11">
        <v>42832.825474537036</v>
      </c>
      <c r="C181" s="8">
        <f t="shared" si="1"/>
        <v>42832</v>
      </c>
      <c r="D181" s="9">
        <f t="shared" si="2"/>
        <v>0.825474537</v>
      </c>
      <c r="E181" s="9">
        <f t="shared" si="3"/>
        <v>0.7916666667</v>
      </c>
      <c r="F181" s="10">
        <f t="shared" si="4"/>
        <v>6</v>
      </c>
      <c r="G181" s="6" t="str">
        <f t="shared" si="5"/>
        <v>Apr</v>
      </c>
      <c r="H181" s="6">
        <f t="shared" si="6"/>
        <v>2017</v>
      </c>
      <c r="I181" s="11">
        <v>42832.82900462963</v>
      </c>
      <c r="J181" s="6">
        <v>304.0</v>
      </c>
      <c r="K181" s="12">
        <f t="shared" si="7"/>
        <v>5.066666667</v>
      </c>
      <c r="L181" s="6" t="s">
        <v>60</v>
      </c>
      <c r="M181" s="6" t="s">
        <v>61</v>
      </c>
      <c r="N181" s="13" t="str">
        <f t="shared" si="8"/>
        <v>W 26 St &amp; 8 AveKent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38 St &amp; 8 AveMetropolitan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81" s="6" t="s">
        <v>11</v>
      </c>
      <c r="P181" s="6" t="s">
        <v>12</v>
      </c>
      <c r="Q181" s="6">
        <v>1985.0</v>
      </c>
      <c r="R181" s="13">
        <f t="shared" si="9"/>
        <v>37</v>
      </c>
      <c r="S181" s="6" t="str">
        <f t="shared" si="10"/>
        <v>30-39</v>
      </c>
      <c r="T181" s="6"/>
    </row>
    <row r="182" ht="15.75" customHeight="1">
      <c r="A182" s="6">
        <v>3777400.0</v>
      </c>
      <c r="B182" s="11">
        <v>42859.73054398148</v>
      </c>
      <c r="C182" s="8">
        <f t="shared" si="1"/>
        <v>42859</v>
      </c>
      <c r="D182" s="9">
        <f t="shared" si="2"/>
        <v>0.7305439815</v>
      </c>
      <c r="E182" s="9">
        <f t="shared" si="3"/>
        <v>0.7083333333</v>
      </c>
      <c r="F182" s="10">
        <f t="shared" si="4"/>
        <v>5</v>
      </c>
      <c r="G182" s="6" t="str">
        <f t="shared" si="5"/>
        <v>May</v>
      </c>
      <c r="H182" s="6">
        <f t="shared" si="6"/>
        <v>2017</v>
      </c>
      <c r="I182" s="11">
        <v>42859.73303240741</v>
      </c>
      <c r="J182" s="6">
        <v>215.0</v>
      </c>
      <c r="K182" s="12">
        <f t="shared" si="7"/>
        <v>3.583333333</v>
      </c>
      <c r="L182" s="6" t="s">
        <v>188</v>
      </c>
      <c r="M182" s="6" t="s">
        <v>246</v>
      </c>
      <c r="N182" s="13" t="str">
        <f t="shared" si="8"/>
        <v>Kent Ave &amp; N 7 StCentral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Metropolitan Ave &amp; Bedford AveCentral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82" s="6" t="s">
        <v>11</v>
      </c>
      <c r="P182" s="6" t="s">
        <v>12</v>
      </c>
      <c r="Q182" s="6">
        <v>1953.0</v>
      </c>
      <c r="R182" s="13">
        <f t="shared" si="9"/>
        <v>69</v>
      </c>
      <c r="S182" s="6" t="str">
        <f t="shared" si="10"/>
        <v>60-69</v>
      </c>
      <c r="T182" s="6"/>
    </row>
    <row r="183" ht="15.75" customHeight="1">
      <c r="A183" s="6">
        <v>2160966.0</v>
      </c>
      <c r="B183" s="11">
        <v>42823.333287037036</v>
      </c>
      <c r="C183" s="8">
        <f t="shared" si="1"/>
        <v>42823</v>
      </c>
      <c r="D183" s="9">
        <f t="shared" si="2"/>
        <v>0.333287037</v>
      </c>
      <c r="E183" s="9">
        <f t="shared" si="3"/>
        <v>0.2916666667</v>
      </c>
      <c r="F183" s="10">
        <f t="shared" si="4"/>
        <v>4</v>
      </c>
      <c r="G183" s="6" t="str">
        <f t="shared" si="5"/>
        <v>Mar</v>
      </c>
      <c r="H183" s="6">
        <f t="shared" si="6"/>
        <v>2017</v>
      </c>
      <c r="I183" s="11">
        <v>42823.33943287037</v>
      </c>
      <c r="J183" s="6">
        <v>531.0</v>
      </c>
      <c r="K183" s="12">
        <f t="shared" si="7"/>
        <v>8.85</v>
      </c>
      <c r="L183" s="6" t="s">
        <v>247</v>
      </c>
      <c r="M183" s="6" t="s">
        <v>28</v>
      </c>
      <c r="N183" s="13" t="str">
        <f t="shared" si="8"/>
        <v>Central Park West &amp; W 85 StWest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Central Park S &amp; 6 AveCentre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83" s="6" t="s">
        <v>11</v>
      </c>
      <c r="P183" s="6" t="s">
        <v>12</v>
      </c>
      <c r="Q183" s="6">
        <v>1971.0</v>
      </c>
      <c r="R183" s="13">
        <f t="shared" si="9"/>
        <v>51</v>
      </c>
      <c r="S183" s="6" t="str">
        <f t="shared" si="10"/>
        <v>50-59</v>
      </c>
      <c r="T183" s="6"/>
    </row>
    <row r="184" ht="15.75" customHeight="1">
      <c r="A184" s="6">
        <v>5897459.0</v>
      </c>
      <c r="B184" s="11">
        <v>42901.29570601852</v>
      </c>
      <c r="C184" s="8">
        <f t="shared" si="1"/>
        <v>42901</v>
      </c>
      <c r="D184" s="9">
        <f t="shared" si="2"/>
        <v>0.2957060185</v>
      </c>
      <c r="E184" s="9">
        <f t="shared" si="3"/>
        <v>0.2916666667</v>
      </c>
      <c r="F184" s="10">
        <f t="shared" si="4"/>
        <v>5</v>
      </c>
      <c r="G184" s="6" t="str">
        <f t="shared" si="5"/>
        <v>Jun</v>
      </c>
      <c r="H184" s="6">
        <f t="shared" si="6"/>
        <v>2017</v>
      </c>
      <c r="I184" s="11">
        <v>42901.303981481484</v>
      </c>
      <c r="J184" s="6">
        <v>714.0</v>
      </c>
      <c r="K184" s="12">
        <f t="shared" si="7"/>
        <v>11.9</v>
      </c>
      <c r="L184" s="6" t="s">
        <v>248</v>
      </c>
      <c r="M184" s="6" t="s">
        <v>213</v>
      </c>
      <c r="N184" s="13" t="str">
        <f t="shared" si="8"/>
        <v>West Thames St6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Centre St &amp; Worth StCarmine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84" s="6" t="s">
        <v>11</v>
      </c>
      <c r="P184" s="6" t="s">
        <v>12</v>
      </c>
      <c r="Q184" s="6">
        <v>1954.0</v>
      </c>
      <c r="R184" s="13">
        <f t="shared" si="9"/>
        <v>68</v>
      </c>
      <c r="S184" s="6" t="str">
        <f t="shared" si="10"/>
        <v>60-69</v>
      </c>
      <c r="T184" s="6"/>
    </row>
    <row r="185" ht="15.75" customHeight="1">
      <c r="A185" s="6">
        <v>6441021.0</v>
      </c>
      <c r="B185" s="11">
        <v>42910.93179398148</v>
      </c>
      <c r="C185" s="8">
        <f t="shared" si="1"/>
        <v>42910</v>
      </c>
      <c r="D185" s="9">
        <f t="shared" si="2"/>
        <v>0.9317939815</v>
      </c>
      <c r="E185" s="9">
        <f t="shared" si="3"/>
        <v>0.9166666667</v>
      </c>
      <c r="F185" s="10">
        <f t="shared" si="4"/>
        <v>7</v>
      </c>
      <c r="G185" s="6" t="str">
        <f t="shared" si="5"/>
        <v>Jun</v>
      </c>
      <c r="H185" s="6">
        <f t="shared" si="6"/>
        <v>2017</v>
      </c>
      <c r="I185" s="11">
        <v>42910.94534722222</v>
      </c>
      <c r="J185" s="6">
        <v>1171.0</v>
      </c>
      <c r="K185" s="12">
        <f t="shared" si="7"/>
        <v>19.51666667</v>
      </c>
      <c r="L185" s="6" t="s">
        <v>197</v>
      </c>
      <c r="M185" s="6" t="s">
        <v>86</v>
      </c>
      <c r="N185" s="13" t="str">
        <f t="shared" si="8"/>
        <v>6 Ave &amp; Canal StCathedral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Carmine St &amp; 6 AveW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85" s="6" t="s">
        <v>29</v>
      </c>
      <c r="P185" s="6" t="s">
        <v>12</v>
      </c>
      <c r="Q185" s="6">
        <v>1954.0</v>
      </c>
      <c r="R185" s="13">
        <f t="shared" si="9"/>
        <v>68</v>
      </c>
      <c r="S185" s="6" t="str">
        <f t="shared" si="10"/>
        <v>60-69</v>
      </c>
      <c r="T185" s="6"/>
    </row>
    <row r="186" ht="15.75" customHeight="1">
      <c r="A186" s="6">
        <v>6637712.0</v>
      </c>
      <c r="B186" s="11">
        <v>42914.36756944445</v>
      </c>
      <c r="C186" s="8">
        <f t="shared" si="1"/>
        <v>42914</v>
      </c>
      <c r="D186" s="9">
        <f t="shared" si="2"/>
        <v>0.3675694444</v>
      </c>
      <c r="E186" s="9">
        <f t="shared" si="3"/>
        <v>0.3333333333</v>
      </c>
      <c r="F186" s="10">
        <f t="shared" si="4"/>
        <v>4</v>
      </c>
      <c r="G186" s="6" t="str">
        <f t="shared" si="5"/>
        <v>Jun</v>
      </c>
      <c r="H186" s="6">
        <f t="shared" si="6"/>
        <v>2017</v>
      </c>
      <c r="I186" s="11">
        <v>42914.384988425925</v>
      </c>
      <c r="J186" s="6">
        <v>1505.0</v>
      </c>
      <c r="K186" s="12">
        <f t="shared" si="7"/>
        <v>25.08333333</v>
      </c>
      <c r="L186" s="6" t="s">
        <v>78</v>
      </c>
      <c r="M186" s="6" t="s">
        <v>170</v>
      </c>
      <c r="N186" s="13" t="str">
        <f t="shared" si="8"/>
        <v>Cathedral Pkwy &amp; BroadwayW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52 St &amp; 6 Ave6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86" s="6" t="s">
        <v>11</v>
      </c>
      <c r="P186" s="6" t="s">
        <v>12</v>
      </c>
      <c r="Q186" s="6">
        <v>1958.0</v>
      </c>
      <c r="R186" s="13">
        <f t="shared" si="9"/>
        <v>64</v>
      </c>
      <c r="S186" s="6" t="str">
        <f t="shared" si="10"/>
        <v>60-69</v>
      </c>
      <c r="T186" s="6"/>
    </row>
    <row r="187" ht="15.75" customHeight="1">
      <c r="A187" s="6">
        <v>656884.0</v>
      </c>
      <c r="B187" s="11">
        <v>42764.53832175926</v>
      </c>
      <c r="C187" s="8">
        <f t="shared" si="1"/>
        <v>42764</v>
      </c>
      <c r="D187" s="9">
        <f t="shared" si="2"/>
        <v>0.5383217593</v>
      </c>
      <c r="E187" s="9">
        <f t="shared" si="3"/>
        <v>0.5</v>
      </c>
      <c r="F187" s="10">
        <f t="shared" si="4"/>
        <v>1</v>
      </c>
      <c r="G187" s="6" t="str">
        <f t="shared" si="5"/>
        <v>Jan</v>
      </c>
      <c r="H187" s="6">
        <f t="shared" si="6"/>
        <v>2017</v>
      </c>
      <c r="I187" s="11">
        <v>42764.54138888889</v>
      </c>
      <c r="J187" s="6">
        <v>264.0</v>
      </c>
      <c r="K187" s="12">
        <f t="shared" si="7"/>
        <v>4.4</v>
      </c>
      <c r="L187" s="6" t="s">
        <v>249</v>
      </c>
      <c r="M187" s="6" t="s">
        <v>250</v>
      </c>
      <c r="N187" s="13" t="str">
        <f t="shared" si="8"/>
        <v>W 41 St &amp; 8 Ave1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6 Ave &amp; W 33 StE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87" s="6" t="s">
        <v>11</v>
      </c>
      <c r="P187" s="6" t="s">
        <v>19</v>
      </c>
      <c r="Q187" s="6">
        <v>1993.0</v>
      </c>
      <c r="R187" s="13">
        <f t="shared" si="9"/>
        <v>29</v>
      </c>
      <c r="S187" s="6" t="str">
        <f t="shared" si="10"/>
        <v>20-29</v>
      </c>
      <c r="T187" s="6"/>
    </row>
    <row r="188" ht="15.75" customHeight="1">
      <c r="A188" s="6">
        <v>4193308.0</v>
      </c>
      <c r="B188" s="11">
        <v>42869.463171296295</v>
      </c>
      <c r="C188" s="8">
        <f t="shared" si="1"/>
        <v>42869</v>
      </c>
      <c r="D188" s="9">
        <f t="shared" si="2"/>
        <v>0.4631712963</v>
      </c>
      <c r="E188" s="9">
        <f t="shared" si="3"/>
        <v>0.4583333333</v>
      </c>
      <c r="F188" s="10">
        <f t="shared" si="4"/>
        <v>1</v>
      </c>
      <c r="G188" s="6" t="str">
        <f t="shared" si="5"/>
        <v>May</v>
      </c>
      <c r="H188" s="6">
        <f t="shared" si="6"/>
        <v>2017</v>
      </c>
      <c r="I188" s="11">
        <v>42869.46836805555</v>
      </c>
      <c r="J188" s="6">
        <v>449.0</v>
      </c>
      <c r="K188" s="12">
        <f t="shared" si="7"/>
        <v>7.483333333</v>
      </c>
      <c r="L188" s="6" t="s">
        <v>251</v>
      </c>
      <c r="M188" s="6" t="s">
        <v>252</v>
      </c>
      <c r="N188" s="13" t="str">
        <f t="shared" si="8"/>
        <v>1 Ave &amp; E 62 StDuane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47 St &amp; 1 AveCathedral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88" s="6" t="s">
        <v>11</v>
      </c>
      <c r="P188" s="6" t="s">
        <v>12</v>
      </c>
      <c r="Q188" s="6">
        <v>1974.0</v>
      </c>
      <c r="R188" s="13">
        <f t="shared" si="9"/>
        <v>48</v>
      </c>
      <c r="S188" s="6" t="str">
        <f t="shared" si="10"/>
        <v>40-49</v>
      </c>
      <c r="T188" s="6"/>
    </row>
    <row r="189" ht="15.75" customHeight="1">
      <c r="A189" s="6">
        <v>2765315.0</v>
      </c>
      <c r="B189" s="11">
        <v>42838.77829861111</v>
      </c>
      <c r="C189" s="8">
        <f t="shared" si="1"/>
        <v>42838</v>
      </c>
      <c r="D189" s="9">
        <f t="shared" si="2"/>
        <v>0.7782986111</v>
      </c>
      <c r="E189" s="9">
        <f t="shared" si="3"/>
        <v>0.75</v>
      </c>
      <c r="F189" s="10">
        <f t="shared" si="4"/>
        <v>5</v>
      </c>
      <c r="G189" s="6" t="str">
        <f t="shared" si="5"/>
        <v>Apr</v>
      </c>
      <c r="H189" s="6">
        <f t="shared" si="6"/>
        <v>2017</v>
      </c>
      <c r="I189" s="11">
        <v>42838.80233796296</v>
      </c>
      <c r="J189" s="6">
        <v>2077.0</v>
      </c>
      <c r="K189" s="12">
        <f t="shared" si="7"/>
        <v>34.61666667</v>
      </c>
      <c r="L189" s="6" t="s">
        <v>135</v>
      </c>
      <c r="M189" s="6" t="s">
        <v>78</v>
      </c>
      <c r="N189" s="13" t="str">
        <f t="shared" si="8"/>
        <v>Duane St &amp; Greenwich StW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Cathedral Pkwy &amp; BroadwayW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89" s="6" t="s">
        <v>11</v>
      </c>
      <c r="P189" s="6" t="s">
        <v>12</v>
      </c>
      <c r="Q189" s="6">
        <v>1967.0</v>
      </c>
      <c r="R189" s="13">
        <f t="shared" si="9"/>
        <v>55</v>
      </c>
      <c r="S189" s="6" t="str">
        <f t="shared" si="10"/>
        <v>50-59</v>
      </c>
      <c r="T189" s="6"/>
    </row>
    <row r="190" ht="15.75" customHeight="1">
      <c r="A190" s="6">
        <v>2508580.0</v>
      </c>
      <c r="B190" s="11">
        <v>42833.702152777776</v>
      </c>
      <c r="C190" s="8">
        <f t="shared" si="1"/>
        <v>42833</v>
      </c>
      <c r="D190" s="9">
        <f t="shared" si="2"/>
        <v>0.7021527778</v>
      </c>
      <c r="E190" s="9">
        <f t="shared" si="3"/>
        <v>0.6666666667</v>
      </c>
      <c r="F190" s="10">
        <f t="shared" si="4"/>
        <v>7</v>
      </c>
      <c r="G190" s="6" t="str">
        <f t="shared" si="5"/>
        <v>Apr</v>
      </c>
      <c r="H190" s="6">
        <f t="shared" si="6"/>
        <v>2017</v>
      </c>
      <c r="I190" s="11">
        <v>42833.72314814815</v>
      </c>
      <c r="J190" s="6">
        <v>1813.0</v>
      </c>
      <c r="K190" s="12">
        <f t="shared" si="7"/>
        <v>30.21666667</v>
      </c>
      <c r="L190" s="6" t="s">
        <v>129</v>
      </c>
      <c r="M190" s="6" t="s">
        <v>253</v>
      </c>
      <c r="N190" s="13" t="str">
        <f t="shared" si="8"/>
        <v>W 14 St &amp; The High LineBarrow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88 St &amp; West End AveBank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90" s="6" t="s">
        <v>11</v>
      </c>
      <c r="P190" s="6" t="s">
        <v>12</v>
      </c>
      <c r="Q190" s="6">
        <v>1955.0</v>
      </c>
      <c r="R190" s="13">
        <f t="shared" si="9"/>
        <v>67</v>
      </c>
      <c r="S190" s="6" t="str">
        <f t="shared" si="10"/>
        <v>60-69</v>
      </c>
      <c r="T190" s="6"/>
    </row>
    <row r="191" ht="15.75" customHeight="1">
      <c r="A191" s="6">
        <v>1371351.0</v>
      </c>
      <c r="B191" s="11">
        <v>42790.749710648146</v>
      </c>
      <c r="C191" s="8">
        <f t="shared" si="1"/>
        <v>42790</v>
      </c>
      <c r="D191" s="9">
        <f t="shared" si="2"/>
        <v>0.7497106481</v>
      </c>
      <c r="E191" s="9">
        <f t="shared" si="3"/>
        <v>0.7083333333</v>
      </c>
      <c r="F191" s="10">
        <f t="shared" si="4"/>
        <v>6</v>
      </c>
      <c r="G191" s="6" t="str">
        <f t="shared" si="5"/>
        <v>Feb</v>
      </c>
      <c r="H191" s="6">
        <f t="shared" si="6"/>
        <v>2017</v>
      </c>
      <c r="I191" s="11">
        <v>42790.75215277778</v>
      </c>
      <c r="J191" s="6">
        <v>210.0</v>
      </c>
      <c r="K191" s="12">
        <f t="shared" si="7"/>
        <v>3.5</v>
      </c>
      <c r="L191" s="6" t="s">
        <v>17</v>
      </c>
      <c r="M191" s="6" t="s">
        <v>254</v>
      </c>
      <c r="N191" s="13" t="str">
        <f t="shared" si="8"/>
        <v>Barrow St &amp; Hudson StPershing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Bank St &amp; Hudson StW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91" s="6" t="s">
        <v>11</v>
      </c>
      <c r="P191" s="6" t="s">
        <v>12</v>
      </c>
      <c r="Q191" s="6">
        <v>1960.0</v>
      </c>
      <c r="R191" s="13">
        <f t="shared" si="9"/>
        <v>62</v>
      </c>
      <c r="S191" s="6" t="str">
        <f t="shared" si="10"/>
        <v>60-69</v>
      </c>
      <c r="T191" s="6"/>
    </row>
    <row r="192" ht="15.75" customHeight="1">
      <c r="A192" s="6">
        <v>3800736.0</v>
      </c>
      <c r="B192" s="11">
        <v>42860.377175925925</v>
      </c>
      <c r="C192" s="8">
        <f t="shared" si="1"/>
        <v>42860</v>
      </c>
      <c r="D192" s="9">
        <f t="shared" si="2"/>
        <v>0.3771759259</v>
      </c>
      <c r="E192" s="9">
        <f t="shared" si="3"/>
        <v>0.375</v>
      </c>
      <c r="F192" s="10">
        <f t="shared" si="4"/>
        <v>6</v>
      </c>
      <c r="G192" s="6" t="str">
        <f t="shared" si="5"/>
        <v>May</v>
      </c>
      <c r="H192" s="6">
        <f t="shared" si="6"/>
        <v>2017</v>
      </c>
      <c r="I192" s="11">
        <v>42860.38253472222</v>
      </c>
      <c r="J192" s="6">
        <v>463.0</v>
      </c>
      <c r="K192" s="12">
        <f t="shared" si="7"/>
        <v>7.716666667</v>
      </c>
      <c r="L192" s="6" t="s">
        <v>255</v>
      </c>
      <c r="M192" s="6" t="s">
        <v>256</v>
      </c>
      <c r="N192" s="13" t="str">
        <f t="shared" si="8"/>
        <v>Pershing Square NorthE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31 St &amp; 7 AveW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92" s="6" t="s">
        <v>11</v>
      </c>
      <c r="P192" s="6" t="s">
        <v>12</v>
      </c>
      <c r="Q192" s="6">
        <v>1987.0</v>
      </c>
      <c r="R192" s="13">
        <f t="shared" si="9"/>
        <v>35</v>
      </c>
      <c r="S192" s="6" t="str">
        <f t="shared" si="10"/>
        <v>30-39</v>
      </c>
      <c r="T192" s="6"/>
    </row>
    <row r="193" ht="15.75" customHeight="1">
      <c r="A193" s="6">
        <v>2486890.0</v>
      </c>
      <c r="B193" s="11">
        <v>42833.37666666666</v>
      </c>
      <c r="C193" s="8">
        <f t="shared" si="1"/>
        <v>42833</v>
      </c>
      <c r="D193" s="9">
        <f t="shared" si="2"/>
        <v>0.3766666667</v>
      </c>
      <c r="E193" s="9">
        <f t="shared" si="3"/>
        <v>0.375</v>
      </c>
      <c r="F193" s="10">
        <f t="shared" si="4"/>
        <v>7</v>
      </c>
      <c r="G193" s="6" t="str">
        <f t="shared" si="5"/>
        <v>Apr</v>
      </c>
      <c r="H193" s="6">
        <f t="shared" si="6"/>
        <v>2017</v>
      </c>
      <c r="I193" s="11">
        <v>42833.389872685184</v>
      </c>
      <c r="J193" s="6">
        <v>1141.0</v>
      </c>
      <c r="K193" s="12">
        <f t="shared" si="7"/>
        <v>19.01666667</v>
      </c>
      <c r="L193" s="6" t="s">
        <v>257</v>
      </c>
      <c r="M193" s="6" t="s">
        <v>121</v>
      </c>
      <c r="N193" s="13" t="str">
        <f t="shared" si="8"/>
        <v>E 60 St &amp; York AveCliff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63 St &amp; BroadwayE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93" s="6" t="s">
        <v>29</v>
      </c>
      <c r="P193" s="6" t="s">
        <v>12</v>
      </c>
      <c r="Q193" s="6">
        <v>1987.0</v>
      </c>
      <c r="R193" s="13">
        <f t="shared" si="9"/>
        <v>35</v>
      </c>
      <c r="S193" s="6" t="str">
        <f t="shared" si="10"/>
        <v>30-39</v>
      </c>
      <c r="T193" s="6"/>
    </row>
    <row r="194" ht="15.75" customHeight="1">
      <c r="A194" s="6">
        <v>1959438.0</v>
      </c>
      <c r="B194" s="11">
        <v>42815.76877314815</v>
      </c>
      <c r="C194" s="8">
        <f t="shared" si="1"/>
        <v>42815</v>
      </c>
      <c r="D194" s="9">
        <f t="shared" si="2"/>
        <v>0.7687731481</v>
      </c>
      <c r="E194" s="9">
        <f t="shared" si="3"/>
        <v>0.75</v>
      </c>
      <c r="F194" s="10">
        <f t="shared" si="4"/>
        <v>3</v>
      </c>
      <c r="G194" s="6" t="str">
        <f t="shared" si="5"/>
        <v>Mar</v>
      </c>
      <c r="H194" s="6">
        <f t="shared" si="6"/>
        <v>2017</v>
      </c>
      <c r="I194" s="11">
        <v>42815.78256944445</v>
      </c>
      <c r="J194" s="6">
        <v>1191.0</v>
      </c>
      <c r="K194" s="12">
        <f t="shared" si="7"/>
        <v>19.85</v>
      </c>
      <c r="L194" s="6" t="s">
        <v>258</v>
      </c>
      <c r="M194" s="6" t="s">
        <v>187</v>
      </c>
      <c r="N194" s="13" t="str">
        <f t="shared" si="8"/>
        <v>Cliff St &amp; Fulton St3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23 St &amp; 1 AveE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94" s="6" t="s">
        <v>11</v>
      </c>
      <c r="P194" s="6" t="s">
        <v>12</v>
      </c>
      <c r="Q194" s="6">
        <v>1990.0</v>
      </c>
      <c r="R194" s="13">
        <f t="shared" si="9"/>
        <v>32</v>
      </c>
      <c r="S194" s="6" t="str">
        <f t="shared" si="10"/>
        <v>30-39</v>
      </c>
      <c r="T194" s="6"/>
    </row>
    <row r="195" ht="15.75" customHeight="1">
      <c r="A195" s="6">
        <v>5878947.0</v>
      </c>
      <c r="B195" s="11">
        <v>42900.78167824074</v>
      </c>
      <c r="C195" s="8">
        <f t="shared" si="1"/>
        <v>42900</v>
      </c>
      <c r="D195" s="9">
        <f t="shared" si="2"/>
        <v>0.7816782407</v>
      </c>
      <c r="E195" s="9">
        <f t="shared" si="3"/>
        <v>0.75</v>
      </c>
      <c r="F195" s="10">
        <f t="shared" si="4"/>
        <v>4</v>
      </c>
      <c r="G195" s="6" t="str">
        <f t="shared" si="5"/>
        <v>Jun</v>
      </c>
      <c r="H195" s="6">
        <f t="shared" si="6"/>
        <v>2017</v>
      </c>
      <c r="I195" s="11">
        <v>42900.8074537037</v>
      </c>
      <c r="J195" s="6">
        <v>2226.0</v>
      </c>
      <c r="K195" s="12">
        <f t="shared" si="7"/>
        <v>37.1</v>
      </c>
      <c r="L195" s="6" t="s">
        <v>259</v>
      </c>
      <c r="M195" s="6" t="s">
        <v>260</v>
      </c>
      <c r="N195" s="13" t="str">
        <f t="shared" si="8"/>
        <v>3 Ave &amp; E 62 StE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20 St &amp; 2 AveE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95" s="6" t="s">
        <v>11</v>
      </c>
      <c r="P195" s="6" t="s">
        <v>12</v>
      </c>
      <c r="Q195" s="6">
        <v>1986.0</v>
      </c>
      <c r="R195" s="13">
        <f t="shared" si="9"/>
        <v>36</v>
      </c>
      <c r="S195" s="6" t="str">
        <f t="shared" si="10"/>
        <v>30-39</v>
      </c>
      <c r="T195" s="6"/>
    </row>
    <row r="196" ht="15.75" customHeight="1">
      <c r="A196" s="6">
        <v>6164224.0</v>
      </c>
      <c r="B196" s="11">
        <v>42906.590949074074</v>
      </c>
      <c r="C196" s="8">
        <f t="shared" si="1"/>
        <v>42906</v>
      </c>
      <c r="D196" s="9">
        <f t="shared" si="2"/>
        <v>0.5909490741</v>
      </c>
      <c r="E196" s="9">
        <f t="shared" si="3"/>
        <v>0.5833333333</v>
      </c>
      <c r="F196" s="10">
        <f t="shared" si="4"/>
        <v>3</v>
      </c>
      <c r="G196" s="6" t="str">
        <f t="shared" si="5"/>
        <v>Jun</v>
      </c>
      <c r="H196" s="6">
        <f t="shared" si="6"/>
        <v>2017</v>
      </c>
      <c r="I196" s="11">
        <v>42906.59761574074</v>
      </c>
      <c r="J196" s="6">
        <v>576.0</v>
      </c>
      <c r="K196" s="12">
        <f t="shared" si="7"/>
        <v>9.6</v>
      </c>
      <c r="L196" s="6" t="s">
        <v>261</v>
      </c>
      <c r="M196" s="6" t="s">
        <v>187</v>
      </c>
      <c r="N196" s="13" t="str">
        <f t="shared" si="8"/>
        <v>E 30 St &amp; Park Ave SGrand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23 St &amp; 1 AveW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96" s="6" t="s">
        <v>11</v>
      </c>
      <c r="P196" s="6" t="s">
        <v>19</v>
      </c>
      <c r="Q196" s="6">
        <v>1976.0</v>
      </c>
      <c r="R196" s="13">
        <f t="shared" si="9"/>
        <v>46</v>
      </c>
      <c r="S196" s="6" t="str">
        <f t="shared" si="10"/>
        <v>40-49</v>
      </c>
      <c r="T196" s="6"/>
    </row>
    <row r="197" ht="15.75" customHeight="1">
      <c r="A197" s="6">
        <v>4507646.0</v>
      </c>
      <c r="B197" s="11">
        <v>42874.65993055556</v>
      </c>
      <c r="C197" s="8">
        <f t="shared" si="1"/>
        <v>42874</v>
      </c>
      <c r="D197" s="9">
        <f t="shared" si="2"/>
        <v>0.6599305556</v>
      </c>
      <c r="E197" s="9">
        <f t="shared" si="3"/>
        <v>0.625</v>
      </c>
      <c r="F197" s="10">
        <f t="shared" si="4"/>
        <v>6</v>
      </c>
      <c r="G197" s="6" t="str">
        <f t="shared" si="5"/>
        <v>May</v>
      </c>
      <c r="H197" s="6">
        <f t="shared" si="6"/>
        <v>2017</v>
      </c>
      <c r="I197" s="11">
        <v>42874.67165509259</v>
      </c>
      <c r="J197" s="6">
        <v>1013.0</v>
      </c>
      <c r="K197" s="12">
        <f t="shared" si="7"/>
        <v>16.88333333</v>
      </c>
      <c r="L197" s="6" t="s">
        <v>236</v>
      </c>
      <c r="M197" s="6" t="s">
        <v>262</v>
      </c>
      <c r="N197" s="13" t="str">
        <f t="shared" si="8"/>
        <v>Grand Army Plaza &amp; Central Park S1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70 St &amp; Amsterdam AveMadison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97" s="6" t="s">
        <v>11</v>
      </c>
      <c r="P197" s="6" t="s">
        <v>19</v>
      </c>
      <c r="Q197" s="6">
        <v>1987.0</v>
      </c>
      <c r="R197" s="13">
        <f t="shared" si="9"/>
        <v>35</v>
      </c>
      <c r="S197" s="6" t="str">
        <f t="shared" si="10"/>
        <v>30-39</v>
      </c>
      <c r="T197" s="6"/>
    </row>
    <row r="198" ht="15.75" customHeight="1">
      <c r="A198" s="6">
        <v>3036026.0</v>
      </c>
      <c r="B198" s="11">
        <v>42844.36754629629</v>
      </c>
      <c r="C198" s="8">
        <f t="shared" si="1"/>
        <v>42844</v>
      </c>
      <c r="D198" s="9">
        <f t="shared" si="2"/>
        <v>0.3675462963</v>
      </c>
      <c r="E198" s="9">
        <f t="shared" si="3"/>
        <v>0.3333333333</v>
      </c>
      <c r="F198" s="10">
        <f t="shared" si="4"/>
        <v>4</v>
      </c>
      <c r="G198" s="6" t="str">
        <f t="shared" si="5"/>
        <v>Apr</v>
      </c>
      <c r="H198" s="6">
        <f t="shared" si="6"/>
        <v>2017</v>
      </c>
      <c r="I198" s="11">
        <v>42844.37255787037</v>
      </c>
      <c r="J198" s="6">
        <v>433.0</v>
      </c>
      <c r="K198" s="12">
        <f t="shared" si="7"/>
        <v>7.216666667</v>
      </c>
      <c r="L198" s="6" t="s">
        <v>263</v>
      </c>
      <c r="M198" s="6" t="s">
        <v>264</v>
      </c>
      <c r="N198" s="13" t="str">
        <f t="shared" si="8"/>
        <v>1 Ave &amp; E 94 StBerkeley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Madison Ave &amp; E 99 StBerkeley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98" s="6" t="s">
        <v>11</v>
      </c>
      <c r="P198" s="6" t="s">
        <v>19</v>
      </c>
      <c r="Q198" s="6">
        <v>1985.0</v>
      </c>
      <c r="R198" s="13">
        <f t="shared" si="9"/>
        <v>37</v>
      </c>
      <c r="S198" s="6" t="str">
        <f t="shared" si="10"/>
        <v>30-39</v>
      </c>
      <c r="T198" s="6"/>
    </row>
    <row r="199" ht="15.75" customHeight="1">
      <c r="A199" s="6">
        <v>2320738.0</v>
      </c>
      <c r="B199" s="11">
        <v>42828.39857638889</v>
      </c>
      <c r="C199" s="8">
        <f t="shared" si="1"/>
        <v>42828</v>
      </c>
      <c r="D199" s="9">
        <f t="shared" si="2"/>
        <v>0.3985763889</v>
      </c>
      <c r="E199" s="9">
        <f t="shared" si="3"/>
        <v>0.375</v>
      </c>
      <c r="F199" s="10">
        <f t="shared" si="4"/>
        <v>2</v>
      </c>
      <c r="G199" s="6" t="str">
        <f t="shared" si="5"/>
        <v>Apr</v>
      </c>
      <c r="H199" s="6">
        <f t="shared" si="6"/>
        <v>2017</v>
      </c>
      <c r="I199" s="11">
        <v>42828.41369212963</v>
      </c>
      <c r="J199" s="6">
        <v>1306.0</v>
      </c>
      <c r="K199" s="12">
        <f t="shared" si="7"/>
        <v>21.76666667</v>
      </c>
      <c r="L199" s="6" t="s">
        <v>265</v>
      </c>
      <c r="M199" s="6" t="s">
        <v>265</v>
      </c>
      <c r="N199" s="13" t="str">
        <f t="shared" si="8"/>
        <v>Berkeley Pl &amp; 6 AveE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Berkeley Pl &amp; 6 AveE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199" s="6" t="s">
        <v>11</v>
      </c>
      <c r="P199" s="6" t="s">
        <v>19</v>
      </c>
      <c r="Q199" s="6">
        <v>1985.0</v>
      </c>
      <c r="R199" s="13">
        <f t="shared" si="9"/>
        <v>37</v>
      </c>
      <c r="S199" s="6" t="str">
        <f t="shared" si="10"/>
        <v>30-39</v>
      </c>
      <c r="T199" s="6"/>
    </row>
    <row r="200" ht="15.75" customHeight="1">
      <c r="A200" s="6">
        <v>84306.0</v>
      </c>
      <c r="B200" s="11">
        <v>42740.497719907406</v>
      </c>
      <c r="C200" s="8">
        <f t="shared" si="1"/>
        <v>42740</v>
      </c>
      <c r="D200" s="9">
        <f t="shared" si="2"/>
        <v>0.4977199074</v>
      </c>
      <c r="E200" s="9">
        <f t="shared" si="3"/>
        <v>0.4583333333</v>
      </c>
      <c r="F200" s="10">
        <f t="shared" si="4"/>
        <v>5</v>
      </c>
      <c r="G200" s="6" t="str">
        <f t="shared" si="5"/>
        <v>Jan</v>
      </c>
      <c r="H200" s="6">
        <f t="shared" si="6"/>
        <v>2017</v>
      </c>
      <c r="I200" s="11">
        <v>42740.50103009259</v>
      </c>
      <c r="J200" s="6">
        <v>286.0</v>
      </c>
      <c r="K200" s="12">
        <f t="shared" si="7"/>
        <v>4.766666667</v>
      </c>
      <c r="L200" s="6" t="s">
        <v>208</v>
      </c>
      <c r="M200" s="6" t="s">
        <v>103</v>
      </c>
      <c r="N200" s="13" t="str">
        <f t="shared" si="8"/>
        <v>E 32 St &amp; Park AveW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45 St &amp; 3 AveBroadway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00" s="6" t="s">
        <v>11</v>
      </c>
      <c r="P200" s="6" t="s">
        <v>12</v>
      </c>
      <c r="Q200" s="6">
        <v>1977.0</v>
      </c>
      <c r="R200" s="13">
        <f t="shared" si="9"/>
        <v>45</v>
      </c>
      <c r="S200" s="6" t="str">
        <f t="shared" si="10"/>
        <v>40-49</v>
      </c>
      <c r="T200" s="6"/>
    </row>
    <row r="201" ht="15.75" customHeight="1">
      <c r="A201" s="6">
        <v>228565.0</v>
      </c>
      <c r="B201" s="11">
        <v>42747.649097222224</v>
      </c>
      <c r="C201" s="8">
        <f t="shared" si="1"/>
        <v>42747</v>
      </c>
      <c r="D201" s="9">
        <f t="shared" si="2"/>
        <v>0.6490972222</v>
      </c>
      <c r="E201" s="9">
        <f t="shared" si="3"/>
        <v>0.625</v>
      </c>
      <c r="F201" s="10">
        <f t="shared" si="4"/>
        <v>5</v>
      </c>
      <c r="G201" s="6" t="str">
        <f t="shared" si="5"/>
        <v>Jan</v>
      </c>
      <c r="H201" s="6">
        <f t="shared" si="6"/>
        <v>2017</v>
      </c>
      <c r="I201" s="11">
        <v>42747.651412037034</v>
      </c>
      <c r="J201" s="6">
        <v>200.0</v>
      </c>
      <c r="K201" s="12">
        <f t="shared" si="7"/>
        <v>3.333333333</v>
      </c>
      <c r="L201" s="6" t="s">
        <v>266</v>
      </c>
      <c r="M201" s="6" t="s">
        <v>267</v>
      </c>
      <c r="N201" s="13" t="str">
        <f t="shared" si="8"/>
        <v>W 52 St &amp; 9 AveW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W 55 StW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01" s="6" t="s">
        <v>11</v>
      </c>
      <c r="P201" s="6" t="s">
        <v>12</v>
      </c>
      <c r="Q201" s="6">
        <v>1974.0</v>
      </c>
      <c r="R201" s="13">
        <f t="shared" si="9"/>
        <v>48</v>
      </c>
      <c r="S201" s="6" t="str">
        <f t="shared" si="10"/>
        <v>40-49</v>
      </c>
      <c r="T201" s="6"/>
    </row>
    <row r="202" ht="15.75" customHeight="1">
      <c r="A202" s="6">
        <v>1386254.0</v>
      </c>
      <c r="B202" s="11">
        <v>42791.39539351852</v>
      </c>
      <c r="C202" s="8">
        <f t="shared" si="1"/>
        <v>42791</v>
      </c>
      <c r="D202" s="9">
        <f t="shared" si="2"/>
        <v>0.3953935185</v>
      </c>
      <c r="E202" s="9">
        <f t="shared" si="3"/>
        <v>0.375</v>
      </c>
      <c r="F202" s="10">
        <f t="shared" si="4"/>
        <v>7</v>
      </c>
      <c r="G202" s="6" t="str">
        <f t="shared" si="5"/>
        <v>Feb</v>
      </c>
      <c r="H202" s="6">
        <f t="shared" si="6"/>
        <v>2017</v>
      </c>
      <c r="I202" s="11">
        <v>42791.39890046296</v>
      </c>
      <c r="J202" s="6">
        <v>303.0</v>
      </c>
      <c r="K202" s="12">
        <f t="shared" si="7"/>
        <v>5.05</v>
      </c>
      <c r="L202" s="6" t="s">
        <v>268</v>
      </c>
      <c r="M202" s="6" t="s">
        <v>249</v>
      </c>
      <c r="N202" s="13" t="str">
        <f t="shared" si="8"/>
        <v>W 37 St &amp; 10 AveCarmine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41 St &amp; 8 AveFront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02" s="6" t="s">
        <v>11</v>
      </c>
      <c r="P202" s="6" t="s">
        <v>12</v>
      </c>
      <c r="Q202" s="6">
        <v>1988.0</v>
      </c>
      <c r="R202" s="13">
        <f t="shared" si="9"/>
        <v>34</v>
      </c>
      <c r="S202" s="6" t="str">
        <f t="shared" si="10"/>
        <v>30-39</v>
      </c>
      <c r="T202" s="6"/>
    </row>
    <row r="203" ht="15.75" customHeight="1">
      <c r="A203" s="6">
        <v>6269681.0</v>
      </c>
      <c r="B203" s="11">
        <v>42907.999340277776</v>
      </c>
      <c r="C203" s="8">
        <f t="shared" si="1"/>
        <v>42907</v>
      </c>
      <c r="D203" s="9">
        <f t="shared" si="2"/>
        <v>0.9993402778</v>
      </c>
      <c r="E203" s="9">
        <f t="shared" si="3"/>
        <v>0.9583333333</v>
      </c>
      <c r="F203" s="10">
        <f t="shared" si="4"/>
        <v>4</v>
      </c>
      <c r="G203" s="6" t="str">
        <f t="shared" si="5"/>
        <v>Jun</v>
      </c>
      <c r="H203" s="6">
        <f t="shared" si="6"/>
        <v>2017</v>
      </c>
      <c r="I203" s="11">
        <v>42908.013865740744</v>
      </c>
      <c r="J203" s="6">
        <v>1254.0</v>
      </c>
      <c r="K203" s="12">
        <f t="shared" si="7"/>
        <v>20.9</v>
      </c>
      <c r="L203" s="6" t="s">
        <v>86</v>
      </c>
      <c r="M203" s="6" t="s">
        <v>34</v>
      </c>
      <c r="N203" s="13" t="str">
        <f t="shared" si="8"/>
        <v>Carmine St &amp; 6 AveDriggs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Front St &amp; Maiden LnN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03" s="6" t="s">
        <v>11</v>
      </c>
      <c r="P203" s="6" t="s">
        <v>12</v>
      </c>
      <c r="Q203" s="6">
        <v>1960.0</v>
      </c>
      <c r="R203" s="13">
        <f t="shared" si="9"/>
        <v>62</v>
      </c>
      <c r="S203" s="6" t="str">
        <f t="shared" si="10"/>
        <v>60-69</v>
      </c>
      <c r="T203" s="6"/>
    </row>
    <row r="204" ht="15.75" customHeight="1">
      <c r="A204" s="6">
        <v>6173619.0</v>
      </c>
      <c r="B204" s="11">
        <v>42906.70730324074</v>
      </c>
      <c r="C204" s="8">
        <f t="shared" si="1"/>
        <v>42906</v>
      </c>
      <c r="D204" s="9">
        <f t="shared" si="2"/>
        <v>0.7073032407</v>
      </c>
      <c r="E204" s="9">
        <f t="shared" si="3"/>
        <v>0.6666666667</v>
      </c>
      <c r="F204" s="10">
        <f t="shared" si="4"/>
        <v>3</v>
      </c>
      <c r="G204" s="6" t="str">
        <f t="shared" si="5"/>
        <v>Jun</v>
      </c>
      <c r="H204" s="6">
        <f t="shared" si="6"/>
        <v>2017</v>
      </c>
      <c r="I204" s="11">
        <v>42906.709699074076</v>
      </c>
      <c r="J204" s="6">
        <v>206.0</v>
      </c>
      <c r="K204" s="12">
        <f t="shared" si="7"/>
        <v>3.433333333</v>
      </c>
      <c r="L204" s="6" t="s">
        <v>269</v>
      </c>
      <c r="M204" s="6" t="s">
        <v>81</v>
      </c>
      <c r="N204" s="13" t="str">
        <f t="shared" si="8"/>
        <v>Driggs Ave &amp; Lorimer StE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N 8 St &amp; Driggs AveE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04" s="6" t="s">
        <v>11</v>
      </c>
      <c r="P204" s="6" t="s">
        <v>19</v>
      </c>
      <c r="Q204" s="6">
        <v>1986.0</v>
      </c>
      <c r="R204" s="13">
        <f t="shared" si="9"/>
        <v>36</v>
      </c>
      <c r="S204" s="6" t="str">
        <f t="shared" si="10"/>
        <v>30-39</v>
      </c>
      <c r="T204" s="6"/>
    </row>
    <row r="205" ht="15.75" customHeight="1">
      <c r="A205" s="6">
        <v>4218781.0</v>
      </c>
      <c r="B205" s="11">
        <v>42869.79423611111</v>
      </c>
      <c r="C205" s="8">
        <f t="shared" si="1"/>
        <v>42869</v>
      </c>
      <c r="D205" s="9">
        <f t="shared" si="2"/>
        <v>0.7942361111</v>
      </c>
      <c r="E205" s="9">
        <f t="shared" si="3"/>
        <v>0.7916666667</v>
      </c>
      <c r="F205" s="10">
        <f t="shared" si="4"/>
        <v>1</v>
      </c>
      <c r="G205" s="6" t="str">
        <f t="shared" si="5"/>
        <v>May</v>
      </c>
      <c r="H205" s="6">
        <f t="shared" si="6"/>
        <v>2017</v>
      </c>
      <c r="I205" s="11">
        <v>42869.806805555556</v>
      </c>
      <c r="J205" s="6">
        <v>1085.0</v>
      </c>
      <c r="K205" s="12">
        <f t="shared" si="7"/>
        <v>18.08333333</v>
      </c>
      <c r="L205" s="6" t="s">
        <v>270</v>
      </c>
      <c r="M205" s="6" t="s">
        <v>118</v>
      </c>
      <c r="N205" s="13" t="str">
        <f t="shared" si="8"/>
        <v>E 55 St &amp; 2 AveE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15 St &amp; 3 AveClinton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05" s="6" t="s">
        <v>29</v>
      </c>
      <c r="P205" s="6" t="s">
        <v>19</v>
      </c>
      <c r="Q205" s="6">
        <v>1986.0</v>
      </c>
      <c r="R205" s="13">
        <f t="shared" si="9"/>
        <v>36</v>
      </c>
      <c r="S205" s="6" t="str">
        <f t="shared" si="10"/>
        <v>30-39</v>
      </c>
      <c r="T205" s="6"/>
    </row>
    <row r="206" ht="15.75" customHeight="1">
      <c r="A206" s="6">
        <v>6335379.0</v>
      </c>
      <c r="B206" s="11">
        <v>42908.97453703704</v>
      </c>
      <c r="C206" s="8">
        <f t="shared" si="1"/>
        <v>42908</v>
      </c>
      <c r="D206" s="9">
        <f t="shared" si="2"/>
        <v>0.974537037</v>
      </c>
      <c r="E206" s="9">
        <f t="shared" si="3"/>
        <v>0.9583333333</v>
      </c>
      <c r="F206" s="10">
        <f t="shared" si="4"/>
        <v>5</v>
      </c>
      <c r="G206" s="6" t="str">
        <f t="shared" si="5"/>
        <v>Jun</v>
      </c>
      <c r="H206" s="6">
        <f t="shared" si="6"/>
        <v>2017</v>
      </c>
      <c r="I206" s="11">
        <v>42908.98048611111</v>
      </c>
      <c r="J206" s="6">
        <v>514.0</v>
      </c>
      <c r="K206" s="12">
        <f t="shared" si="7"/>
        <v>8.566666667</v>
      </c>
      <c r="L206" s="6" t="s">
        <v>240</v>
      </c>
      <c r="M206" s="6" t="s">
        <v>180</v>
      </c>
      <c r="N206" s="13" t="str">
        <f t="shared" si="8"/>
        <v>E 7 St &amp; Avenue ACentre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Clinton St &amp; Grand StE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06" s="6" t="s">
        <v>11</v>
      </c>
      <c r="P206" s="6" t="s">
        <v>12</v>
      </c>
      <c r="Q206" s="6">
        <v>1988.0</v>
      </c>
      <c r="R206" s="13">
        <f t="shared" si="9"/>
        <v>34</v>
      </c>
      <c r="S206" s="6" t="str">
        <f t="shared" si="10"/>
        <v>30-39</v>
      </c>
      <c r="T206" s="6"/>
    </row>
    <row r="207" ht="15.75" customHeight="1">
      <c r="A207" s="6">
        <v>2485026.0</v>
      </c>
      <c r="B207" s="11">
        <v>42833.08909722222</v>
      </c>
      <c r="C207" s="8">
        <f t="shared" si="1"/>
        <v>42833</v>
      </c>
      <c r="D207" s="9">
        <f t="shared" si="2"/>
        <v>0.08909722222</v>
      </c>
      <c r="E207" s="9">
        <f t="shared" si="3"/>
        <v>0.08333333333</v>
      </c>
      <c r="F207" s="10">
        <f t="shared" si="4"/>
        <v>7</v>
      </c>
      <c r="G207" s="6" t="str">
        <f t="shared" si="5"/>
        <v>Apr</v>
      </c>
      <c r="H207" s="6">
        <f t="shared" si="6"/>
        <v>2017</v>
      </c>
      <c r="I207" s="11">
        <v>42833.0978125</v>
      </c>
      <c r="J207" s="6">
        <v>752.0</v>
      </c>
      <c r="K207" s="12">
        <f t="shared" si="7"/>
        <v>12.53333333</v>
      </c>
      <c r="L207" s="6" t="s">
        <v>139</v>
      </c>
      <c r="M207" s="6" t="s">
        <v>240</v>
      </c>
      <c r="N207" s="13" t="str">
        <f t="shared" si="8"/>
        <v>Centre St &amp; Chambers St11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7 St &amp; Avenue ABroadway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07" s="6" t="s">
        <v>11</v>
      </c>
      <c r="P207" s="6" t="s">
        <v>12</v>
      </c>
      <c r="Q207" s="6">
        <v>1983.0</v>
      </c>
      <c r="R207" s="13">
        <f t="shared" si="9"/>
        <v>39</v>
      </c>
      <c r="S207" s="6" t="str">
        <f t="shared" si="10"/>
        <v>30-39</v>
      </c>
      <c r="T207" s="6"/>
    </row>
    <row r="208" ht="15.75" customHeight="1">
      <c r="A208" s="6">
        <v>1650900.0</v>
      </c>
      <c r="B208" s="11">
        <v>42799.66769675926</v>
      </c>
      <c r="C208" s="8">
        <f t="shared" si="1"/>
        <v>42799</v>
      </c>
      <c r="D208" s="9">
        <f t="shared" si="2"/>
        <v>0.6676967593</v>
      </c>
      <c r="E208" s="9">
        <f t="shared" si="3"/>
        <v>0.6666666667</v>
      </c>
      <c r="F208" s="10">
        <f t="shared" si="4"/>
        <v>1</v>
      </c>
      <c r="G208" s="6" t="str">
        <f t="shared" si="5"/>
        <v>Mar</v>
      </c>
      <c r="H208" s="6">
        <f t="shared" si="6"/>
        <v>2017</v>
      </c>
      <c r="I208" s="11">
        <v>42799.67542824074</v>
      </c>
      <c r="J208" s="6">
        <v>668.0</v>
      </c>
      <c r="K208" s="12">
        <f t="shared" si="7"/>
        <v>11.13333333</v>
      </c>
      <c r="L208" s="6" t="s">
        <v>154</v>
      </c>
      <c r="M208" s="6" t="s">
        <v>200</v>
      </c>
      <c r="N208" s="13" t="str">
        <f t="shared" si="8"/>
        <v>11 Ave &amp; W 41 St5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W 49 St12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08" s="6" t="s">
        <v>11</v>
      </c>
      <c r="P208" s="6" t="s">
        <v>12</v>
      </c>
      <c r="Q208" s="6">
        <v>1971.0</v>
      </c>
      <c r="R208" s="13">
        <f t="shared" si="9"/>
        <v>51</v>
      </c>
      <c r="S208" s="6" t="str">
        <f t="shared" si="10"/>
        <v>50-59</v>
      </c>
      <c r="T208" s="6"/>
    </row>
    <row r="209" ht="15.75" customHeight="1">
      <c r="A209" s="6">
        <v>2744300.0</v>
      </c>
      <c r="B209" s="11">
        <v>42838.560590277775</v>
      </c>
      <c r="C209" s="8">
        <f t="shared" si="1"/>
        <v>42838</v>
      </c>
      <c r="D209" s="9">
        <f t="shared" si="2"/>
        <v>0.5605902778</v>
      </c>
      <c r="E209" s="9">
        <f t="shared" si="3"/>
        <v>0.5416666667</v>
      </c>
      <c r="F209" s="10">
        <f t="shared" si="4"/>
        <v>5</v>
      </c>
      <c r="G209" s="6" t="str">
        <f t="shared" si="5"/>
        <v>Apr</v>
      </c>
      <c r="H209" s="6">
        <f t="shared" si="6"/>
        <v>2017</v>
      </c>
      <c r="I209" s="11">
        <v>42838.578055555554</v>
      </c>
      <c r="J209" s="6">
        <v>1509.0</v>
      </c>
      <c r="K209" s="12">
        <f t="shared" si="7"/>
        <v>25.15</v>
      </c>
      <c r="L209" s="6" t="s">
        <v>271</v>
      </c>
      <c r="M209" s="6" t="s">
        <v>244</v>
      </c>
      <c r="N209" s="13" t="str">
        <f t="shared" si="8"/>
        <v>5 Ave &amp; E 93 StWashington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12 Ave &amp; W 40 StE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09" s="6" t="s">
        <v>29</v>
      </c>
      <c r="P209" s="6" t="s">
        <v>12</v>
      </c>
      <c r="Q209" s="6">
        <v>1971.0</v>
      </c>
      <c r="R209" s="13">
        <f t="shared" si="9"/>
        <v>51</v>
      </c>
      <c r="S209" s="6" t="str">
        <f t="shared" si="10"/>
        <v>50-59</v>
      </c>
      <c r="T209" s="6"/>
    </row>
    <row r="210" ht="15.75" customHeight="1">
      <c r="A210" s="6">
        <v>3308681.0</v>
      </c>
      <c r="B210" s="11">
        <v>42850.99930555555</v>
      </c>
      <c r="C210" s="8">
        <f t="shared" si="1"/>
        <v>42850</v>
      </c>
      <c r="D210" s="9">
        <f t="shared" si="2"/>
        <v>0.9993055556</v>
      </c>
      <c r="E210" s="9">
        <f t="shared" si="3"/>
        <v>0.9583333333</v>
      </c>
      <c r="F210" s="10">
        <f t="shared" si="4"/>
        <v>3</v>
      </c>
      <c r="G210" s="6" t="str">
        <f t="shared" si="5"/>
        <v>Apr</v>
      </c>
      <c r="H210" s="6">
        <f t="shared" si="6"/>
        <v>2017</v>
      </c>
      <c r="I210" s="11">
        <v>42851.00224537037</v>
      </c>
      <c r="J210" s="6">
        <v>254.0</v>
      </c>
      <c r="K210" s="12">
        <f t="shared" si="7"/>
        <v>4.233333333</v>
      </c>
      <c r="L210" s="6" t="s">
        <v>53</v>
      </c>
      <c r="M210" s="6" t="s">
        <v>241</v>
      </c>
      <c r="N210" s="13" t="str">
        <f t="shared" si="8"/>
        <v>Washington Pl &amp; BroadwayFulton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4 St &amp; 2 AveAllen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10" s="6" t="s">
        <v>11</v>
      </c>
      <c r="P210" s="6" t="s">
        <v>19</v>
      </c>
      <c r="Q210" s="6">
        <v>1996.0</v>
      </c>
      <c r="R210" s="13">
        <f t="shared" si="9"/>
        <v>26</v>
      </c>
      <c r="S210" s="6" t="str">
        <f t="shared" si="10"/>
        <v>20-29</v>
      </c>
      <c r="T210" s="6"/>
    </row>
    <row r="211" ht="15.75" customHeight="1">
      <c r="A211" s="6">
        <v>2125872.0</v>
      </c>
      <c r="B211" s="11">
        <v>42821.75877314815</v>
      </c>
      <c r="C211" s="8">
        <f t="shared" si="1"/>
        <v>42821</v>
      </c>
      <c r="D211" s="9">
        <f t="shared" si="2"/>
        <v>0.7587731481</v>
      </c>
      <c r="E211" s="9">
        <f t="shared" si="3"/>
        <v>0.75</v>
      </c>
      <c r="F211" s="10">
        <f t="shared" si="4"/>
        <v>2</v>
      </c>
      <c r="G211" s="6" t="str">
        <f t="shared" si="5"/>
        <v>Mar</v>
      </c>
      <c r="H211" s="6">
        <f t="shared" si="6"/>
        <v>2017</v>
      </c>
      <c r="I211" s="11">
        <v>42821.77149305555</v>
      </c>
      <c r="J211" s="6">
        <v>1098.0</v>
      </c>
      <c r="K211" s="12">
        <f t="shared" si="7"/>
        <v>18.3</v>
      </c>
      <c r="L211" s="6" t="s">
        <v>216</v>
      </c>
      <c r="M211" s="6" t="s">
        <v>56</v>
      </c>
      <c r="N211" s="13" t="str">
        <f t="shared" si="8"/>
        <v>Fulton St &amp; BroadwayCentre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Allen St &amp; Stanton StSpruce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11" s="6" t="s">
        <v>11</v>
      </c>
      <c r="P211" s="6" t="s">
        <v>12</v>
      </c>
      <c r="Q211" s="6">
        <v>1988.0</v>
      </c>
      <c r="R211" s="13">
        <f t="shared" si="9"/>
        <v>34</v>
      </c>
      <c r="S211" s="6" t="str">
        <f t="shared" si="10"/>
        <v>30-39</v>
      </c>
      <c r="T211" s="6"/>
    </row>
    <row r="212" ht="15.75" customHeight="1">
      <c r="A212" s="6">
        <v>5116172.0</v>
      </c>
      <c r="B212" s="11">
        <v>42887.61767361111</v>
      </c>
      <c r="C212" s="8">
        <f t="shared" si="1"/>
        <v>42887</v>
      </c>
      <c r="D212" s="9">
        <f t="shared" si="2"/>
        <v>0.6176736111</v>
      </c>
      <c r="E212" s="9">
        <f t="shared" si="3"/>
        <v>0.5833333333</v>
      </c>
      <c r="F212" s="10">
        <f t="shared" si="4"/>
        <v>5</v>
      </c>
      <c r="G212" s="6" t="str">
        <f t="shared" si="5"/>
        <v>Jun</v>
      </c>
      <c r="H212" s="6">
        <f t="shared" si="6"/>
        <v>2017</v>
      </c>
      <c r="I212" s="11">
        <v>42887.63758101852</v>
      </c>
      <c r="J212" s="6">
        <v>1719.0</v>
      </c>
      <c r="K212" s="12">
        <f t="shared" si="7"/>
        <v>28.65</v>
      </c>
      <c r="L212" s="6" t="s">
        <v>139</v>
      </c>
      <c r="M212" s="6" t="s">
        <v>116</v>
      </c>
      <c r="N212" s="13" t="str">
        <f t="shared" si="8"/>
        <v>Centre St &amp; Chambers StE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Spruce St &amp; Nassau StPershing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12" s="6" t="s">
        <v>29</v>
      </c>
      <c r="P212" s="6" t="s">
        <v>12</v>
      </c>
      <c r="Q212" s="6">
        <v>1988.0</v>
      </c>
      <c r="R212" s="13">
        <f t="shared" si="9"/>
        <v>34</v>
      </c>
      <c r="S212" s="6" t="str">
        <f t="shared" si="10"/>
        <v>30-39</v>
      </c>
      <c r="T212" s="6"/>
    </row>
    <row r="213" ht="15.75" customHeight="1">
      <c r="A213" s="6">
        <v>4108411.0</v>
      </c>
      <c r="B213" s="11">
        <v>42866.75295138889</v>
      </c>
      <c r="C213" s="8">
        <f t="shared" si="1"/>
        <v>42866</v>
      </c>
      <c r="D213" s="9">
        <f t="shared" si="2"/>
        <v>0.7529513889</v>
      </c>
      <c r="E213" s="9">
        <f t="shared" si="3"/>
        <v>0.75</v>
      </c>
      <c r="F213" s="10">
        <f t="shared" si="4"/>
        <v>5</v>
      </c>
      <c r="G213" s="6" t="str">
        <f t="shared" si="5"/>
        <v>May</v>
      </c>
      <c r="H213" s="6">
        <f t="shared" si="6"/>
        <v>2017</v>
      </c>
      <c r="I213" s="11">
        <v>42866.77357638889</v>
      </c>
      <c r="J213" s="6">
        <v>1781.0</v>
      </c>
      <c r="K213" s="12">
        <f t="shared" si="7"/>
        <v>29.68333333</v>
      </c>
      <c r="L213" s="6" t="s">
        <v>272</v>
      </c>
      <c r="M213" s="6" t="s">
        <v>255</v>
      </c>
      <c r="N213" s="13" t="str">
        <f t="shared" si="8"/>
        <v>E 58 St &amp; Madison AveW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Pershing Square North11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13" s="6" t="s">
        <v>11</v>
      </c>
      <c r="P213" s="6" t="s">
        <v>12</v>
      </c>
      <c r="Q213" s="6">
        <v>1980.0</v>
      </c>
      <c r="R213" s="13">
        <f t="shared" si="9"/>
        <v>42</v>
      </c>
      <c r="S213" s="6" t="str">
        <f t="shared" si="10"/>
        <v>40-49</v>
      </c>
      <c r="T213" s="6"/>
    </row>
    <row r="214" ht="15.75" customHeight="1">
      <c r="A214" s="6">
        <v>279381.0</v>
      </c>
      <c r="B214" s="11">
        <v>42748.84680555556</v>
      </c>
      <c r="C214" s="8">
        <f t="shared" si="1"/>
        <v>42748</v>
      </c>
      <c r="D214" s="9">
        <f t="shared" si="2"/>
        <v>0.8468055556</v>
      </c>
      <c r="E214" s="9">
        <f t="shared" si="3"/>
        <v>0.8333333333</v>
      </c>
      <c r="F214" s="10">
        <f t="shared" si="4"/>
        <v>6</v>
      </c>
      <c r="G214" s="6" t="str">
        <f t="shared" si="5"/>
        <v>Jan</v>
      </c>
      <c r="H214" s="6">
        <f t="shared" si="6"/>
        <v>2017</v>
      </c>
      <c r="I214" s="11">
        <v>42748.85318287037</v>
      </c>
      <c r="J214" s="6">
        <v>551.0</v>
      </c>
      <c r="K214" s="12">
        <f t="shared" si="7"/>
        <v>9.183333333</v>
      </c>
      <c r="L214" s="6" t="s">
        <v>273</v>
      </c>
      <c r="M214" s="6" t="s">
        <v>274</v>
      </c>
      <c r="N214" s="13" t="str">
        <f t="shared" si="8"/>
        <v>W 87 St  &amp; Amsterdam AveW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11 Ave &amp; W 59 StW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14" s="6" t="s">
        <v>11</v>
      </c>
      <c r="P214" s="6" t="s">
        <v>12</v>
      </c>
      <c r="Q214" s="6">
        <v>1994.0</v>
      </c>
      <c r="R214" s="13">
        <f t="shared" si="9"/>
        <v>28</v>
      </c>
      <c r="S214" s="6" t="str">
        <f t="shared" si="10"/>
        <v>20-29</v>
      </c>
      <c r="T214" s="6"/>
    </row>
    <row r="215" ht="15.75" customHeight="1">
      <c r="A215" s="6">
        <v>2072415.0</v>
      </c>
      <c r="B215" s="11">
        <v>42819.566145833334</v>
      </c>
      <c r="C215" s="8">
        <f t="shared" si="1"/>
        <v>42819</v>
      </c>
      <c r="D215" s="9">
        <f t="shared" si="2"/>
        <v>0.5661458333</v>
      </c>
      <c r="E215" s="9">
        <f t="shared" si="3"/>
        <v>0.5416666667</v>
      </c>
      <c r="F215" s="10">
        <f t="shared" si="4"/>
        <v>7</v>
      </c>
      <c r="G215" s="6" t="str">
        <f t="shared" si="5"/>
        <v>Mar</v>
      </c>
      <c r="H215" s="6">
        <f t="shared" si="6"/>
        <v>2017</v>
      </c>
      <c r="I215" s="11">
        <v>42819.57079861111</v>
      </c>
      <c r="J215" s="6">
        <v>402.0</v>
      </c>
      <c r="K215" s="12">
        <f t="shared" si="7"/>
        <v>6.7</v>
      </c>
      <c r="L215" s="6" t="s">
        <v>67</v>
      </c>
      <c r="M215" s="6" t="s">
        <v>275</v>
      </c>
      <c r="N215" s="13" t="str">
        <f t="shared" si="8"/>
        <v>W 20 St &amp; 11 AveW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18 St &amp; 6 AvePershing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15" s="6" t="s">
        <v>11</v>
      </c>
      <c r="P215" s="6" t="s">
        <v>12</v>
      </c>
      <c r="Q215" s="6">
        <v>1991.0</v>
      </c>
      <c r="R215" s="13">
        <f t="shared" si="9"/>
        <v>31</v>
      </c>
      <c r="S215" s="6" t="str">
        <f t="shared" si="10"/>
        <v>30-39</v>
      </c>
      <c r="T215" s="6"/>
    </row>
    <row r="216" ht="15.75" customHeight="1">
      <c r="A216" s="6">
        <v>432007.0</v>
      </c>
      <c r="B216" s="11">
        <v>42755.38905092593</v>
      </c>
      <c r="C216" s="8">
        <f t="shared" si="1"/>
        <v>42755</v>
      </c>
      <c r="D216" s="9">
        <f t="shared" si="2"/>
        <v>0.3890509259</v>
      </c>
      <c r="E216" s="9">
        <f t="shared" si="3"/>
        <v>0.375</v>
      </c>
      <c r="F216" s="10">
        <f t="shared" si="4"/>
        <v>6</v>
      </c>
      <c r="G216" s="6" t="str">
        <f t="shared" si="5"/>
        <v>Jan</v>
      </c>
      <c r="H216" s="6">
        <f t="shared" si="6"/>
        <v>2017</v>
      </c>
      <c r="I216" s="11">
        <v>42755.394166666665</v>
      </c>
      <c r="J216" s="6">
        <v>441.0</v>
      </c>
      <c r="K216" s="12">
        <f t="shared" si="7"/>
        <v>7.35</v>
      </c>
      <c r="L216" s="6" t="s">
        <v>276</v>
      </c>
      <c r="M216" s="6" t="s">
        <v>85</v>
      </c>
      <c r="N216" s="13" t="str">
        <f t="shared" si="8"/>
        <v>W 39 St &amp; 9 Ave6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Pershing Square SouthE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16" s="6" t="s">
        <v>11</v>
      </c>
      <c r="P216" s="6" t="s">
        <v>12</v>
      </c>
      <c r="Q216" s="6">
        <v>1980.0</v>
      </c>
      <c r="R216" s="13">
        <f t="shared" si="9"/>
        <v>42</v>
      </c>
      <c r="S216" s="6" t="str">
        <f t="shared" si="10"/>
        <v>40-49</v>
      </c>
      <c r="T216" s="6"/>
    </row>
    <row r="217" ht="15.75" customHeight="1">
      <c r="A217" s="6">
        <v>3284666.0</v>
      </c>
      <c r="B217" s="11">
        <v>42849.85649305556</v>
      </c>
      <c r="C217" s="8">
        <f t="shared" si="1"/>
        <v>42849</v>
      </c>
      <c r="D217" s="9">
        <f t="shared" si="2"/>
        <v>0.8564930556</v>
      </c>
      <c r="E217" s="9">
        <f t="shared" si="3"/>
        <v>0.8333333333</v>
      </c>
      <c r="F217" s="10">
        <f t="shared" si="4"/>
        <v>2</v>
      </c>
      <c r="G217" s="6" t="str">
        <f t="shared" si="5"/>
        <v>Apr</v>
      </c>
      <c r="H217" s="6">
        <f t="shared" si="6"/>
        <v>2017</v>
      </c>
      <c r="I217" s="11">
        <v>42849.8608912037</v>
      </c>
      <c r="J217" s="6">
        <v>379.0</v>
      </c>
      <c r="K217" s="12">
        <f t="shared" si="7"/>
        <v>6.316666667</v>
      </c>
      <c r="L217" s="6" t="s">
        <v>250</v>
      </c>
      <c r="M217" s="6" t="s">
        <v>141</v>
      </c>
      <c r="N217" s="13" t="str">
        <f t="shared" si="8"/>
        <v>6 Ave &amp; W 33 StCentral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16 St &amp; 5 Ave5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17" s="6" t="s">
        <v>11</v>
      </c>
      <c r="P217" s="6" t="s">
        <v>12</v>
      </c>
      <c r="Q217" s="6">
        <v>1978.0</v>
      </c>
      <c r="R217" s="13">
        <f t="shared" si="9"/>
        <v>44</v>
      </c>
      <c r="S217" s="6" t="str">
        <f t="shared" si="10"/>
        <v>40-49</v>
      </c>
      <c r="T217" s="6"/>
    </row>
    <row r="218" ht="15.75" customHeight="1">
      <c r="A218" s="6">
        <v>1157420.0</v>
      </c>
      <c r="B218" s="11">
        <v>42785.44</v>
      </c>
      <c r="C218" s="8">
        <f t="shared" si="1"/>
        <v>42785</v>
      </c>
      <c r="D218" s="9">
        <f t="shared" si="2"/>
        <v>0.44</v>
      </c>
      <c r="E218" s="9">
        <f t="shared" si="3"/>
        <v>0.4166666667</v>
      </c>
      <c r="F218" s="10">
        <f t="shared" si="4"/>
        <v>1</v>
      </c>
      <c r="G218" s="6" t="str">
        <f t="shared" si="5"/>
        <v>Feb</v>
      </c>
      <c r="H218" s="6">
        <f t="shared" si="6"/>
        <v>2017</v>
      </c>
      <c r="I218" s="11">
        <v>42785.46107638889</v>
      </c>
      <c r="J218" s="6">
        <v>1821.0</v>
      </c>
      <c r="K218" s="12">
        <f t="shared" si="7"/>
        <v>30.35</v>
      </c>
      <c r="L218" s="6" t="s">
        <v>28</v>
      </c>
      <c r="M218" s="6" t="s">
        <v>168</v>
      </c>
      <c r="N218" s="13" t="str">
        <f t="shared" si="8"/>
        <v>Central Park S &amp; 6 AveClinton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5 Ave &amp; E 88 StKane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18" s="6" t="s">
        <v>29</v>
      </c>
      <c r="P218" s="6" t="s">
        <v>12</v>
      </c>
      <c r="Q218" s="6">
        <v>1978.0</v>
      </c>
      <c r="R218" s="13">
        <f t="shared" si="9"/>
        <v>44</v>
      </c>
      <c r="S218" s="6" t="str">
        <f t="shared" si="10"/>
        <v>40-49</v>
      </c>
      <c r="T218" s="6"/>
    </row>
    <row r="219" ht="15.75" customHeight="1">
      <c r="A219" s="6">
        <v>2710778.0</v>
      </c>
      <c r="B219" s="11">
        <v>42837.776608796295</v>
      </c>
      <c r="C219" s="8">
        <f t="shared" si="1"/>
        <v>42837</v>
      </c>
      <c r="D219" s="9">
        <f t="shared" si="2"/>
        <v>0.7766087963</v>
      </c>
      <c r="E219" s="9">
        <f t="shared" si="3"/>
        <v>0.75</v>
      </c>
      <c r="F219" s="10">
        <f t="shared" si="4"/>
        <v>4</v>
      </c>
      <c r="G219" s="6" t="str">
        <f t="shared" si="5"/>
        <v>Apr</v>
      </c>
      <c r="H219" s="6">
        <f t="shared" si="6"/>
        <v>2017</v>
      </c>
      <c r="I219" s="11">
        <v>42837.77976851852</v>
      </c>
      <c r="J219" s="6">
        <v>273.0</v>
      </c>
      <c r="K219" s="12">
        <f t="shared" si="7"/>
        <v>4.55</v>
      </c>
      <c r="L219" s="6" t="s">
        <v>174</v>
      </c>
      <c r="M219" s="6" t="s">
        <v>277</v>
      </c>
      <c r="N219" s="13" t="str">
        <f t="shared" si="8"/>
        <v>Clinton St &amp; Joralemon St6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Kane St &amp; Clinton StW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19" s="6" t="s">
        <v>11</v>
      </c>
      <c r="P219" s="6" t="s">
        <v>12</v>
      </c>
      <c r="Q219" s="6">
        <v>1972.0</v>
      </c>
      <c r="R219" s="13">
        <f t="shared" si="9"/>
        <v>50</v>
      </c>
      <c r="S219" s="6" t="str">
        <f t="shared" si="10"/>
        <v>50-59</v>
      </c>
      <c r="T219" s="6"/>
    </row>
    <row r="220" ht="15.75" customHeight="1">
      <c r="A220" s="6">
        <v>2418389.0</v>
      </c>
      <c r="B220" s="11">
        <v>42830.75462962963</v>
      </c>
      <c r="C220" s="8">
        <f t="shared" si="1"/>
        <v>42830</v>
      </c>
      <c r="D220" s="9">
        <f t="shared" si="2"/>
        <v>0.7546296296</v>
      </c>
      <c r="E220" s="9">
        <f t="shared" si="3"/>
        <v>0.75</v>
      </c>
      <c r="F220" s="10">
        <f t="shared" si="4"/>
        <v>4</v>
      </c>
      <c r="G220" s="6" t="str">
        <f t="shared" si="5"/>
        <v>Apr</v>
      </c>
      <c r="H220" s="6">
        <f t="shared" si="6"/>
        <v>2017</v>
      </c>
      <c r="I220" s="11">
        <v>42830.76193287037</v>
      </c>
      <c r="J220" s="6">
        <v>630.0</v>
      </c>
      <c r="K220" s="12">
        <f t="shared" si="7"/>
        <v>10.5</v>
      </c>
      <c r="L220" s="6" t="s">
        <v>197</v>
      </c>
      <c r="M220" s="6" t="s">
        <v>278</v>
      </c>
      <c r="N220" s="13" t="str">
        <f t="shared" si="8"/>
        <v>6 Ave &amp; Canal StW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15 St &amp; 7 AveBroadway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20" s="6" t="s">
        <v>11</v>
      </c>
      <c r="P220" s="6" t="s">
        <v>12</v>
      </c>
      <c r="Q220" s="6">
        <v>1985.0</v>
      </c>
      <c r="R220" s="13">
        <f t="shared" si="9"/>
        <v>37</v>
      </c>
      <c r="S220" s="6" t="str">
        <f t="shared" si="10"/>
        <v>30-39</v>
      </c>
      <c r="T220" s="6"/>
    </row>
    <row r="221" ht="15.75" customHeight="1">
      <c r="A221" s="6">
        <v>5309535.0</v>
      </c>
      <c r="B221" s="11">
        <v>42890.8074537037</v>
      </c>
      <c r="C221" s="8">
        <f t="shared" si="1"/>
        <v>42890</v>
      </c>
      <c r="D221" s="9">
        <f t="shared" si="2"/>
        <v>0.8074537037</v>
      </c>
      <c r="E221" s="9">
        <f t="shared" si="3"/>
        <v>0.7916666667</v>
      </c>
      <c r="F221" s="10">
        <f t="shared" si="4"/>
        <v>1</v>
      </c>
      <c r="G221" s="6" t="str">
        <f t="shared" si="5"/>
        <v>Jun</v>
      </c>
      <c r="H221" s="6">
        <f t="shared" si="6"/>
        <v>2017</v>
      </c>
      <c r="I221" s="11">
        <v>42890.81146990741</v>
      </c>
      <c r="J221" s="6">
        <v>347.0</v>
      </c>
      <c r="K221" s="12">
        <f t="shared" si="7"/>
        <v>5.783333333</v>
      </c>
      <c r="L221" s="6" t="s">
        <v>199</v>
      </c>
      <c r="M221" s="6" t="s">
        <v>91</v>
      </c>
      <c r="N221" s="13" t="str">
        <f t="shared" si="8"/>
        <v>W 56 St &amp; 10 AveSouth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W 56 StSouth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21" s="6" t="s">
        <v>11</v>
      </c>
      <c r="P221" s="6" t="s">
        <v>12</v>
      </c>
      <c r="Q221" s="6">
        <v>1955.0</v>
      </c>
      <c r="R221" s="13">
        <f t="shared" si="9"/>
        <v>67</v>
      </c>
      <c r="S221" s="6" t="str">
        <f t="shared" si="10"/>
        <v>60-69</v>
      </c>
      <c r="T221" s="6"/>
    </row>
    <row r="222" ht="15.75" customHeight="1">
      <c r="A222" s="6">
        <v>6209483.0</v>
      </c>
      <c r="B222" s="11">
        <v>42907.33027777778</v>
      </c>
      <c r="C222" s="8">
        <f t="shared" si="1"/>
        <v>42907</v>
      </c>
      <c r="D222" s="9">
        <f t="shared" si="2"/>
        <v>0.3302777778</v>
      </c>
      <c r="E222" s="9">
        <f t="shared" si="3"/>
        <v>0.2916666667</v>
      </c>
      <c r="F222" s="10">
        <f t="shared" si="4"/>
        <v>4</v>
      </c>
      <c r="G222" s="6" t="str">
        <f t="shared" si="5"/>
        <v>Jun</v>
      </c>
      <c r="H222" s="6">
        <f t="shared" si="6"/>
        <v>2017</v>
      </c>
      <c r="I222" s="11">
        <v>42907.331412037034</v>
      </c>
      <c r="J222" s="6">
        <v>98.0</v>
      </c>
      <c r="K222" s="12">
        <f t="shared" si="7"/>
        <v>1.633333333</v>
      </c>
      <c r="L222" s="6" t="s">
        <v>146</v>
      </c>
      <c r="M222" s="6" t="s">
        <v>146</v>
      </c>
      <c r="N222" s="13" t="str">
        <f t="shared" si="8"/>
        <v>South End Ave &amp; Liberty StFulton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South End Ave &amp; Liberty StClermont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22" s="6" t="s">
        <v>11</v>
      </c>
      <c r="P222" s="6" t="s">
        <v>19</v>
      </c>
      <c r="Q222" s="6">
        <v>1960.0</v>
      </c>
      <c r="R222" s="13">
        <f t="shared" si="9"/>
        <v>62</v>
      </c>
      <c r="S222" s="6" t="str">
        <f t="shared" si="10"/>
        <v>60-69</v>
      </c>
      <c r="T222" s="6"/>
    </row>
    <row r="223" ht="15.75" customHeight="1">
      <c r="A223" s="6">
        <v>6199671.0</v>
      </c>
      <c r="B223" s="11">
        <v>42906.91844907407</v>
      </c>
      <c r="C223" s="8">
        <f t="shared" si="1"/>
        <v>42906</v>
      </c>
      <c r="D223" s="9">
        <f t="shared" si="2"/>
        <v>0.9184490741</v>
      </c>
      <c r="E223" s="9">
        <f t="shared" si="3"/>
        <v>0.9166666667</v>
      </c>
      <c r="F223" s="10">
        <f t="shared" si="4"/>
        <v>3</v>
      </c>
      <c r="G223" s="6" t="str">
        <f t="shared" si="5"/>
        <v>Jun</v>
      </c>
      <c r="H223" s="6">
        <f t="shared" si="6"/>
        <v>2017</v>
      </c>
      <c r="I223" s="11">
        <v>42906.92197916667</v>
      </c>
      <c r="J223" s="6">
        <v>305.0</v>
      </c>
      <c r="K223" s="12">
        <f t="shared" si="7"/>
        <v>5.083333333</v>
      </c>
      <c r="L223" s="6" t="s">
        <v>279</v>
      </c>
      <c r="M223" s="6" t="s">
        <v>280</v>
      </c>
      <c r="N223" s="13" t="str">
        <f t="shared" si="8"/>
        <v>Fulton St &amp; Rockwell PlE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Clermont Ave &amp; Lafayette AveE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23" s="6" t="s">
        <v>11</v>
      </c>
      <c r="P223" s="6" t="s">
        <v>12</v>
      </c>
      <c r="Q223" s="6">
        <v>1985.0</v>
      </c>
      <c r="R223" s="13">
        <f t="shared" si="9"/>
        <v>37</v>
      </c>
      <c r="S223" s="6" t="str">
        <f t="shared" si="10"/>
        <v>30-39</v>
      </c>
      <c r="T223" s="6"/>
    </row>
    <row r="224" ht="15.75" customHeight="1">
      <c r="A224" s="6">
        <v>3273104.0</v>
      </c>
      <c r="B224" s="11">
        <v>42849.74048611111</v>
      </c>
      <c r="C224" s="8">
        <f t="shared" si="1"/>
        <v>42849</v>
      </c>
      <c r="D224" s="9">
        <f t="shared" si="2"/>
        <v>0.7404861111</v>
      </c>
      <c r="E224" s="9">
        <f t="shared" si="3"/>
        <v>0.7083333333</v>
      </c>
      <c r="F224" s="10">
        <f t="shared" si="4"/>
        <v>2</v>
      </c>
      <c r="G224" s="6" t="str">
        <f t="shared" si="5"/>
        <v>Apr</v>
      </c>
      <c r="H224" s="6">
        <f t="shared" si="6"/>
        <v>2017</v>
      </c>
      <c r="I224" s="11">
        <v>42849.744166666664</v>
      </c>
      <c r="J224" s="6">
        <v>317.0</v>
      </c>
      <c r="K224" s="12">
        <f t="shared" si="7"/>
        <v>5.283333333</v>
      </c>
      <c r="L224" s="6" t="s">
        <v>39</v>
      </c>
      <c r="M224" s="6" t="s">
        <v>111</v>
      </c>
      <c r="N224" s="13" t="str">
        <f t="shared" si="8"/>
        <v>E 47 St &amp; Park AveE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39 St &amp; 2 AveAllen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24" s="6" t="s">
        <v>11</v>
      </c>
      <c r="P224" s="6" t="s">
        <v>12</v>
      </c>
      <c r="Q224" s="6">
        <v>1972.0</v>
      </c>
      <c r="R224" s="13">
        <f t="shared" si="9"/>
        <v>50</v>
      </c>
      <c r="S224" s="6" t="str">
        <f t="shared" si="10"/>
        <v>50-59</v>
      </c>
      <c r="T224" s="6"/>
    </row>
    <row r="225" ht="15.75" customHeight="1">
      <c r="A225" s="6">
        <v>6047053.0</v>
      </c>
      <c r="B225" s="11">
        <v>42903.89163194445</v>
      </c>
      <c r="C225" s="8">
        <f t="shared" si="1"/>
        <v>42903</v>
      </c>
      <c r="D225" s="9">
        <f t="shared" si="2"/>
        <v>0.8916319444</v>
      </c>
      <c r="E225" s="9">
        <f t="shared" si="3"/>
        <v>0.875</v>
      </c>
      <c r="F225" s="10">
        <f t="shared" si="4"/>
        <v>7</v>
      </c>
      <c r="G225" s="6" t="str">
        <f t="shared" si="5"/>
        <v>Jun</v>
      </c>
      <c r="H225" s="6">
        <f t="shared" si="6"/>
        <v>2017</v>
      </c>
      <c r="I225" s="11">
        <v>42903.897361111114</v>
      </c>
      <c r="J225" s="6">
        <v>495.0</v>
      </c>
      <c r="K225" s="12">
        <f t="shared" si="7"/>
        <v>8.25</v>
      </c>
      <c r="L225" s="6" t="s">
        <v>281</v>
      </c>
      <c r="M225" s="6" t="s">
        <v>126</v>
      </c>
      <c r="N225" s="13" t="str">
        <f t="shared" si="8"/>
        <v>E 12 St &amp; 3 AveS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Allen St &amp; Rivington StClinton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25" s="6" t="s">
        <v>11</v>
      </c>
      <c r="P225" s="6" t="s">
        <v>12</v>
      </c>
      <c r="Q225" s="6">
        <v>1983.0</v>
      </c>
      <c r="R225" s="13">
        <f t="shared" si="9"/>
        <v>39</v>
      </c>
      <c r="S225" s="6" t="str">
        <f t="shared" si="10"/>
        <v>30-39</v>
      </c>
      <c r="T225" s="6"/>
    </row>
    <row r="226" ht="15.75" customHeight="1">
      <c r="A226" s="6">
        <v>6451583.0</v>
      </c>
      <c r="B226" s="11">
        <v>42911.42864583333</v>
      </c>
      <c r="C226" s="8">
        <f t="shared" si="1"/>
        <v>42911</v>
      </c>
      <c r="D226" s="9">
        <f t="shared" si="2"/>
        <v>0.4286458333</v>
      </c>
      <c r="E226" s="9">
        <f t="shared" si="3"/>
        <v>0.4166666667</v>
      </c>
      <c r="F226" s="10">
        <f t="shared" si="4"/>
        <v>1</v>
      </c>
      <c r="G226" s="6" t="str">
        <f t="shared" si="5"/>
        <v>Jun</v>
      </c>
      <c r="H226" s="6">
        <f t="shared" si="6"/>
        <v>2017</v>
      </c>
      <c r="I226" s="11">
        <v>42911.44472222222</v>
      </c>
      <c r="J226" s="6">
        <v>1388.0</v>
      </c>
      <c r="K226" s="12">
        <f t="shared" si="7"/>
        <v>23.13333333</v>
      </c>
      <c r="L226" s="6" t="s">
        <v>282</v>
      </c>
      <c r="M226" s="6" t="s">
        <v>180</v>
      </c>
      <c r="N226" s="13" t="str">
        <f t="shared" si="8"/>
        <v>S 4 St &amp; Rodney StCentral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Clinton St &amp; Grand StW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26" s="6" t="s">
        <v>29</v>
      </c>
      <c r="P226" s="6" t="s">
        <v>12</v>
      </c>
      <c r="Q226" s="6">
        <v>1983.0</v>
      </c>
      <c r="R226" s="13">
        <f t="shared" si="9"/>
        <v>39</v>
      </c>
      <c r="S226" s="6" t="str">
        <f t="shared" si="10"/>
        <v>30-39</v>
      </c>
      <c r="T226" s="6"/>
    </row>
    <row r="227" ht="15.75" customHeight="1">
      <c r="A227" s="6">
        <v>4519233.0</v>
      </c>
      <c r="B227" s="11">
        <v>42874.74915509259</v>
      </c>
      <c r="C227" s="8">
        <f t="shared" si="1"/>
        <v>42874</v>
      </c>
      <c r="D227" s="9">
        <f t="shared" si="2"/>
        <v>0.7491550926</v>
      </c>
      <c r="E227" s="9">
        <f t="shared" si="3"/>
        <v>0.7083333333</v>
      </c>
      <c r="F227" s="10">
        <f t="shared" si="4"/>
        <v>6</v>
      </c>
      <c r="G227" s="6" t="str">
        <f t="shared" si="5"/>
        <v>May</v>
      </c>
      <c r="H227" s="6">
        <f t="shared" si="6"/>
        <v>2017</v>
      </c>
      <c r="I227" s="11">
        <v>42874.761099537034</v>
      </c>
      <c r="J227" s="6">
        <v>1032.0</v>
      </c>
      <c r="K227" s="12">
        <f t="shared" si="7"/>
        <v>17.2</v>
      </c>
      <c r="L227" s="6" t="s">
        <v>28</v>
      </c>
      <c r="M227" s="6" t="s">
        <v>283</v>
      </c>
      <c r="N227" s="13" t="str">
        <f t="shared" si="8"/>
        <v>Central Park S &amp; 6 AveOld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67 St &amp; BroadwayOld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27" s="6" t="s">
        <v>29</v>
      </c>
      <c r="P227" s="6" t="s">
        <v>12</v>
      </c>
      <c r="Q227" s="6">
        <v>1983.0</v>
      </c>
      <c r="R227" s="13">
        <f t="shared" si="9"/>
        <v>39</v>
      </c>
      <c r="S227" s="6" t="str">
        <f t="shared" si="10"/>
        <v>30-39</v>
      </c>
      <c r="T227" s="6"/>
    </row>
    <row r="228" ht="15.75" customHeight="1">
      <c r="A228" s="6">
        <v>6723534.0</v>
      </c>
      <c r="B228" s="11">
        <v>42915.62001157407</v>
      </c>
      <c r="C228" s="8">
        <f t="shared" si="1"/>
        <v>42915</v>
      </c>
      <c r="D228" s="9">
        <f t="shared" si="2"/>
        <v>0.6200115741</v>
      </c>
      <c r="E228" s="9">
        <f t="shared" si="3"/>
        <v>0.5833333333</v>
      </c>
      <c r="F228" s="10">
        <f t="shared" si="4"/>
        <v>5</v>
      </c>
      <c r="G228" s="6" t="str">
        <f t="shared" si="5"/>
        <v>Jun</v>
      </c>
      <c r="H228" s="6">
        <f t="shared" si="6"/>
        <v>2017</v>
      </c>
      <c r="I228" s="11">
        <v>42915.705509259256</v>
      </c>
      <c r="J228" s="6">
        <v>7386.0</v>
      </c>
      <c r="K228" s="12">
        <f t="shared" si="7"/>
        <v>123.1</v>
      </c>
      <c r="L228" s="6" t="s">
        <v>69</v>
      </c>
      <c r="M228" s="6" t="s">
        <v>69</v>
      </c>
      <c r="N228" s="13" t="str">
        <f t="shared" si="8"/>
        <v>Old Fulton StAllen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Old Fulton StPike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28" s="6" t="s">
        <v>29</v>
      </c>
      <c r="P228" s="6" t="s">
        <v>12</v>
      </c>
      <c r="Q228" s="6">
        <v>1983.0</v>
      </c>
      <c r="R228" s="13">
        <f t="shared" si="9"/>
        <v>39</v>
      </c>
      <c r="S228" s="6" t="str">
        <f t="shared" si="10"/>
        <v>30-39</v>
      </c>
      <c r="T228" s="6"/>
    </row>
    <row r="229" ht="15.75" customHeight="1">
      <c r="A229" s="6">
        <v>650105.0</v>
      </c>
      <c r="B229" s="11">
        <v>42764.12929398148</v>
      </c>
      <c r="C229" s="8">
        <f t="shared" si="1"/>
        <v>42764</v>
      </c>
      <c r="D229" s="9">
        <f t="shared" si="2"/>
        <v>0.1292939815</v>
      </c>
      <c r="E229" s="9">
        <f t="shared" si="3"/>
        <v>0.125</v>
      </c>
      <c r="F229" s="10">
        <f t="shared" si="4"/>
        <v>1</v>
      </c>
      <c r="G229" s="6" t="str">
        <f t="shared" si="5"/>
        <v>Jan</v>
      </c>
      <c r="H229" s="6">
        <f t="shared" si="6"/>
        <v>2017</v>
      </c>
      <c r="I229" s="11">
        <v>42764.13239583333</v>
      </c>
      <c r="J229" s="6">
        <v>268.0</v>
      </c>
      <c r="K229" s="12">
        <f t="shared" si="7"/>
        <v>4.466666667</v>
      </c>
      <c r="L229" s="6" t="s">
        <v>56</v>
      </c>
      <c r="M229" s="6" t="s">
        <v>284</v>
      </c>
      <c r="N229" s="13" t="str">
        <f t="shared" si="8"/>
        <v>Allen St &amp; Stanton St8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Pike St &amp; E BroadwayBroadway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29" s="6" t="s">
        <v>11</v>
      </c>
      <c r="P229" s="6" t="s">
        <v>19</v>
      </c>
      <c r="Q229" s="6">
        <v>1979.0</v>
      </c>
      <c r="R229" s="13">
        <f t="shared" si="9"/>
        <v>43</v>
      </c>
      <c r="S229" s="6" t="str">
        <f t="shared" si="10"/>
        <v>40-49</v>
      </c>
      <c r="T229" s="6"/>
    </row>
    <row r="230" ht="15.75" customHeight="1">
      <c r="A230" s="6">
        <v>4289817.0</v>
      </c>
      <c r="B230" s="11">
        <v>42871.35459490741</v>
      </c>
      <c r="C230" s="8">
        <f t="shared" si="1"/>
        <v>42871</v>
      </c>
      <c r="D230" s="9">
        <f t="shared" si="2"/>
        <v>0.3545949074</v>
      </c>
      <c r="E230" s="9">
        <f t="shared" si="3"/>
        <v>0.3333333333</v>
      </c>
      <c r="F230" s="10">
        <f t="shared" si="4"/>
        <v>3</v>
      </c>
      <c r="G230" s="6" t="str">
        <f t="shared" si="5"/>
        <v>May</v>
      </c>
      <c r="H230" s="6">
        <f t="shared" si="6"/>
        <v>2017</v>
      </c>
      <c r="I230" s="11">
        <v>42871.35802083334</v>
      </c>
      <c r="J230" s="6">
        <v>295.0</v>
      </c>
      <c r="K230" s="12">
        <f t="shared" si="7"/>
        <v>4.916666667</v>
      </c>
      <c r="L230" s="6" t="s">
        <v>155</v>
      </c>
      <c r="M230" s="6" t="s">
        <v>200</v>
      </c>
      <c r="N230" s="13" t="str">
        <f t="shared" si="8"/>
        <v>8 Ave &amp; W 33 StGreenwich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W 49 StReade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30" s="6" t="s">
        <v>11</v>
      </c>
      <c r="P230" s="6" t="s">
        <v>12</v>
      </c>
      <c r="Q230" s="6">
        <v>1987.0</v>
      </c>
      <c r="R230" s="13">
        <f t="shared" si="9"/>
        <v>35</v>
      </c>
      <c r="S230" s="6" t="str">
        <f t="shared" si="10"/>
        <v>30-39</v>
      </c>
      <c r="T230" s="6"/>
    </row>
    <row r="231" ht="15.75" customHeight="1">
      <c r="A231" s="6">
        <v>1677874.0</v>
      </c>
      <c r="B231" s="11">
        <v>42800.71789351852</v>
      </c>
      <c r="C231" s="8">
        <f t="shared" si="1"/>
        <v>42800</v>
      </c>
      <c r="D231" s="9">
        <f t="shared" si="2"/>
        <v>0.7178935185</v>
      </c>
      <c r="E231" s="9">
        <f t="shared" si="3"/>
        <v>0.7083333333</v>
      </c>
      <c r="F231" s="10">
        <f t="shared" si="4"/>
        <v>2</v>
      </c>
      <c r="G231" s="6" t="str">
        <f t="shared" si="5"/>
        <v>Mar</v>
      </c>
      <c r="H231" s="6">
        <f t="shared" si="6"/>
        <v>2017</v>
      </c>
      <c r="I231" s="11">
        <v>42800.720972222225</v>
      </c>
      <c r="J231" s="6">
        <v>265.0</v>
      </c>
      <c r="K231" s="12">
        <f t="shared" si="7"/>
        <v>4.416666667</v>
      </c>
      <c r="L231" s="6" t="s">
        <v>285</v>
      </c>
      <c r="M231" s="6" t="s">
        <v>142</v>
      </c>
      <c r="N231" s="13" t="str">
        <f t="shared" si="8"/>
        <v>Greenwich St &amp; Hubert StUnion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Reade St &amp; BroadwayDivision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31" s="6" t="s">
        <v>11</v>
      </c>
      <c r="P231" s="6" t="s">
        <v>12</v>
      </c>
      <c r="Q231" s="6">
        <v>1983.0</v>
      </c>
      <c r="R231" s="13">
        <f t="shared" si="9"/>
        <v>39</v>
      </c>
      <c r="S231" s="6" t="str">
        <f t="shared" si="10"/>
        <v>30-39</v>
      </c>
      <c r="T231" s="6"/>
    </row>
    <row r="232" ht="15.75" customHeight="1">
      <c r="A232" s="6">
        <v>3122170.0</v>
      </c>
      <c r="B232" s="11">
        <v>42846.38799768518</v>
      </c>
      <c r="C232" s="8">
        <f t="shared" si="1"/>
        <v>42846</v>
      </c>
      <c r="D232" s="9">
        <f t="shared" si="2"/>
        <v>0.3879976852</v>
      </c>
      <c r="E232" s="9">
        <f t="shared" si="3"/>
        <v>0.375</v>
      </c>
      <c r="F232" s="10">
        <f t="shared" si="4"/>
        <v>6</v>
      </c>
      <c r="G232" s="6" t="str">
        <f t="shared" si="5"/>
        <v>Apr</v>
      </c>
      <c r="H232" s="6">
        <f t="shared" si="6"/>
        <v>2017</v>
      </c>
      <c r="I232" s="11">
        <v>42846.39157407408</v>
      </c>
      <c r="J232" s="6">
        <v>308.0</v>
      </c>
      <c r="K232" s="12">
        <f t="shared" si="7"/>
        <v>5.133333333</v>
      </c>
      <c r="L232" s="6" t="s">
        <v>286</v>
      </c>
      <c r="M232" s="6" t="s">
        <v>287</v>
      </c>
      <c r="N232" s="13" t="str">
        <f t="shared" si="8"/>
        <v>Union Ave &amp; Wallabout StLafayette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Division Ave &amp; Hooper StDivision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32" s="6" t="s">
        <v>11</v>
      </c>
      <c r="P232" s="6" t="s">
        <v>19</v>
      </c>
      <c r="Q232" s="6">
        <v>1992.0</v>
      </c>
      <c r="R232" s="13">
        <f t="shared" si="9"/>
        <v>30</v>
      </c>
      <c r="S232" s="6" t="str">
        <f t="shared" si="10"/>
        <v>30-39</v>
      </c>
      <c r="T232" s="6"/>
    </row>
    <row r="233" ht="15.75" customHeight="1">
      <c r="A233" s="6">
        <v>6158510.0</v>
      </c>
      <c r="B233" s="11">
        <v>42906.503842592596</v>
      </c>
      <c r="C233" s="8">
        <f t="shared" si="1"/>
        <v>42906</v>
      </c>
      <c r="D233" s="9">
        <f t="shared" si="2"/>
        <v>0.5038425926</v>
      </c>
      <c r="E233" s="9">
        <f t="shared" si="3"/>
        <v>0.5</v>
      </c>
      <c r="F233" s="10">
        <f t="shared" si="4"/>
        <v>3</v>
      </c>
      <c r="G233" s="6" t="str">
        <f t="shared" si="5"/>
        <v>Jun</v>
      </c>
      <c r="H233" s="6">
        <f t="shared" si="6"/>
        <v>2017</v>
      </c>
      <c r="I233" s="11">
        <v>42906.51070601852</v>
      </c>
      <c r="J233" s="6">
        <v>592.0</v>
      </c>
      <c r="K233" s="12">
        <f t="shared" si="7"/>
        <v>9.866666667</v>
      </c>
      <c r="L233" s="6" t="s">
        <v>160</v>
      </c>
      <c r="M233" s="6" t="s">
        <v>212</v>
      </c>
      <c r="N233" s="13" t="str">
        <f t="shared" si="8"/>
        <v>Lafayette St &amp; E 8 StHenry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Division St &amp; BoweryClinton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33" s="6" t="s">
        <v>11</v>
      </c>
      <c r="P233" s="6" t="s">
        <v>12</v>
      </c>
      <c r="Q233" s="6">
        <v>1973.0</v>
      </c>
      <c r="R233" s="13">
        <f t="shared" si="9"/>
        <v>49</v>
      </c>
      <c r="S233" s="6" t="str">
        <f t="shared" si="10"/>
        <v>40-49</v>
      </c>
      <c r="T233" s="6"/>
    </row>
    <row r="234" ht="15.75" customHeight="1">
      <c r="A234" s="6">
        <v>6054143.0</v>
      </c>
      <c r="B234" s="11">
        <v>42904.382106481484</v>
      </c>
      <c r="C234" s="8">
        <f t="shared" si="1"/>
        <v>42904</v>
      </c>
      <c r="D234" s="9">
        <f t="shared" si="2"/>
        <v>0.3821064815</v>
      </c>
      <c r="E234" s="9">
        <f t="shared" si="3"/>
        <v>0.375</v>
      </c>
      <c r="F234" s="10">
        <f t="shared" si="4"/>
        <v>1</v>
      </c>
      <c r="G234" s="6" t="str">
        <f t="shared" si="5"/>
        <v>Jun</v>
      </c>
      <c r="H234" s="6">
        <f t="shared" si="6"/>
        <v>2017</v>
      </c>
      <c r="I234" s="11">
        <v>42904.383877314816</v>
      </c>
      <c r="J234" s="6">
        <v>152.0</v>
      </c>
      <c r="K234" s="12">
        <f t="shared" si="7"/>
        <v>2.533333333</v>
      </c>
      <c r="L234" s="6" t="s">
        <v>201</v>
      </c>
      <c r="M234" s="6" t="s">
        <v>180</v>
      </c>
      <c r="N234" s="13" t="str">
        <f t="shared" si="8"/>
        <v>Henry St &amp; Grand StBroadway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Clinton St &amp; Grand StGrand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34" s="6" t="s">
        <v>11</v>
      </c>
      <c r="P234" s="6" t="s">
        <v>12</v>
      </c>
      <c r="Q234" s="6">
        <v>1946.0</v>
      </c>
      <c r="R234" s="13">
        <f t="shared" si="9"/>
        <v>76</v>
      </c>
      <c r="S234" s="6" t="str">
        <f t="shared" si="10"/>
        <v>70-79</v>
      </c>
      <c r="T234" s="6"/>
    </row>
    <row r="235" ht="15.75" customHeight="1">
      <c r="A235" s="6">
        <v>3228015.0</v>
      </c>
      <c r="B235" s="11">
        <v>42848.73295138889</v>
      </c>
      <c r="C235" s="8">
        <f t="shared" si="1"/>
        <v>42848</v>
      </c>
      <c r="D235" s="9">
        <f t="shared" si="2"/>
        <v>0.7329513889</v>
      </c>
      <c r="E235" s="9">
        <f t="shared" si="3"/>
        <v>0.7083333333</v>
      </c>
      <c r="F235" s="10">
        <f t="shared" si="4"/>
        <v>1</v>
      </c>
      <c r="G235" s="6" t="str">
        <f t="shared" si="5"/>
        <v>Apr</v>
      </c>
      <c r="H235" s="6">
        <f t="shared" si="6"/>
        <v>2017</v>
      </c>
      <c r="I235" s="11">
        <v>42848.74517361111</v>
      </c>
      <c r="J235" s="6">
        <v>1056.0</v>
      </c>
      <c r="K235" s="12">
        <f t="shared" si="7"/>
        <v>17.6</v>
      </c>
      <c r="L235" s="6" t="s">
        <v>288</v>
      </c>
      <c r="M235" s="6" t="s">
        <v>236</v>
      </c>
      <c r="N235" s="13" t="str">
        <f t="shared" si="8"/>
        <v>Broadway &amp; W 60 StW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Grand Army Plaza &amp; Central Park SE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35" s="6" t="s">
        <v>29</v>
      </c>
      <c r="P235" s="6" t="s">
        <v>12</v>
      </c>
      <c r="Q235" s="6">
        <v>1946.0</v>
      </c>
      <c r="R235" s="13">
        <f t="shared" si="9"/>
        <v>76</v>
      </c>
      <c r="S235" s="6" t="str">
        <f t="shared" si="10"/>
        <v>70-79</v>
      </c>
      <c r="T235" s="6"/>
    </row>
    <row r="236" ht="15.75" customHeight="1">
      <c r="A236" s="6">
        <v>4106970.0</v>
      </c>
      <c r="B236" s="11">
        <v>42866.74350694445</v>
      </c>
      <c r="C236" s="8">
        <f t="shared" si="1"/>
        <v>42866</v>
      </c>
      <c r="D236" s="9">
        <f t="shared" si="2"/>
        <v>0.7435069444</v>
      </c>
      <c r="E236" s="9">
        <f t="shared" si="3"/>
        <v>0.7083333333</v>
      </c>
      <c r="F236" s="10">
        <f t="shared" si="4"/>
        <v>5</v>
      </c>
      <c r="G236" s="6" t="str">
        <f t="shared" si="5"/>
        <v>May</v>
      </c>
      <c r="H236" s="6">
        <f t="shared" si="6"/>
        <v>2017</v>
      </c>
      <c r="I236" s="11">
        <v>42866.75586805555</v>
      </c>
      <c r="J236" s="6">
        <v>1068.0</v>
      </c>
      <c r="K236" s="12">
        <f t="shared" si="7"/>
        <v>17.8</v>
      </c>
      <c r="L236" s="6" t="s">
        <v>256</v>
      </c>
      <c r="M236" s="6" t="s">
        <v>46</v>
      </c>
      <c r="N236" s="13" t="str">
        <f t="shared" si="8"/>
        <v>W 31 St &amp; 7 AvePershing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11 St &amp; 2 AveW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36" s="6" t="s">
        <v>11</v>
      </c>
      <c r="P236" s="6" t="s">
        <v>19</v>
      </c>
      <c r="Q236" s="6">
        <v>1968.0</v>
      </c>
      <c r="R236" s="13">
        <f t="shared" si="9"/>
        <v>54</v>
      </c>
      <c r="S236" s="6" t="str">
        <f t="shared" si="10"/>
        <v>50-59</v>
      </c>
      <c r="T236" s="6"/>
    </row>
    <row r="237" ht="15.75" customHeight="1">
      <c r="A237" s="6">
        <v>1703383.0</v>
      </c>
      <c r="B237" s="11">
        <v>42801.66601851852</v>
      </c>
      <c r="C237" s="8">
        <f t="shared" si="1"/>
        <v>42801</v>
      </c>
      <c r="D237" s="9">
        <f t="shared" si="2"/>
        <v>0.6660185185</v>
      </c>
      <c r="E237" s="9">
        <f t="shared" si="3"/>
        <v>0.625</v>
      </c>
      <c r="F237" s="10">
        <f t="shared" si="4"/>
        <v>3</v>
      </c>
      <c r="G237" s="6" t="str">
        <f t="shared" si="5"/>
        <v>Mar</v>
      </c>
      <c r="H237" s="6">
        <f t="shared" si="6"/>
        <v>2017</v>
      </c>
      <c r="I237" s="11">
        <v>42801.67104166667</v>
      </c>
      <c r="J237" s="6">
        <v>434.0</v>
      </c>
      <c r="K237" s="12">
        <f t="shared" si="7"/>
        <v>7.233333333</v>
      </c>
      <c r="L237" s="6" t="s">
        <v>255</v>
      </c>
      <c r="M237" s="6" t="s">
        <v>289</v>
      </c>
      <c r="N237" s="13" t="str">
        <f t="shared" si="8"/>
        <v>Pershing Square NorthFDR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33 St &amp; 7 AveBroadway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37" s="6" t="s">
        <v>11</v>
      </c>
      <c r="P237" s="6" t="s">
        <v>12</v>
      </c>
      <c r="Q237" s="6">
        <v>1970.0</v>
      </c>
      <c r="R237" s="13">
        <f t="shared" si="9"/>
        <v>52</v>
      </c>
      <c r="S237" s="6" t="str">
        <f t="shared" si="10"/>
        <v>50-59</v>
      </c>
      <c r="T237" s="6"/>
    </row>
    <row r="238" ht="15.75" customHeight="1">
      <c r="A238" s="6">
        <v>5636715.0</v>
      </c>
      <c r="B238" s="11">
        <v>42896.64283564815</v>
      </c>
      <c r="C238" s="8">
        <f t="shared" si="1"/>
        <v>42896</v>
      </c>
      <c r="D238" s="9">
        <f t="shared" si="2"/>
        <v>0.6428356481</v>
      </c>
      <c r="E238" s="9">
        <f t="shared" si="3"/>
        <v>0.625</v>
      </c>
      <c r="F238" s="10">
        <f t="shared" si="4"/>
        <v>7</v>
      </c>
      <c r="G238" s="6" t="str">
        <f t="shared" si="5"/>
        <v>Jun</v>
      </c>
      <c r="H238" s="6">
        <f t="shared" si="6"/>
        <v>2017</v>
      </c>
      <c r="I238" s="11">
        <v>42896.65357638889</v>
      </c>
      <c r="J238" s="6">
        <v>928.0</v>
      </c>
      <c r="K238" s="12">
        <f t="shared" si="7"/>
        <v>15.46666667</v>
      </c>
      <c r="L238" s="6" t="s">
        <v>225</v>
      </c>
      <c r="M238" s="6" t="s">
        <v>91</v>
      </c>
      <c r="N238" s="13" t="str">
        <f t="shared" si="8"/>
        <v>FDR Drive &amp; E 35 StPershing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W 56 StW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38" s="6" t="s">
        <v>29</v>
      </c>
      <c r="P238" s="6" t="s">
        <v>12</v>
      </c>
      <c r="Q238" s="6">
        <v>1970.0</v>
      </c>
      <c r="R238" s="13">
        <f t="shared" si="9"/>
        <v>52</v>
      </c>
      <c r="S238" s="6" t="str">
        <f t="shared" si="10"/>
        <v>50-59</v>
      </c>
      <c r="T238" s="6"/>
    </row>
    <row r="239" ht="15.75" customHeight="1">
      <c r="A239" s="6">
        <v>1793345.0</v>
      </c>
      <c r="B239" s="11">
        <v>42803.72070601852</v>
      </c>
      <c r="C239" s="8">
        <f t="shared" si="1"/>
        <v>42803</v>
      </c>
      <c r="D239" s="9">
        <f t="shared" si="2"/>
        <v>0.7207060185</v>
      </c>
      <c r="E239" s="9">
        <f t="shared" si="3"/>
        <v>0.7083333333</v>
      </c>
      <c r="F239" s="10">
        <f t="shared" si="4"/>
        <v>5</v>
      </c>
      <c r="G239" s="6" t="str">
        <f t="shared" si="5"/>
        <v>Mar</v>
      </c>
      <c r="H239" s="6">
        <f t="shared" si="6"/>
        <v>2017</v>
      </c>
      <c r="I239" s="11">
        <v>42803.72552083333</v>
      </c>
      <c r="J239" s="6">
        <v>415.0</v>
      </c>
      <c r="K239" s="12">
        <f t="shared" si="7"/>
        <v>6.916666667</v>
      </c>
      <c r="L239" s="6" t="s">
        <v>255</v>
      </c>
      <c r="M239" s="6" t="s">
        <v>289</v>
      </c>
      <c r="N239" s="13" t="str">
        <f t="shared" si="8"/>
        <v>Pershing Square North5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33 St &amp; 7 AveW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39" s="6" t="s">
        <v>11</v>
      </c>
      <c r="P239" s="6" t="s">
        <v>12</v>
      </c>
      <c r="Q239" s="6">
        <v>1969.0</v>
      </c>
      <c r="R239" s="13">
        <f t="shared" si="9"/>
        <v>53</v>
      </c>
      <c r="S239" s="6" t="str">
        <f t="shared" si="10"/>
        <v>50-59</v>
      </c>
      <c r="T239" s="6"/>
    </row>
    <row r="240" ht="15.75" customHeight="1">
      <c r="A240" s="6">
        <v>1393089.0</v>
      </c>
      <c r="B240" s="11">
        <v>42791.50622685185</v>
      </c>
      <c r="C240" s="8">
        <f t="shared" si="1"/>
        <v>42791</v>
      </c>
      <c r="D240" s="9">
        <f t="shared" si="2"/>
        <v>0.5062268519</v>
      </c>
      <c r="E240" s="9">
        <f t="shared" si="3"/>
        <v>0.5</v>
      </c>
      <c r="F240" s="10">
        <f t="shared" si="4"/>
        <v>7</v>
      </c>
      <c r="G240" s="6" t="str">
        <f t="shared" si="5"/>
        <v>Feb</v>
      </c>
      <c r="H240" s="6">
        <f t="shared" si="6"/>
        <v>2017</v>
      </c>
      <c r="I240" s="11">
        <v>42791.52141203704</v>
      </c>
      <c r="J240" s="6">
        <v>1311.0</v>
      </c>
      <c r="K240" s="12">
        <f t="shared" si="7"/>
        <v>21.85</v>
      </c>
      <c r="L240" s="6" t="s">
        <v>168</v>
      </c>
      <c r="M240" s="6" t="s">
        <v>166</v>
      </c>
      <c r="N240" s="13" t="str">
        <f t="shared" si="8"/>
        <v>5 Ave &amp; E 88 StBroadway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92 St &amp; Broadway1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40" s="6" t="s">
        <v>29</v>
      </c>
      <c r="P240" s="6" t="s">
        <v>12</v>
      </c>
      <c r="Q240" s="6">
        <v>1969.0</v>
      </c>
      <c r="R240" s="13">
        <f t="shared" si="9"/>
        <v>53</v>
      </c>
      <c r="S240" s="6" t="str">
        <f t="shared" si="10"/>
        <v>50-59</v>
      </c>
      <c r="T240" s="6"/>
    </row>
    <row r="241" ht="15.75" customHeight="1">
      <c r="A241" s="6">
        <v>1414549.0</v>
      </c>
      <c r="B241" s="11">
        <v>42791.897372685184</v>
      </c>
      <c r="C241" s="8">
        <f t="shared" si="1"/>
        <v>42791</v>
      </c>
      <c r="D241" s="9">
        <f t="shared" si="2"/>
        <v>0.8973726852</v>
      </c>
      <c r="E241" s="9">
        <f t="shared" si="3"/>
        <v>0.875</v>
      </c>
      <c r="F241" s="10">
        <f t="shared" si="4"/>
        <v>7</v>
      </c>
      <c r="G241" s="6" t="str">
        <f t="shared" si="5"/>
        <v>Feb</v>
      </c>
      <c r="H241" s="6">
        <f t="shared" si="6"/>
        <v>2017</v>
      </c>
      <c r="I241" s="11">
        <v>42791.91260416667</v>
      </c>
      <c r="J241" s="6">
        <v>1316.0</v>
      </c>
      <c r="K241" s="12">
        <f t="shared" si="7"/>
        <v>21.93333333</v>
      </c>
      <c r="L241" s="6" t="s">
        <v>149</v>
      </c>
      <c r="M241" s="6" t="s">
        <v>290</v>
      </c>
      <c r="N241" s="13" t="str">
        <f t="shared" si="8"/>
        <v>Broadway &amp; Roebling StWashington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1 Ave &amp; E 18 StClinton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41" s="6" t="s">
        <v>11</v>
      </c>
      <c r="P241" s="6" t="s">
        <v>19</v>
      </c>
      <c r="Q241" s="6">
        <v>1975.0</v>
      </c>
      <c r="R241" s="13">
        <f t="shared" si="9"/>
        <v>47</v>
      </c>
      <c r="S241" s="6" t="str">
        <f t="shared" si="10"/>
        <v>40-49</v>
      </c>
      <c r="T241" s="6"/>
    </row>
    <row r="242" ht="15.75" customHeight="1">
      <c r="A242" s="6">
        <v>4831904.0</v>
      </c>
      <c r="B242" s="11">
        <v>42881.6568287037</v>
      </c>
      <c r="C242" s="8">
        <f t="shared" si="1"/>
        <v>42881</v>
      </c>
      <c r="D242" s="9">
        <f t="shared" si="2"/>
        <v>0.6568287037</v>
      </c>
      <c r="E242" s="9">
        <f t="shared" si="3"/>
        <v>0.625</v>
      </c>
      <c r="F242" s="10">
        <f t="shared" si="4"/>
        <v>6</v>
      </c>
      <c r="G242" s="6" t="str">
        <f t="shared" si="5"/>
        <v>May</v>
      </c>
      <c r="H242" s="6">
        <f t="shared" si="6"/>
        <v>2017</v>
      </c>
      <c r="I242" s="11">
        <v>42881.67528935185</v>
      </c>
      <c r="J242" s="6">
        <v>1594.0</v>
      </c>
      <c r="K242" s="12">
        <f t="shared" si="7"/>
        <v>26.56666667</v>
      </c>
      <c r="L242" s="6" t="s">
        <v>113</v>
      </c>
      <c r="M242" s="6" t="s">
        <v>180</v>
      </c>
      <c r="N242" s="13" t="str">
        <f t="shared" si="8"/>
        <v>Washington St &amp; Gansevoort StHudson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Clinton St &amp; Grand StCleveland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42" s="6" t="s">
        <v>11</v>
      </c>
      <c r="P242" s="6" t="s">
        <v>12</v>
      </c>
      <c r="Q242" s="6">
        <v>1982.0</v>
      </c>
      <c r="R242" s="13">
        <f t="shared" si="9"/>
        <v>40</v>
      </c>
      <c r="S242" s="6" t="str">
        <f t="shared" si="10"/>
        <v>40-49</v>
      </c>
      <c r="T242" s="6"/>
    </row>
    <row r="243" ht="15.75" customHeight="1">
      <c r="A243" s="6">
        <v>4647018.0</v>
      </c>
      <c r="B243" s="11">
        <v>42877.373240740744</v>
      </c>
      <c r="C243" s="8">
        <f t="shared" si="1"/>
        <v>42877</v>
      </c>
      <c r="D243" s="9">
        <f t="shared" si="2"/>
        <v>0.3732407407</v>
      </c>
      <c r="E243" s="9">
        <f t="shared" si="3"/>
        <v>0.3333333333</v>
      </c>
      <c r="F243" s="10">
        <f t="shared" si="4"/>
        <v>2</v>
      </c>
      <c r="G243" s="6" t="str">
        <f t="shared" si="5"/>
        <v>May</v>
      </c>
      <c r="H243" s="6">
        <f t="shared" si="6"/>
        <v>2017</v>
      </c>
      <c r="I243" s="11">
        <v>42877.37734953704</v>
      </c>
      <c r="J243" s="6">
        <v>355.0</v>
      </c>
      <c r="K243" s="12">
        <f t="shared" si="7"/>
        <v>5.916666667</v>
      </c>
      <c r="L243" s="6" t="s">
        <v>291</v>
      </c>
      <c r="M243" s="6" t="s">
        <v>101</v>
      </c>
      <c r="N243" s="13" t="str">
        <f t="shared" si="8"/>
        <v>Hudson St &amp; Reade StBroadway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Cleveland Pl &amp; Spring StBroadway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43" s="6" t="s">
        <v>11</v>
      </c>
      <c r="P243" s="6" t="s">
        <v>12</v>
      </c>
      <c r="Q243" s="6">
        <v>1977.0</v>
      </c>
      <c r="R243" s="13">
        <f t="shared" si="9"/>
        <v>45</v>
      </c>
      <c r="S243" s="6" t="str">
        <f t="shared" si="10"/>
        <v>40-49</v>
      </c>
      <c r="T243" s="6"/>
    </row>
    <row r="244" ht="15.75" customHeight="1">
      <c r="A244" s="6">
        <v>4194394.0</v>
      </c>
      <c r="B244" s="11">
        <v>42869.47773148148</v>
      </c>
      <c r="C244" s="8">
        <f t="shared" si="1"/>
        <v>42869</v>
      </c>
      <c r="D244" s="9">
        <f t="shared" si="2"/>
        <v>0.4777314815</v>
      </c>
      <c r="E244" s="9">
        <f t="shared" si="3"/>
        <v>0.4583333333</v>
      </c>
      <c r="F244" s="10">
        <f t="shared" si="4"/>
        <v>1</v>
      </c>
      <c r="G244" s="6" t="str">
        <f t="shared" si="5"/>
        <v>May</v>
      </c>
      <c r="H244" s="6">
        <f t="shared" si="6"/>
        <v>2017</v>
      </c>
      <c r="I244" s="11">
        <v>42869.48486111111</v>
      </c>
      <c r="J244" s="6">
        <v>615.0</v>
      </c>
      <c r="K244" s="12">
        <f t="shared" si="7"/>
        <v>10.25</v>
      </c>
      <c r="L244" s="6" t="s">
        <v>99</v>
      </c>
      <c r="M244" s="6" t="s">
        <v>84</v>
      </c>
      <c r="N244" s="13" t="str">
        <f t="shared" si="8"/>
        <v>Broadway &amp; W 36 St2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E 22 St5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44" s="6" t="s">
        <v>29</v>
      </c>
      <c r="P244" s="6" t="s">
        <v>12</v>
      </c>
      <c r="Q244" s="6">
        <v>1977.0</v>
      </c>
      <c r="R244" s="13">
        <f t="shared" si="9"/>
        <v>45</v>
      </c>
      <c r="S244" s="6" t="str">
        <f t="shared" si="10"/>
        <v>40-49</v>
      </c>
      <c r="T244" s="6"/>
    </row>
    <row r="245" ht="15.75" customHeight="1">
      <c r="A245" s="6">
        <v>4376357.0</v>
      </c>
      <c r="B245" s="11">
        <v>42872.63329861111</v>
      </c>
      <c r="C245" s="8">
        <f t="shared" si="1"/>
        <v>42872</v>
      </c>
      <c r="D245" s="9">
        <f t="shared" si="2"/>
        <v>0.6332986111</v>
      </c>
      <c r="E245" s="9">
        <f t="shared" si="3"/>
        <v>0.625</v>
      </c>
      <c r="F245" s="10">
        <f t="shared" si="4"/>
        <v>4</v>
      </c>
      <c r="G245" s="6" t="str">
        <f t="shared" si="5"/>
        <v>May</v>
      </c>
      <c r="H245" s="6">
        <f t="shared" si="6"/>
        <v>2017</v>
      </c>
      <c r="I245" s="11">
        <v>42872.64722222222</v>
      </c>
      <c r="J245" s="6">
        <v>1202.0</v>
      </c>
      <c r="K245" s="12">
        <f t="shared" si="7"/>
        <v>20.03333333</v>
      </c>
      <c r="L245" s="6" t="s">
        <v>292</v>
      </c>
      <c r="M245" s="6" t="s">
        <v>293</v>
      </c>
      <c r="N245" s="13" t="str">
        <f t="shared" si="8"/>
        <v>2 Ave &amp; E 99 StMacDougal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5 Ave &amp; E 63 St8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45" s="6" t="s">
        <v>11</v>
      </c>
      <c r="P245" s="6" t="s">
        <v>12</v>
      </c>
      <c r="Q245" s="6">
        <v>1992.0</v>
      </c>
      <c r="R245" s="13">
        <f t="shared" si="9"/>
        <v>30</v>
      </c>
      <c r="S245" s="6" t="str">
        <f t="shared" si="10"/>
        <v>30-39</v>
      </c>
      <c r="T245" s="6"/>
    </row>
    <row r="246" ht="15.75" customHeight="1">
      <c r="A246" s="6">
        <v>4736921.0</v>
      </c>
      <c r="B246" s="11">
        <v>42879.3953125</v>
      </c>
      <c r="C246" s="8">
        <f t="shared" si="1"/>
        <v>42879</v>
      </c>
      <c r="D246" s="9">
        <f t="shared" si="2"/>
        <v>0.3953125</v>
      </c>
      <c r="E246" s="9">
        <f t="shared" si="3"/>
        <v>0.375</v>
      </c>
      <c r="F246" s="10">
        <f t="shared" si="4"/>
        <v>4</v>
      </c>
      <c r="G246" s="6" t="str">
        <f t="shared" si="5"/>
        <v>May</v>
      </c>
      <c r="H246" s="6">
        <f t="shared" si="6"/>
        <v>2017</v>
      </c>
      <c r="I246" s="11">
        <v>42879.40096064815</v>
      </c>
      <c r="J246" s="6">
        <v>487.0</v>
      </c>
      <c r="K246" s="12">
        <f t="shared" si="7"/>
        <v>8.116666667</v>
      </c>
      <c r="L246" s="6" t="s">
        <v>130</v>
      </c>
      <c r="M246" s="6" t="s">
        <v>92</v>
      </c>
      <c r="N246" s="13" t="str">
        <f t="shared" si="8"/>
        <v>MacDougal St &amp; Prince StE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8 Ave &amp; W 16 StCooper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46" s="6" t="s">
        <v>11</v>
      </c>
      <c r="P246" s="6" t="s">
        <v>12</v>
      </c>
      <c r="Q246" s="6">
        <v>1992.0</v>
      </c>
      <c r="R246" s="13">
        <f t="shared" si="9"/>
        <v>30</v>
      </c>
      <c r="S246" s="6" t="str">
        <f t="shared" si="10"/>
        <v>30-39</v>
      </c>
      <c r="T246" s="6"/>
    </row>
    <row r="247" ht="15.75" customHeight="1">
      <c r="A247" s="6">
        <v>4306194.0</v>
      </c>
      <c r="B247" s="11">
        <v>42871.5665625</v>
      </c>
      <c r="C247" s="8">
        <f t="shared" si="1"/>
        <v>42871</v>
      </c>
      <c r="D247" s="9">
        <f t="shared" si="2"/>
        <v>0.5665625</v>
      </c>
      <c r="E247" s="9">
        <f t="shared" si="3"/>
        <v>0.5416666667</v>
      </c>
      <c r="F247" s="10">
        <f t="shared" si="4"/>
        <v>3</v>
      </c>
      <c r="G247" s="6" t="str">
        <f t="shared" si="5"/>
        <v>May</v>
      </c>
      <c r="H247" s="6">
        <f t="shared" si="6"/>
        <v>2017</v>
      </c>
      <c r="I247" s="11">
        <v>42871.57172453704</v>
      </c>
      <c r="J247" s="6">
        <v>445.0</v>
      </c>
      <c r="K247" s="12">
        <f t="shared" si="7"/>
        <v>7.416666667</v>
      </c>
      <c r="L247" s="6" t="s">
        <v>187</v>
      </c>
      <c r="M247" s="6" t="s">
        <v>176</v>
      </c>
      <c r="N247" s="13" t="str">
        <f t="shared" si="8"/>
        <v>E 23 St &amp; 1 AveE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Cooper Square &amp; E 7 StE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47" s="6" t="s">
        <v>11</v>
      </c>
      <c r="P247" s="6" t="s">
        <v>12</v>
      </c>
      <c r="Q247" s="6">
        <v>1965.0</v>
      </c>
      <c r="R247" s="13">
        <f t="shared" si="9"/>
        <v>57</v>
      </c>
      <c r="S247" s="6" t="str">
        <f t="shared" si="10"/>
        <v>50-59</v>
      </c>
      <c r="T247" s="6"/>
    </row>
    <row r="248" ht="15.75" customHeight="1">
      <c r="A248" s="6">
        <v>2444049.0</v>
      </c>
      <c r="B248" s="11">
        <v>42831.81034722222</v>
      </c>
      <c r="C248" s="8">
        <f t="shared" si="1"/>
        <v>42831</v>
      </c>
      <c r="D248" s="9">
        <f t="shared" si="2"/>
        <v>0.8103472222</v>
      </c>
      <c r="E248" s="9">
        <f t="shared" si="3"/>
        <v>0.7916666667</v>
      </c>
      <c r="F248" s="10">
        <f t="shared" si="4"/>
        <v>5</v>
      </c>
      <c r="G248" s="6" t="str">
        <f t="shared" si="5"/>
        <v>Apr</v>
      </c>
      <c r="H248" s="6">
        <f t="shared" si="6"/>
        <v>2017</v>
      </c>
      <c r="I248" s="11">
        <v>42831.816145833334</v>
      </c>
      <c r="J248" s="6">
        <v>500.0</v>
      </c>
      <c r="K248" s="12">
        <f t="shared" si="7"/>
        <v>8.333333333</v>
      </c>
      <c r="L248" s="6" t="s">
        <v>118</v>
      </c>
      <c r="M248" s="6" t="s">
        <v>31</v>
      </c>
      <c r="N248" s="13" t="str">
        <f t="shared" si="8"/>
        <v>E 15 St &amp; 3 AveWest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25 St &amp; 2 Ave11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48" s="6" t="s">
        <v>11</v>
      </c>
      <c r="P248" s="6" t="s">
        <v>19</v>
      </c>
      <c r="Q248" s="6">
        <v>1973.0</v>
      </c>
      <c r="R248" s="13">
        <f t="shared" si="9"/>
        <v>49</v>
      </c>
      <c r="S248" s="6" t="str">
        <f t="shared" si="10"/>
        <v>40-49</v>
      </c>
      <c r="T248" s="6"/>
    </row>
    <row r="249" ht="15.75" customHeight="1">
      <c r="A249" s="6">
        <v>5768649.0</v>
      </c>
      <c r="B249" s="11">
        <v>42898.8825</v>
      </c>
      <c r="C249" s="8">
        <f t="shared" si="1"/>
        <v>42898</v>
      </c>
      <c r="D249" s="9">
        <f t="shared" si="2"/>
        <v>0.8825</v>
      </c>
      <c r="E249" s="9">
        <f t="shared" si="3"/>
        <v>0.875</v>
      </c>
      <c r="F249" s="10">
        <f t="shared" si="4"/>
        <v>2</v>
      </c>
      <c r="G249" s="6" t="str">
        <f t="shared" si="5"/>
        <v>Jun</v>
      </c>
      <c r="H249" s="6">
        <f t="shared" si="6"/>
        <v>2017</v>
      </c>
      <c r="I249" s="11">
        <v>42898.90306712963</v>
      </c>
      <c r="J249" s="6">
        <v>1777.0</v>
      </c>
      <c r="K249" s="12">
        <f t="shared" si="7"/>
        <v>29.61666667</v>
      </c>
      <c r="L249" s="6" t="s">
        <v>114</v>
      </c>
      <c r="M249" s="6" t="s">
        <v>274</v>
      </c>
      <c r="N249" s="13" t="str">
        <f t="shared" si="8"/>
        <v>West St &amp; Chambers StHenry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11 Ave &amp; W 59 StE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49" s="6" t="s">
        <v>11</v>
      </c>
      <c r="P249" s="6" t="s">
        <v>19</v>
      </c>
      <c r="Q249" s="6">
        <v>1958.0</v>
      </c>
      <c r="R249" s="13">
        <f t="shared" si="9"/>
        <v>64</v>
      </c>
      <c r="S249" s="6" t="str">
        <f t="shared" si="10"/>
        <v>60-69</v>
      </c>
      <c r="T249" s="6"/>
    </row>
    <row r="250" ht="15.75" customHeight="1">
      <c r="A250" s="6">
        <v>5868762.0</v>
      </c>
      <c r="B250" s="11">
        <v>42900.72021990741</v>
      </c>
      <c r="C250" s="8">
        <f t="shared" si="1"/>
        <v>42900</v>
      </c>
      <c r="D250" s="9">
        <f t="shared" si="2"/>
        <v>0.7202199074</v>
      </c>
      <c r="E250" s="9">
        <f t="shared" si="3"/>
        <v>0.7083333333</v>
      </c>
      <c r="F250" s="10">
        <f t="shared" si="4"/>
        <v>4</v>
      </c>
      <c r="G250" s="6" t="str">
        <f t="shared" si="5"/>
        <v>Jun</v>
      </c>
      <c r="H250" s="6">
        <f t="shared" si="6"/>
        <v>2017</v>
      </c>
      <c r="I250" s="11">
        <v>42900.747511574074</v>
      </c>
      <c r="J250" s="6">
        <v>2358.0</v>
      </c>
      <c r="K250" s="12">
        <f t="shared" si="7"/>
        <v>39.3</v>
      </c>
      <c r="L250" s="6" t="s">
        <v>201</v>
      </c>
      <c r="M250" s="6" t="s">
        <v>294</v>
      </c>
      <c r="N250" s="13" t="str">
        <f t="shared" si="8"/>
        <v>Henry St &amp; Grand St8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76 St &amp; 3 AveGreenwich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50" s="6" t="s">
        <v>11</v>
      </c>
      <c r="P250" s="6" t="s">
        <v>19</v>
      </c>
      <c r="Q250" s="6">
        <v>1982.0</v>
      </c>
      <c r="R250" s="13">
        <f t="shared" si="9"/>
        <v>40</v>
      </c>
      <c r="S250" s="6" t="str">
        <f t="shared" si="10"/>
        <v>40-49</v>
      </c>
      <c r="T250" s="6"/>
    </row>
    <row r="251" ht="15.75" customHeight="1">
      <c r="A251" s="6">
        <v>74339.0</v>
      </c>
      <c r="B251" s="11">
        <v>42740.28091435185</v>
      </c>
      <c r="C251" s="8">
        <f t="shared" si="1"/>
        <v>42740</v>
      </c>
      <c r="D251" s="9">
        <f t="shared" si="2"/>
        <v>0.2809143519</v>
      </c>
      <c r="E251" s="9">
        <f t="shared" si="3"/>
        <v>0.25</v>
      </c>
      <c r="F251" s="10">
        <f t="shared" si="4"/>
        <v>5</v>
      </c>
      <c r="G251" s="6" t="str">
        <f t="shared" si="5"/>
        <v>Jan</v>
      </c>
      <c r="H251" s="6">
        <f t="shared" si="6"/>
        <v>2017</v>
      </c>
      <c r="I251" s="11">
        <v>42740.285358796296</v>
      </c>
      <c r="J251" s="6">
        <v>384.0</v>
      </c>
      <c r="K251" s="12">
        <f t="shared" si="7"/>
        <v>6.4</v>
      </c>
      <c r="L251" s="6" t="s">
        <v>83</v>
      </c>
      <c r="M251" s="6" t="s">
        <v>144</v>
      </c>
      <c r="N251" s="13" t="str">
        <f t="shared" si="8"/>
        <v>8 Ave &amp; W 31 StW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Greenwich Ave &amp; 8 AveCleveland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51" s="6" t="s">
        <v>11</v>
      </c>
      <c r="P251" s="6" t="s">
        <v>12</v>
      </c>
      <c r="Q251" s="6">
        <v>1978.0</v>
      </c>
      <c r="R251" s="13">
        <f t="shared" si="9"/>
        <v>44</v>
      </c>
      <c r="S251" s="6" t="str">
        <f t="shared" si="10"/>
        <v>40-49</v>
      </c>
      <c r="T251" s="6"/>
    </row>
    <row r="252" ht="15.75" customHeight="1">
      <c r="A252" s="6">
        <v>3061605.0</v>
      </c>
      <c r="B252" s="11">
        <v>42844.76445601852</v>
      </c>
      <c r="C252" s="8">
        <f t="shared" si="1"/>
        <v>42844</v>
      </c>
      <c r="D252" s="9">
        <f t="shared" si="2"/>
        <v>0.7644560185</v>
      </c>
      <c r="E252" s="9">
        <f t="shared" si="3"/>
        <v>0.75</v>
      </c>
      <c r="F252" s="10">
        <f t="shared" si="4"/>
        <v>4</v>
      </c>
      <c r="G252" s="6" t="str">
        <f t="shared" si="5"/>
        <v>Apr</v>
      </c>
      <c r="H252" s="6">
        <f t="shared" si="6"/>
        <v>2017</v>
      </c>
      <c r="I252" s="11">
        <v>42844.774988425925</v>
      </c>
      <c r="J252" s="6">
        <v>909.0</v>
      </c>
      <c r="K252" s="12">
        <f t="shared" si="7"/>
        <v>15.15</v>
      </c>
      <c r="L252" s="6" t="s">
        <v>256</v>
      </c>
      <c r="M252" s="6" t="s">
        <v>101</v>
      </c>
      <c r="N252" s="13" t="str">
        <f t="shared" si="8"/>
        <v>W 31 St &amp; 7 AvePershing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Cleveland Pl &amp; Spring StE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52" s="6" t="s">
        <v>11</v>
      </c>
      <c r="P252" s="6" t="s">
        <v>12</v>
      </c>
      <c r="Q252" s="6">
        <v>1988.0</v>
      </c>
      <c r="R252" s="13">
        <f t="shared" si="9"/>
        <v>34</v>
      </c>
      <c r="S252" s="6" t="str">
        <f t="shared" si="10"/>
        <v>30-39</v>
      </c>
      <c r="T252" s="6"/>
    </row>
    <row r="253" ht="15.75" customHeight="1">
      <c r="A253" s="6">
        <v>1226634.0</v>
      </c>
      <c r="B253" s="11">
        <v>42787.3452662037</v>
      </c>
      <c r="C253" s="8">
        <f t="shared" si="1"/>
        <v>42787</v>
      </c>
      <c r="D253" s="9">
        <f t="shared" si="2"/>
        <v>0.3452662037</v>
      </c>
      <c r="E253" s="9">
        <f t="shared" si="3"/>
        <v>0.3333333333</v>
      </c>
      <c r="F253" s="10">
        <f t="shared" si="4"/>
        <v>3</v>
      </c>
      <c r="G253" s="6" t="str">
        <f t="shared" si="5"/>
        <v>Feb</v>
      </c>
      <c r="H253" s="6">
        <f t="shared" si="6"/>
        <v>2017</v>
      </c>
      <c r="I253" s="11">
        <v>42787.351631944446</v>
      </c>
      <c r="J253" s="6">
        <v>550.0</v>
      </c>
      <c r="K253" s="12">
        <f t="shared" si="7"/>
        <v>9.166666667</v>
      </c>
      <c r="L253" s="6" t="s">
        <v>255</v>
      </c>
      <c r="M253" s="6" t="s">
        <v>42</v>
      </c>
      <c r="N253" s="13" t="str">
        <f t="shared" si="8"/>
        <v>Pershing Square NorthRiverside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17 St &amp; BroadwayW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53" s="6" t="s">
        <v>11</v>
      </c>
      <c r="P253" s="6" t="s">
        <v>12</v>
      </c>
      <c r="Q253" s="6">
        <v>1969.0</v>
      </c>
      <c r="R253" s="13">
        <f t="shared" si="9"/>
        <v>53</v>
      </c>
      <c r="S253" s="6" t="str">
        <f t="shared" si="10"/>
        <v>50-59</v>
      </c>
      <c r="T253" s="6"/>
    </row>
    <row r="254" ht="15.75" customHeight="1">
      <c r="A254" s="6">
        <v>3674241.0</v>
      </c>
      <c r="B254" s="11">
        <v>42857.86645833333</v>
      </c>
      <c r="C254" s="8">
        <f t="shared" si="1"/>
        <v>42857</v>
      </c>
      <c r="D254" s="9">
        <f t="shared" si="2"/>
        <v>0.8664583333</v>
      </c>
      <c r="E254" s="9">
        <f t="shared" si="3"/>
        <v>0.8333333333</v>
      </c>
      <c r="F254" s="10">
        <f t="shared" si="4"/>
        <v>3</v>
      </c>
      <c r="G254" s="6" t="str">
        <f t="shared" si="5"/>
        <v>May</v>
      </c>
      <c r="H254" s="6">
        <f t="shared" si="6"/>
        <v>2017</v>
      </c>
      <c r="I254" s="11">
        <v>42857.868252314816</v>
      </c>
      <c r="J254" s="6">
        <v>154.0</v>
      </c>
      <c r="K254" s="12">
        <f t="shared" si="7"/>
        <v>2.566666667</v>
      </c>
      <c r="L254" s="6" t="s">
        <v>295</v>
      </c>
      <c r="M254" s="6" t="s">
        <v>296</v>
      </c>
      <c r="N254" s="13" t="str">
        <f t="shared" si="8"/>
        <v>Riverside Dr &amp; W 104 StW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106 St &amp; Amsterdam AveWashington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54" s="6" t="s">
        <v>11</v>
      </c>
      <c r="P254" s="6" t="s">
        <v>12</v>
      </c>
      <c r="Q254" s="6">
        <v>1992.0</v>
      </c>
      <c r="R254" s="13">
        <f t="shared" si="9"/>
        <v>30</v>
      </c>
      <c r="S254" s="6" t="str">
        <f t="shared" si="10"/>
        <v>30-39</v>
      </c>
      <c r="T254" s="6"/>
    </row>
    <row r="255" ht="15.75" customHeight="1">
      <c r="A255" s="6">
        <v>481343.0</v>
      </c>
      <c r="B255" s="11">
        <v>42757.47246527778</v>
      </c>
      <c r="C255" s="8">
        <f t="shared" si="1"/>
        <v>42757</v>
      </c>
      <c r="D255" s="9">
        <f t="shared" si="2"/>
        <v>0.4724652778</v>
      </c>
      <c r="E255" s="9">
        <f t="shared" si="3"/>
        <v>0.4583333333</v>
      </c>
      <c r="F255" s="10">
        <f t="shared" si="4"/>
        <v>1</v>
      </c>
      <c r="G255" s="6" t="str">
        <f t="shared" si="5"/>
        <v>Jan</v>
      </c>
      <c r="H255" s="6">
        <f t="shared" si="6"/>
        <v>2017</v>
      </c>
      <c r="I255" s="11">
        <v>42757.4746875</v>
      </c>
      <c r="J255" s="6">
        <v>191.0</v>
      </c>
      <c r="K255" s="12">
        <f t="shared" si="7"/>
        <v>3.183333333</v>
      </c>
      <c r="L255" s="6" t="s">
        <v>221</v>
      </c>
      <c r="M255" s="6" t="s">
        <v>238</v>
      </c>
      <c r="N255" s="13" t="str">
        <f t="shared" si="8"/>
        <v>W 13 St &amp; 5 AveW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Washington Pl &amp; 6 Ave5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55" s="6" t="s">
        <v>11</v>
      </c>
      <c r="P255" s="6" t="s">
        <v>12</v>
      </c>
      <c r="Q255" s="6">
        <v>1978.0</v>
      </c>
      <c r="R255" s="13">
        <f t="shared" si="9"/>
        <v>44</v>
      </c>
      <c r="S255" s="6" t="str">
        <f t="shared" si="10"/>
        <v>40-49</v>
      </c>
      <c r="T255" s="6"/>
    </row>
    <row r="256" ht="15.75" customHeight="1">
      <c r="A256" s="6">
        <v>1005386.0</v>
      </c>
      <c r="B256" s="11">
        <v>42780.319131944445</v>
      </c>
      <c r="C256" s="8">
        <f t="shared" si="1"/>
        <v>42780</v>
      </c>
      <c r="D256" s="9">
        <f t="shared" si="2"/>
        <v>0.3191319444</v>
      </c>
      <c r="E256" s="9">
        <f t="shared" si="3"/>
        <v>0.2916666667</v>
      </c>
      <c r="F256" s="10">
        <f t="shared" si="4"/>
        <v>3</v>
      </c>
      <c r="G256" s="6" t="str">
        <f t="shared" si="5"/>
        <v>Feb</v>
      </c>
      <c r="H256" s="6">
        <f t="shared" si="6"/>
        <v>2017</v>
      </c>
      <c r="I256" s="11">
        <v>42780.33001157407</v>
      </c>
      <c r="J256" s="6">
        <v>939.0</v>
      </c>
      <c r="K256" s="12">
        <f t="shared" si="7"/>
        <v>15.65</v>
      </c>
      <c r="L256" s="6" t="s">
        <v>297</v>
      </c>
      <c r="M256" s="6" t="s">
        <v>168</v>
      </c>
      <c r="N256" s="13" t="str">
        <f t="shared" si="8"/>
        <v>W 82 St &amp; Central Park WestS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5 Ave &amp; E 88 StThroop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56" s="6" t="s">
        <v>11</v>
      </c>
      <c r="P256" s="6" t="s">
        <v>12</v>
      </c>
      <c r="Q256" s="6">
        <v>1957.0</v>
      </c>
      <c r="R256" s="13">
        <f t="shared" si="9"/>
        <v>65</v>
      </c>
      <c r="S256" s="6" t="str">
        <f t="shared" si="10"/>
        <v>60-69</v>
      </c>
      <c r="T256" s="6"/>
    </row>
    <row r="257" ht="15.75" customHeight="1">
      <c r="A257" s="6">
        <v>3648389.0</v>
      </c>
      <c r="B257" s="11">
        <v>42857.641539351855</v>
      </c>
      <c r="C257" s="8">
        <f t="shared" si="1"/>
        <v>42857</v>
      </c>
      <c r="D257" s="9">
        <f t="shared" si="2"/>
        <v>0.6415393519</v>
      </c>
      <c r="E257" s="9">
        <f t="shared" si="3"/>
        <v>0.625</v>
      </c>
      <c r="F257" s="10">
        <f t="shared" si="4"/>
        <v>3</v>
      </c>
      <c r="G257" s="6" t="str">
        <f t="shared" si="5"/>
        <v>May</v>
      </c>
      <c r="H257" s="6">
        <f t="shared" si="6"/>
        <v>2017</v>
      </c>
      <c r="I257" s="11">
        <v>42857.66813657407</v>
      </c>
      <c r="J257" s="6">
        <v>2298.0</v>
      </c>
      <c r="K257" s="12">
        <f t="shared" si="7"/>
        <v>38.3</v>
      </c>
      <c r="L257" s="6" t="s">
        <v>282</v>
      </c>
      <c r="M257" s="6" t="s">
        <v>298</v>
      </c>
      <c r="N257" s="13" t="str">
        <f t="shared" si="8"/>
        <v>S 4 St &amp; Rodney StMacDougal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Throop Ave &amp; Myrtle AveBroad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57" s="6" t="s">
        <v>11</v>
      </c>
      <c r="P257" s="6" t="s">
        <v>19</v>
      </c>
      <c r="Q257" s="6">
        <v>1987.0</v>
      </c>
      <c r="R257" s="13">
        <f t="shared" si="9"/>
        <v>35</v>
      </c>
      <c r="S257" s="6" t="str">
        <f t="shared" si="10"/>
        <v>30-39</v>
      </c>
      <c r="T257" s="6"/>
    </row>
    <row r="258" ht="15.75" customHeight="1">
      <c r="A258" s="6">
        <v>2976840.0</v>
      </c>
      <c r="B258" s="11">
        <v>42843.322280092594</v>
      </c>
      <c r="C258" s="8">
        <f t="shared" si="1"/>
        <v>42843</v>
      </c>
      <c r="D258" s="9">
        <f t="shared" si="2"/>
        <v>0.3222800926</v>
      </c>
      <c r="E258" s="9">
        <f t="shared" si="3"/>
        <v>0.2916666667</v>
      </c>
      <c r="F258" s="10">
        <f t="shared" si="4"/>
        <v>3</v>
      </c>
      <c r="G258" s="6" t="str">
        <f t="shared" si="5"/>
        <v>Apr</v>
      </c>
      <c r="H258" s="6">
        <f t="shared" si="6"/>
        <v>2017</v>
      </c>
      <c r="I258" s="11">
        <v>42843.33148148148</v>
      </c>
      <c r="J258" s="6">
        <v>794.0</v>
      </c>
      <c r="K258" s="12">
        <f t="shared" si="7"/>
        <v>13.23333333</v>
      </c>
      <c r="L258" s="6" t="s">
        <v>130</v>
      </c>
      <c r="M258" s="6" t="s">
        <v>299</v>
      </c>
      <c r="N258" s="13" t="str">
        <f t="shared" si="8"/>
        <v>MacDougal St &amp; Prince StColumbus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 St &amp; Bridge StE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58" s="6" t="s">
        <v>11</v>
      </c>
      <c r="P258" s="6" t="s">
        <v>12</v>
      </c>
      <c r="Q258" s="6">
        <v>1965.0</v>
      </c>
      <c r="R258" s="13">
        <f t="shared" si="9"/>
        <v>57</v>
      </c>
      <c r="S258" s="6" t="str">
        <f t="shared" si="10"/>
        <v>50-59</v>
      </c>
      <c r="T258" s="6"/>
    </row>
    <row r="259" ht="15.75" customHeight="1">
      <c r="A259" s="6">
        <v>1339852.0</v>
      </c>
      <c r="B259" s="11">
        <v>42790.3315625</v>
      </c>
      <c r="C259" s="8">
        <f t="shared" si="1"/>
        <v>42790</v>
      </c>
      <c r="D259" s="9">
        <f t="shared" si="2"/>
        <v>0.3315625</v>
      </c>
      <c r="E259" s="9">
        <f t="shared" si="3"/>
        <v>0.2916666667</v>
      </c>
      <c r="F259" s="10">
        <f t="shared" si="4"/>
        <v>6</v>
      </c>
      <c r="G259" s="6" t="str">
        <f t="shared" si="5"/>
        <v>Feb</v>
      </c>
      <c r="H259" s="6">
        <f t="shared" si="6"/>
        <v>2017</v>
      </c>
      <c r="I259" s="11">
        <v>42790.34751157407</v>
      </c>
      <c r="J259" s="6">
        <v>1377.0</v>
      </c>
      <c r="K259" s="12">
        <f t="shared" si="7"/>
        <v>22.95</v>
      </c>
      <c r="L259" s="6" t="s">
        <v>37</v>
      </c>
      <c r="M259" s="6" t="s">
        <v>42</v>
      </c>
      <c r="N259" s="13" t="str">
        <f t="shared" si="8"/>
        <v>Columbus Ave &amp; W 72 StW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17 St &amp; BroadwayE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59" s="6" t="s">
        <v>11</v>
      </c>
      <c r="P259" s="6" t="s">
        <v>12</v>
      </c>
      <c r="Q259" s="6">
        <v>1972.0</v>
      </c>
      <c r="R259" s="13">
        <f t="shared" si="9"/>
        <v>50</v>
      </c>
      <c r="S259" s="6" t="str">
        <f t="shared" si="10"/>
        <v>50-59</v>
      </c>
      <c r="T259" s="6"/>
    </row>
    <row r="260" ht="15.75" customHeight="1">
      <c r="A260" s="6">
        <v>3780563.0</v>
      </c>
      <c r="B260" s="11">
        <v>42859.75239583333</v>
      </c>
      <c r="C260" s="8">
        <f t="shared" si="1"/>
        <v>42859</v>
      </c>
      <c r="D260" s="9">
        <f t="shared" si="2"/>
        <v>0.7523958333</v>
      </c>
      <c r="E260" s="9">
        <f t="shared" si="3"/>
        <v>0.75</v>
      </c>
      <c r="F260" s="10">
        <f t="shared" si="4"/>
        <v>5</v>
      </c>
      <c r="G260" s="6" t="str">
        <f t="shared" si="5"/>
        <v>May</v>
      </c>
      <c r="H260" s="6">
        <f t="shared" si="6"/>
        <v>2017</v>
      </c>
      <c r="I260" s="11">
        <v>42859.78965277778</v>
      </c>
      <c r="J260" s="6">
        <v>3219.0</v>
      </c>
      <c r="K260" s="12">
        <f t="shared" si="7"/>
        <v>53.65</v>
      </c>
      <c r="L260" s="6" t="s">
        <v>300</v>
      </c>
      <c r="M260" s="6" t="s">
        <v>240</v>
      </c>
      <c r="N260" s="13" t="str">
        <f t="shared" si="8"/>
        <v>W 52 St &amp; 11 AveBayard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7 St &amp; Avenue APeck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60" s="6" t="s">
        <v>11</v>
      </c>
      <c r="P260" s="6" t="s">
        <v>19</v>
      </c>
      <c r="Q260" s="6">
        <v>1993.0</v>
      </c>
      <c r="R260" s="13">
        <f t="shared" si="9"/>
        <v>29</v>
      </c>
      <c r="S260" s="6" t="str">
        <f t="shared" si="10"/>
        <v>20-29</v>
      </c>
      <c r="T260" s="6"/>
    </row>
    <row r="261" ht="15.75" customHeight="1">
      <c r="A261" s="6">
        <v>2773160.0</v>
      </c>
      <c r="B261" s="11">
        <v>42838.88425925926</v>
      </c>
      <c r="C261" s="8">
        <f t="shared" si="1"/>
        <v>42838</v>
      </c>
      <c r="D261" s="9">
        <f t="shared" si="2"/>
        <v>0.8842592593</v>
      </c>
      <c r="E261" s="9">
        <f t="shared" si="3"/>
        <v>0.875</v>
      </c>
      <c r="F261" s="10">
        <f t="shared" si="4"/>
        <v>5</v>
      </c>
      <c r="G261" s="6" t="str">
        <f t="shared" si="5"/>
        <v>Apr</v>
      </c>
      <c r="H261" s="6">
        <f t="shared" si="6"/>
        <v>2017</v>
      </c>
      <c r="I261" s="11">
        <v>42838.889652777776</v>
      </c>
      <c r="J261" s="6">
        <v>465.0</v>
      </c>
      <c r="K261" s="12">
        <f t="shared" si="7"/>
        <v>7.75</v>
      </c>
      <c r="L261" s="6" t="s">
        <v>79</v>
      </c>
      <c r="M261" s="6" t="s">
        <v>301</v>
      </c>
      <c r="N261" s="13" t="str">
        <f t="shared" si="8"/>
        <v>Bayard St &amp; Baxter StE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Peck Slip &amp; Front StGreat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61" s="6" t="s">
        <v>11</v>
      </c>
      <c r="P261" s="6" t="s">
        <v>12</v>
      </c>
      <c r="Q261" s="6">
        <v>1980.0</v>
      </c>
      <c r="R261" s="13">
        <f t="shared" si="9"/>
        <v>42</v>
      </c>
      <c r="S261" s="6" t="str">
        <f t="shared" si="10"/>
        <v>40-49</v>
      </c>
      <c r="T261" s="6"/>
    </row>
    <row r="262" ht="15.75" customHeight="1">
      <c r="A262" s="6">
        <v>565683.0</v>
      </c>
      <c r="B262" s="11">
        <v>42761.3158912037</v>
      </c>
      <c r="C262" s="8">
        <f t="shared" si="1"/>
        <v>42761</v>
      </c>
      <c r="D262" s="9">
        <f t="shared" si="2"/>
        <v>0.3158912037</v>
      </c>
      <c r="E262" s="9">
        <f t="shared" si="3"/>
        <v>0.2916666667</v>
      </c>
      <c r="F262" s="10">
        <f t="shared" si="4"/>
        <v>5</v>
      </c>
      <c r="G262" s="6" t="str">
        <f t="shared" si="5"/>
        <v>Jan</v>
      </c>
      <c r="H262" s="6">
        <f t="shared" si="6"/>
        <v>2017</v>
      </c>
      <c r="I262" s="11">
        <v>42761.321064814816</v>
      </c>
      <c r="J262" s="6">
        <v>447.0</v>
      </c>
      <c r="K262" s="12">
        <f t="shared" si="7"/>
        <v>7.45</v>
      </c>
      <c r="L262" s="6" t="s">
        <v>45</v>
      </c>
      <c r="M262" s="6" t="s">
        <v>62</v>
      </c>
      <c r="N262" s="13" t="str">
        <f t="shared" si="8"/>
        <v>E 2 St &amp; Avenue CLafayette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Great Jones StSouth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62" s="6" t="s">
        <v>11</v>
      </c>
      <c r="P262" s="6" t="s">
        <v>12</v>
      </c>
      <c r="Q262" s="6">
        <v>1971.0</v>
      </c>
      <c r="R262" s="13">
        <f t="shared" si="9"/>
        <v>51</v>
      </c>
      <c r="S262" s="6" t="str">
        <f t="shared" si="10"/>
        <v>50-59</v>
      </c>
      <c r="T262" s="6"/>
    </row>
    <row r="263" ht="15.75" customHeight="1">
      <c r="A263" s="6">
        <v>2535354.0</v>
      </c>
      <c r="B263" s="11">
        <v>42834.560208333336</v>
      </c>
      <c r="C263" s="8">
        <f t="shared" si="1"/>
        <v>42834</v>
      </c>
      <c r="D263" s="9">
        <f t="shared" si="2"/>
        <v>0.5602083333</v>
      </c>
      <c r="E263" s="9">
        <f t="shared" si="3"/>
        <v>0.5416666667</v>
      </c>
      <c r="F263" s="10">
        <f t="shared" si="4"/>
        <v>1</v>
      </c>
      <c r="G263" s="6" t="str">
        <f t="shared" si="5"/>
        <v>Apr</v>
      </c>
      <c r="H263" s="6">
        <f t="shared" si="6"/>
        <v>2017</v>
      </c>
      <c r="I263" s="11">
        <v>42834.57607638889</v>
      </c>
      <c r="J263" s="6">
        <v>1371.0</v>
      </c>
      <c r="K263" s="12">
        <f t="shared" si="7"/>
        <v>22.85</v>
      </c>
      <c r="L263" s="6" t="s">
        <v>160</v>
      </c>
      <c r="M263" s="6" t="s">
        <v>203</v>
      </c>
      <c r="N263" s="13" t="str">
        <f t="shared" si="8"/>
        <v>Lafayette St &amp; E 8 StE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South St &amp; Gouverneur LnE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63" s="6" t="s">
        <v>11</v>
      </c>
      <c r="P263" s="6" t="s">
        <v>12</v>
      </c>
      <c r="Q263" s="6">
        <v>1984.0</v>
      </c>
      <c r="R263" s="13">
        <f t="shared" si="9"/>
        <v>38</v>
      </c>
      <c r="S263" s="6" t="str">
        <f t="shared" si="10"/>
        <v>30-39</v>
      </c>
      <c r="T263" s="6"/>
    </row>
    <row r="264" ht="15.75" customHeight="1">
      <c r="A264" s="6">
        <v>1395793.0</v>
      </c>
      <c r="B264" s="11">
        <v>42791.539143518516</v>
      </c>
      <c r="C264" s="8">
        <f t="shared" si="1"/>
        <v>42791</v>
      </c>
      <c r="D264" s="9">
        <f t="shared" si="2"/>
        <v>0.5391435185</v>
      </c>
      <c r="E264" s="9">
        <f t="shared" si="3"/>
        <v>0.5</v>
      </c>
      <c r="F264" s="10">
        <f t="shared" si="4"/>
        <v>7</v>
      </c>
      <c r="G264" s="6" t="str">
        <f t="shared" si="5"/>
        <v>Feb</v>
      </c>
      <c r="H264" s="6">
        <f t="shared" si="6"/>
        <v>2017</v>
      </c>
      <c r="I264" s="11">
        <v>42791.5437962963</v>
      </c>
      <c r="J264" s="6">
        <v>401.0</v>
      </c>
      <c r="K264" s="12">
        <f t="shared" si="7"/>
        <v>6.683333333</v>
      </c>
      <c r="L264" s="6" t="s">
        <v>302</v>
      </c>
      <c r="M264" s="6" t="s">
        <v>240</v>
      </c>
      <c r="N264" s="13" t="str">
        <f t="shared" si="8"/>
        <v>E 25 St &amp; 1 AveBrooklyn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7 St &amp; Avenue ACadman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64" s="6" t="s">
        <v>11</v>
      </c>
      <c r="P264" s="6" t="s">
        <v>19</v>
      </c>
      <c r="Q264" s="6">
        <v>1987.0</v>
      </c>
      <c r="R264" s="13">
        <f t="shared" si="9"/>
        <v>35</v>
      </c>
      <c r="S264" s="6" t="str">
        <f t="shared" si="10"/>
        <v>30-39</v>
      </c>
      <c r="T264" s="6"/>
    </row>
    <row r="265" ht="15.75" customHeight="1">
      <c r="A265" s="6">
        <v>5320479.0</v>
      </c>
      <c r="B265" s="11">
        <v>42891.332025462965</v>
      </c>
      <c r="C265" s="8">
        <f t="shared" si="1"/>
        <v>42891</v>
      </c>
      <c r="D265" s="9">
        <f t="shared" si="2"/>
        <v>0.332025463</v>
      </c>
      <c r="E265" s="9">
        <f t="shared" si="3"/>
        <v>0.2916666667</v>
      </c>
      <c r="F265" s="10">
        <f t="shared" si="4"/>
        <v>2</v>
      </c>
      <c r="G265" s="6" t="str">
        <f t="shared" si="5"/>
        <v>Jun</v>
      </c>
      <c r="H265" s="6">
        <f t="shared" si="6"/>
        <v>2017</v>
      </c>
      <c r="I265" s="11">
        <v>42891.38995370371</v>
      </c>
      <c r="J265" s="6">
        <v>5004.0</v>
      </c>
      <c r="K265" s="12">
        <f t="shared" si="7"/>
        <v>83.4</v>
      </c>
      <c r="L265" s="6" t="s">
        <v>303</v>
      </c>
      <c r="M265" s="6" t="s">
        <v>304</v>
      </c>
      <c r="N265" s="13" t="str">
        <f t="shared" si="8"/>
        <v>Brooklyn Bridge Park - Pier 2Commerce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Cadman Plaza E &amp; Tillary StAtlantic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65" s="6" t="s">
        <v>29</v>
      </c>
      <c r="P265" s="6" t="s">
        <v>19</v>
      </c>
      <c r="Q265" s="6">
        <v>1987.0</v>
      </c>
      <c r="R265" s="13">
        <f t="shared" si="9"/>
        <v>35</v>
      </c>
      <c r="S265" s="6" t="str">
        <f t="shared" si="10"/>
        <v>30-39</v>
      </c>
      <c r="T265" s="6"/>
    </row>
    <row r="266" ht="15.75" customHeight="1">
      <c r="A266" s="6">
        <v>4070651.0</v>
      </c>
      <c r="B266" s="11">
        <v>42866.310011574074</v>
      </c>
      <c r="C266" s="8">
        <f t="shared" si="1"/>
        <v>42866</v>
      </c>
      <c r="D266" s="9">
        <f t="shared" si="2"/>
        <v>0.3100115741</v>
      </c>
      <c r="E266" s="9">
        <f t="shared" si="3"/>
        <v>0.2916666667</v>
      </c>
      <c r="F266" s="10">
        <f t="shared" si="4"/>
        <v>5</v>
      </c>
      <c r="G266" s="6" t="str">
        <f t="shared" si="5"/>
        <v>May</v>
      </c>
      <c r="H266" s="6">
        <f t="shared" si="6"/>
        <v>2017</v>
      </c>
      <c r="I266" s="11">
        <v>42866.31494212963</v>
      </c>
      <c r="J266" s="6">
        <v>425.0</v>
      </c>
      <c r="K266" s="12">
        <f t="shared" si="7"/>
        <v>7.083333333</v>
      </c>
      <c r="L266" s="6" t="s">
        <v>305</v>
      </c>
      <c r="M266" s="6" t="s">
        <v>306</v>
      </c>
      <c r="N266" s="13" t="str">
        <f t="shared" si="8"/>
        <v>Commerce St &amp; Van Brunt StJackson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Atlantic Ave &amp; Furman St46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66" s="6" t="s">
        <v>11</v>
      </c>
      <c r="P266" s="6" t="s">
        <v>19</v>
      </c>
      <c r="Q266" s="6">
        <v>1979.0</v>
      </c>
      <c r="R266" s="13">
        <f t="shared" si="9"/>
        <v>43</v>
      </c>
      <c r="S266" s="6" t="str">
        <f t="shared" si="10"/>
        <v>40-49</v>
      </c>
      <c r="T266" s="6"/>
    </row>
    <row r="267" ht="15.75" customHeight="1">
      <c r="A267" s="6">
        <v>4389700.0</v>
      </c>
      <c r="B267" s="11">
        <v>42872.74811342593</v>
      </c>
      <c r="C267" s="8">
        <f t="shared" si="1"/>
        <v>42872</v>
      </c>
      <c r="D267" s="9">
        <f t="shared" si="2"/>
        <v>0.7481134259</v>
      </c>
      <c r="E267" s="9">
        <f t="shared" si="3"/>
        <v>0.7083333333</v>
      </c>
      <c r="F267" s="10">
        <f t="shared" si="4"/>
        <v>4</v>
      </c>
      <c r="G267" s="6" t="str">
        <f t="shared" si="5"/>
        <v>May</v>
      </c>
      <c r="H267" s="6">
        <f t="shared" si="6"/>
        <v>2017</v>
      </c>
      <c r="I267" s="11">
        <v>42872.75462962963</v>
      </c>
      <c r="J267" s="6">
        <v>562.0</v>
      </c>
      <c r="K267" s="12">
        <f t="shared" si="7"/>
        <v>9.366666667</v>
      </c>
      <c r="L267" s="6" t="s">
        <v>307</v>
      </c>
      <c r="M267" s="6" t="s">
        <v>308</v>
      </c>
      <c r="N267" s="13" t="str">
        <f t="shared" si="8"/>
        <v>Jackson Ave &amp; 46 RdW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46 Ave &amp; 5 StW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67" s="6" t="s">
        <v>29</v>
      </c>
      <c r="P267" s="6" t="s">
        <v>19</v>
      </c>
      <c r="Q267" s="6">
        <v>1979.0</v>
      </c>
      <c r="R267" s="13">
        <f t="shared" si="9"/>
        <v>43</v>
      </c>
      <c r="S267" s="6" t="str">
        <f t="shared" si="10"/>
        <v>40-49</v>
      </c>
      <c r="T267" s="6"/>
    </row>
    <row r="268" ht="15.75" customHeight="1">
      <c r="A268" s="6">
        <v>6800377.0</v>
      </c>
      <c r="B268" s="11">
        <v>42916.737280092595</v>
      </c>
      <c r="C268" s="8">
        <f t="shared" si="1"/>
        <v>42916</v>
      </c>
      <c r="D268" s="9">
        <f t="shared" si="2"/>
        <v>0.7372800926</v>
      </c>
      <c r="E268" s="9">
        <f t="shared" si="3"/>
        <v>0.7083333333</v>
      </c>
      <c r="F268" s="10">
        <f t="shared" si="4"/>
        <v>6</v>
      </c>
      <c r="G268" s="6" t="str">
        <f t="shared" si="5"/>
        <v>Jun</v>
      </c>
      <c r="H268" s="6">
        <f t="shared" si="6"/>
        <v>2017</v>
      </c>
      <c r="I268" s="11">
        <v>42916.73924768518</v>
      </c>
      <c r="J268" s="6">
        <v>170.0</v>
      </c>
      <c r="K268" s="12">
        <f t="shared" si="7"/>
        <v>2.833333333</v>
      </c>
      <c r="L268" s="6" t="s">
        <v>18</v>
      </c>
      <c r="M268" s="6" t="s">
        <v>60</v>
      </c>
      <c r="N268" s="13" t="str">
        <f t="shared" si="8"/>
        <v>W 20 St &amp; 8 AveMercer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26 St &amp; 8 AveE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68" s="6" t="s">
        <v>11</v>
      </c>
      <c r="P268" s="6" t="s">
        <v>12</v>
      </c>
      <c r="Q268" s="6">
        <v>1957.0</v>
      </c>
      <c r="R268" s="13">
        <f t="shared" si="9"/>
        <v>65</v>
      </c>
      <c r="S268" s="6" t="str">
        <f t="shared" si="10"/>
        <v>60-69</v>
      </c>
      <c r="T268" s="6"/>
    </row>
    <row r="269" ht="15.75" customHeight="1">
      <c r="A269" s="6">
        <v>5681294.0</v>
      </c>
      <c r="B269" s="11">
        <v>42897.55332175926</v>
      </c>
      <c r="C269" s="8">
        <f t="shared" si="1"/>
        <v>42897</v>
      </c>
      <c r="D269" s="9">
        <f t="shared" si="2"/>
        <v>0.5533217593</v>
      </c>
      <c r="E269" s="9">
        <f t="shared" si="3"/>
        <v>0.5416666667</v>
      </c>
      <c r="F269" s="10">
        <f t="shared" si="4"/>
        <v>1</v>
      </c>
      <c r="G269" s="6" t="str">
        <f t="shared" si="5"/>
        <v>Jun</v>
      </c>
      <c r="H269" s="6">
        <f t="shared" si="6"/>
        <v>2017</v>
      </c>
      <c r="I269" s="11">
        <v>42897.55648148148</v>
      </c>
      <c r="J269" s="6">
        <v>272.0</v>
      </c>
      <c r="K269" s="12">
        <f t="shared" si="7"/>
        <v>4.533333333</v>
      </c>
      <c r="L269" s="6" t="s">
        <v>309</v>
      </c>
      <c r="M269" s="6" t="s">
        <v>281</v>
      </c>
      <c r="N269" s="13" t="str">
        <f t="shared" si="8"/>
        <v>Mercer St &amp; Bleecker StThroop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12 St &amp; 3 AveForsyth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69" s="6" t="s">
        <v>11</v>
      </c>
      <c r="P269" s="6" t="s">
        <v>12</v>
      </c>
      <c r="Q269" s="6">
        <v>1966.0</v>
      </c>
      <c r="R269" s="13">
        <f t="shared" si="9"/>
        <v>56</v>
      </c>
      <c r="S269" s="6" t="str">
        <f t="shared" si="10"/>
        <v>50-59</v>
      </c>
      <c r="T269" s="6"/>
    </row>
    <row r="270" ht="15.75" customHeight="1">
      <c r="A270" s="6">
        <v>6009055.0</v>
      </c>
      <c r="B270" s="11">
        <v>42902.837164351855</v>
      </c>
      <c r="C270" s="8">
        <f t="shared" si="1"/>
        <v>42902</v>
      </c>
      <c r="D270" s="9">
        <f t="shared" si="2"/>
        <v>0.8371643519</v>
      </c>
      <c r="E270" s="9">
        <f t="shared" si="3"/>
        <v>0.8333333333</v>
      </c>
      <c r="F270" s="10">
        <f t="shared" si="4"/>
        <v>6</v>
      </c>
      <c r="G270" s="6" t="str">
        <f t="shared" si="5"/>
        <v>Jun</v>
      </c>
      <c r="H270" s="6">
        <f t="shared" si="6"/>
        <v>2017</v>
      </c>
      <c r="I270" s="11">
        <v>42902.853530092594</v>
      </c>
      <c r="J270" s="6">
        <v>1413.0</v>
      </c>
      <c r="K270" s="12">
        <f t="shared" si="7"/>
        <v>23.55</v>
      </c>
      <c r="L270" s="6" t="s">
        <v>298</v>
      </c>
      <c r="M270" s="6" t="s">
        <v>159</v>
      </c>
      <c r="N270" s="13" t="str">
        <f t="shared" si="8"/>
        <v>Throop Ave &amp; Myrtle AveE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Forsyth St &amp; Broome StE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70" s="6" t="s">
        <v>11</v>
      </c>
      <c r="P270" s="6" t="s">
        <v>19</v>
      </c>
      <c r="Q270" s="6">
        <v>1986.0</v>
      </c>
      <c r="R270" s="13">
        <f t="shared" si="9"/>
        <v>36</v>
      </c>
      <c r="S270" s="6" t="str">
        <f t="shared" si="10"/>
        <v>30-39</v>
      </c>
      <c r="T270" s="6"/>
    </row>
    <row r="271" ht="15.75" customHeight="1">
      <c r="A271" s="6">
        <v>1688397.0</v>
      </c>
      <c r="B271" s="11">
        <v>42800.894837962966</v>
      </c>
      <c r="C271" s="8">
        <f t="shared" si="1"/>
        <v>42800</v>
      </c>
      <c r="D271" s="9">
        <f t="shared" si="2"/>
        <v>0.894837963</v>
      </c>
      <c r="E271" s="9">
        <f t="shared" si="3"/>
        <v>0.875</v>
      </c>
      <c r="F271" s="10">
        <f t="shared" si="4"/>
        <v>2</v>
      </c>
      <c r="G271" s="6" t="str">
        <f t="shared" si="5"/>
        <v>Mar</v>
      </c>
      <c r="H271" s="6">
        <f t="shared" si="6"/>
        <v>2017</v>
      </c>
      <c r="I271" s="11">
        <v>42800.89702546296</v>
      </c>
      <c r="J271" s="6">
        <v>188.0</v>
      </c>
      <c r="K271" s="12">
        <f t="shared" si="7"/>
        <v>3.133333333</v>
      </c>
      <c r="L271" s="6" t="s">
        <v>310</v>
      </c>
      <c r="M271" s="6" t="s">
        <v>311</v>
      </c>
      <c r="N271" s="13" t="str">
        <f t="shared" si="8"/>
        <v>E 81 St &amp; York AveE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74 St &amp; 1 AveFranklin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71" s="6" t="s">
        <v>11</v>
      </c>
      <c r="P271" s="6" t="s">
        <v>12</v>
      </c>
      <c r="Q271" s="6">
        <v>1986.0</v>
      </c>
      <c r="R271" s="13">
        <f t="shared" si="9"/>
        <v>36</v>
      </c>
      <c r="S271" s="6" t="str">
        <f t="shared" si="10"/>
        <v>30-39</v>
      </c>
      <c r="T271" s="6"/>
    </row>
    <row r="272" ht="15.75" customHeight="1">
      <c r="A272" s="6">
        <v>2733599.0</v>
      </c>
      <c r="B272" s="11">
        <v>42838.37815972222</v>
      </c>
      <c r="C272" s="8">
        <f t="shared" si="1"/>
        <v>42838</v>
      </c>
      <c r="D272" s="9">
        <f t="shared" si="2"/>
        <v>0.3781597222</v>
      </c>
      <c r="E272" s="9">
        <f t="shared" si="3"/>
        <v>0.375</v>
      </c>
      <c r="F272" s="10">
        <f t="shared" si="4"/>
        <v>5</v>
      </c>
      <c r="G272" s="6" t="str">
        <f t="shared" si="5"/>
        <v>Apr</v>
      </c>
      <c r="H272" s="6">
        <f t="shared" si="6"/>
        <v>2017</v>
      </c>
      <c r="I272" s="11">
        <v>42838.38361111111</v>
      </c>
      <c r="J272" s="6">
        <v>470.0</v>
      </c>
      <c r="K272" s="12">
        <f t="shared" si="7"/>
        <v>7.833333333</v>
      </c>
      <c r="L272" s="6" t="s">
        <v>241</v>
      </c>
      <c r="M272" s="6" t="s">
        <v>312</v>
      </c>
      <c r="N272" s="13" t="str">
        <f t="shared" si="8"/>
        <v>E 4 St &amp; 2 AveE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Franklin St &amp; W BroadwayCleveland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72" s="6" t="s">
        <v>11</v>
      </c>
      <c r="P272" s="6" t="s">
        <v>12</v>
      </c>
      <c r="Q272" s="6">
        <v>1993.0</v>
      </c>
      <c r="R272" s="13">
        <f t="shared" si="9"/>
        <v>29</v>
      </c>
      <c r="S272" s="6" t="str">
        <f t="shared" si="10"/>
        <v>20-29</v>
      </c>
      <c r="T272" s="6"/>
    </row>
    <row r="273" ht="15.75" customHeight="1">
      <c r="A273" s="6">
        <v>1345999.0</v>
      </c>
      <c r="B273" s="11">
        <v>42790.39003472222</v>
      </c>
      <c r="C273" s="8">
        <f t="shared" si="1"/>
        <v>42790</v>
      </c>
      <c r="D273" s="9">
        <f t="shared" si="2"/>
        <v>0.3900347222</v>
      </c>
      <c r="E273" s="9">
        <f t="shared" si="3"/>
        <v>0.375</v>
      </c>
      <c r="F273" s="10">
        <f t="shared" si="4"/>
        <v>6</v>
      </c>
      <c r="G273" s="6" t="str">
        <f t="shared" si="5"/>
        <v>Feb</v>
      </c>
      <c r="H273" s="6">
        <f t="shared" si="6"/>
        <v>2017</v>
      </c>
      <c r="I273" s="11">
        <v>42790.40136574074</v>
      </c>
      <c r="J273" s="6">
        <v>979.0</v>
      </c>
      <c r="K273" s="12">
        <f t="shared" si="7"/>
        <v>16.31666667</v>
      </c>
      <c r="L273" s="6" t="s">
        <v>208</v>
      </c>
      <c r="M273" s="6" t="s">
        <v>101</v>
      </c>
      <c r="N273" s="13" t="str">
        <f t="shared" si="8"/>
        <v>E 32 St &amp; Park AveE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Cleveland Pl &amp; Spring StW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73" s="6" t="s">
        <v>11</v>
      </c>
      <c r="P273" s="6" t="s">
        <v>12</v>
      </c>
      <c r="Q273" s="6">
        <v>1981.0</v>
      </c>
      <c r="R273" s="13">
        <f t="shared" si="9"/>
        <v>41</v>
      </c>
      <c r="S273" s="6" t="str">
        <f t="shared" si="10"/>
        <v>40-49</v>
      </c>
      <c r="T273" s="6"/>
    </row>
    <row r="274" ht="15.75" customHeight="1">
      <c r="A274" s="6">
        <v>2031987.0</v>
      </c>
      <c r="B274" s="11">
        <v>42818.372569444444</v>
      </c>
      <c r="C274" s="8">
        <f t="shared" si="1"/>
        <v>42818</v>
      </c>
      <c r="D274" s="9">
        <f t="shared" si="2"/>
        <v>0.3725694444</v>
      </c>
      <c r="E274" s="9">
        <f t="shared" si="3"/>
        <v>0.3333333333</v>
      </c>
      <c r="F274" s="10">
        <f t="shared" si="4"/>
        <v>6</v>
      </c>
      <c r="G274" s="6" t="str">
        <f t="shared" si="5"/>
        <v>Mar</v>
      </c>
      <c r="H274" s="6">
        <f t="shared" si="6"/>
        <v>2017</v>
      </c>
      <c r="I274" s="11">
        <v>42818.3825</v>
      </c>
      <c r="J274" s="6">
        <v>857.0</v>
      </c>
      <c r="K274" s="12">
        <f t="shared" si="7"/>
        <v>14.28333333</v>
      </c>
      <c r="L274" s="6" t="s">
        <v>31</v>
      </c>
      <c r="M274" s="6" t="s">
        <v>221</v>
      </c>
      <c r="N274" s="13" t="str">
        <f t="shared" si="8"/>
        <v>E 25 St &amp; 2 AveW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13 St &amp; 5 AveW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74" s="6" t="s">
        <v>11</v>
      </c>
      <c r="P274" s="6" t="s">
        <v>19</v>
      </c>
      <c r="Q274" s="6">
        <v>1988.0</v>
      </c>
      <c r="R274" s="13">
        <f t="shared" si="9"/>
        <v>34</v>
      </c>
      <c r="S274" s="6" t="str">
        <f t="shared" si="10"/>
        <v>30-39</v>
      </c>
      <c r="T274" s="6"/>
    </row>
    <row r="275" ht="15.75" customHeight="1">
      <c r="A275" s="6">
        <v>6587469.0</v>
      </c>
      <c r="B275" s="11">
        <v>42913.57991898148</v>
      </c>
      <c r="C275" s="8">
        <f t="shared" si="1"/>
        <v>42913</v>
      </c>
      <c r="D275" s="9">
        <f t="shared" si="2"/>
        <v>0.5799189815</v>
      </c>
      <c r="E275" s="9">
        <f t="shared" si="3"/>
        <v>0.5416666667</v>
      </c>
      <c r="F275" s="10">
        <f t="shared" si="4"/>
        <v>3</v>
      </c>
      <c r="G275" s="6" t="str">
        <f t="shared" si="5"/>
        <v>Jun</v>
      </c>
      <c r="H275" s="6">
        <f t="shared" si="6"/>
        <v>2017</v>
      </c>
      <c r="I275" s="11">
        <v>42913.584340277775</v>
      </c>
      <c r="J275" s="6">
        <v>382.0</v>
      </c>
      <c r="K275" s="12">
        <f t="shared" si="7"/>
        <v>6.366666667</v>
      </c>
      <c r="L275" s="6" t="s">
        <v>313</v>
      </c>
      <c r="M275" s="6" t="s">
        <v>245</v>
      </c>
      <c r="N275" s="13" t="str">
        <f t="shared" si="8"/>
        <v>W 13 St &amp; 6 AveCarmine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24 St &amp; 7 AveBroadway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75" s="6" t="s">
        <v>11</v>
      </c>
      <c r="P275" s="6" t="s">
        <v>12</v>
      </c>
      <c r="Q275" s="6">
        <v>1951.0</v>
      </c>
      <c r="R275" s="13">
        <f t="shared" si="9"/>
        <v>71</v>
      </c>
      <c r="S275" s="6" t="str">
        <f t="shared" si="10"/>
        <v>70-79</v>
      </c>
      <c r="T275" s="6"/>
    </row>
    <row r="276" ht="15.75" customHeight="1">
      <c r="A276" s="6">
        <v>252422.0</v>
      </c>
      <c r="B276" s="11">
        <v>42748.33761574074</v>
      </c>
      <c r="C276" s="8">
        <f t="shared" si="1"/>
        <v>42748</v>
      </c>
      <c r="D276" s="9">
        <f t="shared" si="2"/>
        <v>0.3376157407</v>
      </c>
      <c r="E276" s="9">
        <f t="shared" si="3"/>
        <v>0.3333333333</v>
      </c>
      <c r="F276" s="10">
        <f t="shared" si="4"/>
        <v>6</v>
      </c>
      <c r="G276" s="6" t="str">
        <f t="shared" si="5"/>
        <v>Jan</v>
      </c>
      <c r="H276" s="6">
        <f t="shared" si="6"/>
        <v>2017</v>
      </c>
      <c r="I276" s="11">
        <v>42748.34967592593</v>
      </c>
      <c r="J276" s="6">
        <v>1041.0</v>
      </c>
      <c r="K276" s="12">
        <f t="shared" si="7"/>
        <v>17.35</v>
      </c>
      <c r="L276" s="6" t="s">
        <v>86</v>
      </c>
      <c r="M276" s="6" t="s">
        <v>84</v>
      </c>
      <c r="N276" s="13" t="str">
        <f t="shared" si="8"/>
        <v>Carmine St &amp; 6 AveW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E 22 StBroadway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76" s="6" t="s">
        <v>11</v>
      </c>
      <c r="P276" s="6" t="s">
        <v>12</v>
      </c>
      <c r="Q276" s="6">
        <v>1979.0</v>
      </c>
      <c r="R276" s="13">
        <f t="shared" si="9"/>
        <v>43</v>
      </c>
      <c r="S276" s="6" t="str">
        <f t="shared" si="10"/>
        <v>40-49</v>
      </c>
      <c r="T276" s="6"/>
    </row>
    <row r="277" ht="15.75" customHeight="1">
      <c r="A277" s="6">
        <v>3670576.0</v>
      </c>
      <c r="B277" s="11">
        <v>42857.8184375</v>
      </c>
      <c r="C277" s="8">
        <f t="shared" si="1"/>
        <v>42857</v>
      </c>
      <c r="D277" s="9">
        <f t="shared" si="2"/>
        <v>0.8184375</v>
      </c>
      <c r="E277" s="9">
        <f t="shared" si="3"/>
        <v>0.7916666667</v>
      </c>
      <c r="F277" s="10">
        <f t="shared" si="4"/>
        <v>3</v>
      </c>
      <c r="G277" s="6" t="str">
        <f t="shared" si="5"/>
        <v>May</v>
      </c>
      <c r="H277" s="6">
        <f t="shared" si="6"/>
        <v>2017</v>
      </c>
      <c r="I277" s="11">
        <v>42857.84800925926</v>
      </c>
      <c r="J277" s="6">
        <v>2555.0</v>
      </c>
      <c r="K277" s="12">
        <f t="shared" si="7"/>
        <v>42.58333333</v>
      </c>
      <c r="L277" s="6" t="s">
        <v>249</v>
      </c>
      <c r="M277" s="6" t="s">
        <v>158</v>
      </c>
      <c r="N277" s="13" t="str">
        <f t="shared" si="8"/>
        <v>W 41 St &amp; 8 AveJohn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W 53 StBayard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77" s="6" t="s">
        <v>11</v>
      </c>
      <c r="P277" s="6" t="s">
        <v>12</v>
      </c>
      <c r="Q277" s="6">
        <v>1982.0</v>
      </c>
      <c r="R277" s="13">
        <f t="shared" si="9"/>
        <v>40</v>
      </c>
      <c r="S277" s="6" t="str">
        <f t="shared" si="10"/>
        <v>40-49</v>
      </c>
      <c r="T277" s="6"/>
    </row>
    <row r="278" ht="15.75" customHeight="1">
      <c r="A278" s="6">
        <v>5121541.0</v>
      </c>
      <c r="B278" s="11">
        <v>42887.680347222224</v>
      </c>
      <c r="C278" s="8">
        <f t="shared" si="1"/>
        <v>42887</v>
      </c>
      <c r="D278" s="9">
        <f t="shared" si="2"/>
        <v>0.6803472222</v>
      </c>
      <c r="E278" s="9">
        <f t="shared" si="3"/>
        <v>0.6666666667</v>
      </c>
      <c r="F278" s="10">
        <f t="shared" si="4"/>
        <v>5</v>
      </c>
      <c r="G278" s="6" t="str">
        <f t="shared" si="5"/>
        <v>Jun</v>
      </c>
      <c r="H278" s="6">
        <f t="shared" si="6"/>
        <v>2017</v>
      </c>
      <c r="I278" s="11">
        <v>42887.68645833333</v>
      </c>
      <c r="J278" s="6">
        <v>528.0</v>
      </c>
      <c r="K278" s="12">
        <f t="shared" si="7"/>
        <v>8.8</v>
      </c>
      <c r="L278" s="6" t="s">
        <v>314</v>
      </c>
      <c r="M278" s="6" t="s">
        <v>79</v>
      </c>
      <c r="N278" s="13" t="str">
        <f t="shared" si="8"/>
        <v>John St &amp; William StE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Bayard St &amp; Baxter StE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78" s="6" t="s">
        <v>11</v>
      </c>
      <c r="P278" s="6" t="s">
        <v>12</v>
      </c>
      <c r="Q278" s="6">
        <v>1966.0</v>
      </c>
      <c r="R278" s="13">
        <f t="shared" si="9"/>
        <v>56</v>
      </c>
      <c r="S278" s="6" t="str">
        <f t="shared" si="10"/>
        <v>50-59</v>
      </c>
      <c r="T278" s="6"/>
    </row>
    <row r="279" ht="15.75" customHeight="1">
      <c r="A279" s="6">
        <v>4729862.0</v>
      </c>
      <c r="B279" s="11">
        <v>42879.344143518516</v>
      </c>
      <c r="C279" s="8">
        <f t="shared" si="1"/>
        <v>42879</v>
      </c>
      <c r="D279" s="9">
        <f t="shared" si="2"/>
        <v>0.3441435185</v>
      </c>
      <c r="E279" s="9">
        <f t="shared" si="3"/>
        <v>0.3333333333</v>
      </c>
      <c r="F279" s="10">
        <f t="shared" si="4"/>
        <v>4</v>
      </c>
      <c r="G279" s="6" t="str">
        <f t="shared" si="5"/>
        <v>May</v>
      </c>
      <c r="H279" s="6">
        <f t="shared" si="6"/>
        <v>2017</v>
      </c>
      <c r="I279" s="11">
        <v>42879.34805555556</v>
      </c>
      <c r="J279" s="6">
        <v>338.0</v>
      </c>
      <c r="K279" s="12">
        <f t="shared" si="7"/>
        <v>5.633333333</v>
      </c>
      <c r="L279" s="6" t="s">
        <v>302</v>
      </c>
      <c r="M279" s="6" t="s">
        <v>169</v>
      </c>
      <c r="N279" s="13" t="str">
        <f t="shared" si="8"/>
        <v>E 25 St &amp; 1 AveW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24 St &amp; Park Ave SW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79" s="6" t="s">
        <v>11</v>
      </c>
      <c r="P279" s="6" t="s">
        <v>12</v>
      </c>
      <c r="Q279" s="6">
        <v>1971.0</v>
      </c>
      <c r="R279" s="13">
        <f t="shared" si="9"/>
        <v>51</v>
      </c>
      <c r="S279" s="6" t="str">
        <f t="shared" si="10"/>
        <v>50-59</v>
      </c>
      <c r="T279" s="6"/>
    </row>
    <row r="280" ht="15.75" customHeight="1">
      <c r="A280" s="6">
        <v>4766125.0</v>
      </c>
      <c r="B280" s="11">
        <v>42879.75199074074</v>
      </c>
      <c r="C280" s="8">
        <f t="shared" si="1"/>
        <v>42879</v>
      </c>
      <c r="D280" s="9">
        <f t="shared" si="2"/>
        <v>0.7519907407</v>
      </c>
      <c r="E280" s="9">
        <f t="shared" si="3"/>
        <v>0.75</v>
      </c>
      <c r="F280" s="10">
        <f t="shared" si="4"/>
        <v>4</v>
      </c>
      <c r="G280" s="6" t="str">
        <f t="shared" si="5"/>
        <v>May</v>
      </c>
      <c r="H280" s="6">
        <f t="shared" si="6"/>
        <v>2017</v>
      </c>
      <c r="I280" s="11">
        <v>42879.75850694445</v>
      </c>
      <c r="J280" s="6">
        <v>563.0</v>
      </c>
      <c r="K280" s="12">
        <f t="shared" si="7"/>
        <v>9.383333333</v>
      </c>
      <c r="L280" s="6" t="s">
        <v>10</v>
      </c>
      <c r="M280" s="6" t="s">
        <v>313</v>
      </c>
      <c r="N280" s="13" t="str">
        <f t="shared" si="8"/>
        <v>W Broadway &amp; Spring StFulton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13 St &amp; 6 AveW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80" s="6" t="s">
        <v>11</v>
      </c>
      <c r="P280" s="6" t="s">
        <v>12</v>
      </c>
      <c r="Q280" s="6">
        <v>1956.0</v>
      </c>
      <c r="R280" s="13">
        <f t="shared" si="9"/>
        <v>66</v>
      </c>
      <c r="S280" s="6" t="str">
        <f t="shared" si="10"/>
        <v>60-69</v>
      </c>
      <c r="T280" s="6"/>
    </row>
    <row r="281" ht="15.75" customHeight="1">
      <c r="A281" s="6">
        <v>2321677.0</v>
      </c>
      <c r="B281" s="11">
        <v>42828.41415509259</v>
      </c>
      <c r="C281" s="8">
        <f t="shared" si="1"/>
        <v>42828</v>
      </c>
      <c r="D281" s="9">
        <f t="shared" si="2"/>
        <v>0.4141550926</v>
      </c>
      <c r="E281" s="9">
        <f t="shared" si="3"/>
        <v>0.375</v>
      </c>
      <c r="F281" s="10">
        <f t="shared" si="4"/>
        <v>2</v>
      </c>
      <c r="G281" s="6" t="str">
        <f t="shared" si="5"/>
        <v>Apr</v>
      </c>
      <c r="H281" s="6">
        <f t="shared" si="6"/>
        <v>2017</v>
      </c>
      <c r="I281" s="11">
        <v>42828.431296296294</v>
      </c>
      <c r="J281" s="6">
        <v>1481.0</v>
      </c>
      <c r="K281" s="12">
        <f t="shared" si="7"/>
        <v>24.68333333</v>
      </c>
      <c r="L281" s="6" t="s">
        <v>279</v>
      </c>
      <c r="M281" s="6" t="s">
        <v>221</v>
      </c>
      <c r="N281" s="13" t="str">
        <f t="shared" si="8"/>
        <v>Fulton St &amp; Rockwell PlE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13 St &amp; 5 AveE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81" s="6" t="s">
        <v>11</v>
      </c>
      <c r="P281" s="6" t="s">
        <v>12</v>
      </c>
      <c r="Q281" s="6">
        <v>1976.0</v>
      </c>
      <c r="R281" s="13">
        <f t="shared" si="9"/>
        <v>46</v>
      </c>
      <c r="S281" s="6" t="str">
        <f t="shared" si="10"/>
        <v>40-49</v>
      </c>
      <c r="T281" s="6"/>
    </row>
    <row r="282" ht="15.75" customHeight="1">
      <c r="A282" s="6">
        <v>6014149.0</v>
      </c>
      <c r="B282" s="11">
        <v>42902.96078703704</v>
      </c>
      <c r="C282" s="8">
        <f t="shared" si="1"/>
        <v>42902</v>
      </c>
      <c r="D282" s="9">
        <f t="shared" si="2"/>
        <v>0.960787037</v>
      </c>
      <c r="E282" s="9">
        <f t="shared" si="3"/>
        <v>0.9583333333</v>
      </c>
      <c r="F282" s="10">
        <f t="shared" si="4"/>
        <v>6</v>
      </c>
      <c r="G282" s="6" t="str">
        <f t="shared" si="5"/>
        <v>Jun</v>
      </c>
      <c r="H282" s="6">
        <f t="shared" si="6"/>
        <v>2017</v>
      </c>
      <c r="I282" s="11">
        <v>42902.963217592594</v>
      </c>
      <c r="J282" s="6">
        <v>209.0</v>
      </c>
      <c r="K282" s="12">
        <f t="shared" si="7"/>
        <v>3.483333333</v>
      </c>
      <c r="L282" s="6" t="s">
        <v>241</v>
      </c>
      <c r="M282" s="6" t="s">
        <v>240</v>
      </c>
      <c r="N282" s="13" t="str">
        <f t="shared" si="8"/>
        <v>E 4 St &amp; 2 Ave1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7 St &amp; Avenue AE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82" s="6" t="s">
        <v>11</v>
      </c>
      <c r="P282" s="6" t="s">
        <v>12</v>
      </c>
      <c r="Q282" s="6">
        <v>1978.0</v>
      </c>
      <c r="R282" s="13">
        <f t="shared" si="9"/>
        <v>44</v>
      </c>
      <c r="S282" s="6" t="str">
        <f t="shared" si="10"/>
        <v>40-49</v>
      </c>
      <c r="T282" s="6"/>
    </row>
    <row r="283" ht="15.75" customHeight="1">
      <c r="A283" s="6">
        <v>2981738.0</v>
      </c>
      <c r="B283" s="11">
        <v>42843.362962962965</v>
      </c>
      <c r="C283" s="8">
        <f t="shared" si="1"/>
        <v>42843</v>
      </c>
      <c r="D283" s="9">
        <f t="shared" si="2"/>
        <v>0.362962963</v>
      </c>
      <c r="E283" s="9">
        <f t="shared" si="3"/>
        <v>0.3333333333</v>
      </c>
      <c r="F283" s="10">
        <f t="shared" si="4"/>
        <v>3</v>
      </c>
      <c r="G283" s="6" t="str">
        <f t="shared" si="5"/>
        <v>Apr</v>
      </c>
      <c r="H283" s="6">
        <f t="shared" si="6"/>
        <v>2017</v>
      </c>
      <c r="I283" s="11">
        <v>42843.36733796296</v>
      </c>
      <c r="J283" s="6">
        <v>378.0</v>
      </c>
      <c r="K283" s="12">
        <f t="shared" si="7"/>
        <v>6.3</v>
      </c>
      <c r="L283" s="6" t="s">
        <v>38</v>
      </c>
      <c r="M283" s="6" t="s">
        <v>73</v>
      </c>
      <c r="N283" s="13" t="str">
        <f t="shared" si="8"/>
        <v>1 Ave &amp; E 68 StBanker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55 St &amp; 3 AveMetropolitan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83" s="6" t="s">
        <v>11</v>
      </c>
      <c r="P283" s="6" t="s">
        <v>12</v>
      </c>
      <c r="Q283" s="6">
        <v>1988.0</v>
      </c>
      <c r="R283" s="13">
        <f t="shared" si="9"/>
        <v>34</v>
      </c>
      <c r="S283" s="6" t="str">
        <f t="shared" si="10"/>
        <v>30-39</v>
      </c>
      <c r="T283" s="6"/>
    </row>
    <row r="284" ht="15.75" customHeight="1">
      <c r="A284" s="6">
        <v>4637472.0</v>
      </c>
      <c r="B284" s="11">
        <v>42876.92475694444</v>
      </c>
      <c r="C284" s="8">
        <f t="shared" si="1"/>
        <v>42876</v>
      </c>
      <c r="D284" s="9">
        <f t="shared" si="2"/>
        <v>0.9247569444</v>
      </c>
      <c r="E284" s="9">
        <f t="shared" si="3"/>
        <v>0.9166666667</v>
      </c>
      <c r="F284" s="10">
        <f t="shared" si="4"/>
        <v>1</v>
      </c>
      <c r="G284" s="6" t="str">
        <f t="shared" si="5"/>
        <v>May</v>
      </c>
      <c r="H284" s="6">
        <f t="shared" si="6"/>
        <v>2017</v>
      </c>
      <c r="I284" s="11">
        <v>42876.93274305556</v>
      </c>
      <c r="J284" s="6">
        <v>690.0</v>
      </c>
      <c r="K284" s="12">
        <f t="shared" si="7"/>
        <v>11.5</v>
      </c>
      <c r="L284" s="6" t="s">
        <v>315</v>
      </c>
      <c r="M284" s="6" t="s">
        <v>246</v>
      </c>
      <c r="N284" s="13" t="str">
        <f t="shared" si="8"/>
        <v>Banker St &amp; Meserole AveW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Metropolitan Ave &amp; Bedford AveBroadway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84" s="6" t="s">
        <v>29</v>
      </c>
      <c r="P284" s="6" t="s">
        <v>12</v>
      </c>
      <c r="Q284" s="6">
        <v>1988.0</v>
      </c>
      <c r="R284" s="13">
        <f t="shared" si="9"/>
        <v>34</v>
      </c>
      <c r="S284" s="6" t="str">
        <f t="shared" si="10"/>
        <v>30-39</v>
      </c>
      <c r="T284" s="6"/>
    </row>
    <row r="285" ht="15.75" customHeight="1">
      <c r="A285" s="6">
        <v>3485563.0</v>
      </c>
      <c r="B285" s="11">
        <v>42854.59190972222</v>
      </c>
      <c r="C285" s="8">
        <f t="shared" si="1"/>
        <v>42854</v>
      </c>
      <c r="D285" s="9">
        <f t="shared" si="2"/>
        <v>0.5919097222</v>
      </c>
      <c r="E285" s="9">
        <f t="shared" si="3"/>
        <v>0.5833333333</v>
      </c>
      <c r="F285" s="10">
        <f t="shared" si="4"/>
        <v>7</v>
      </c>
      <c r="G285" s="6" t="str">
        <f t="shared" si="5"/>
        <v>Apr</v>
      </c>
      <c r="H285" s="6">
        <f t="shared" si="6"/>
        <v>2017</v>
      </c>
      <c r="I285" s="11">
        <v>42854.60857638889</v>
      </c>
      <c r="J285" s="6">
        <v>1440.0</v>
      </c>
      <c r="K285" s="12">
        <f t="shared" si="7"/>
        <v>24</v>
      </c>
      <c r="L285" s="6" t="s">
        <v>276</v>
      </c>
      <c r="M285" s="6" t="s">
        <v>157</v>
      </c>
      <c r="N285" s="13" t="str">
        <f t="shared" si="8"/>
        <v>W 39 St &amp; 9 AveW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W 58 StW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85" s="6" t="s">
        <v>29</v>
      </c>
      <c r="P285" s="6" t="s">
        <v>12</v>
      </c>
      <c r="Q285" s="6">
        <v>1988.0</v>
      </c>
      <c r="R285" s="13">
        <f t="shared" si="9"/>
        <v>34</v>
      </c>
      <c r="S285" s="6" t="str">
        <f t="shared" si="10"/>
        <v>30-39</v>
      </c>
      <c r="T285" s="6"/>
    </row>
    <row r="286" ht="15.75" customHeight="1">
      <c r="A286" s="6">
        <v>1852173.0</v>
      </c>
      <c r="B286" s="11">
        <v>42806.75787037037</v>
      </c>
      <c r="C286" s="8">
        <f t="shared" si="1"/>
        <v>42806</v>
      </c>
      <c r="D286" s="9">
        <f t="shared" si="2"/>
        <v>0.7578703704</v>
      </c>
      <c r="E286" s="9">
        <f t="shared" si="3"/>
        <v>0.75</v>
      </c>
      <c r="F286" s="10">
        <f t="shared" si="4"/>
        <v>1</v>
      </c>
      <c r="G286" s="6" t="str">
        <f t="shared" si="5"/>
        <v>Mar</v>
      </c>
      <c r="H286" s="6">
        <f t="shared" si="6"/>
        <v>2017</v>
      </c>
      <c r="I286" s="11">
        <v>42806.76579861111</v>
      </c>
      <c r="J286" s="6">
        <v>685.0</v>
      </c>
      <c r="K286" s="12">
        <f t="shared" si="7"/>
        <v>11.41666667</v>
      </c>
      <c r="L286" s="6" t="s">
        <v>120</v>
      </c>
      <c r="M286" s="6" t="s">
        <v>316</v>
      </c>
      <c r="N286" s="13" t="str">
        <f t="shared" si="8"/>
        <v>W 78 St &amp; Broadway8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47 St &amp; 10 AveW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86" s="6" t="s">
        <v>11</v>
      </c>
      <c r="P286" s="6" t="s">
        <v>12</v>
      </c>
      <c r="Q286" s="6">
        <v>1992.0</v>
      </c>
      <c r="R286" s="13">
        <f t="shared" si="9"/>
        <v>30</v>
      </c>
      <c r="S286" s="6" t="str">
        <f t="shared" si="10"/>
        <v>30-39</v>
      </c>
      <c r="T286" s="6"/>
    </row>
    <row r="287" ht="15.75" customHeight="1">
      <c r="A287" s="6">
        <v>1852067.0</v>
      </c>
      <c r="B287" s="11">
        <v>42806.75369212963</v>
      </c>
      <c r="C287" s="8">
        <f t="shared" si="1"/>
        <v>42806</v>
      </c>
      <c r="D287" s="9">
        <f t="shared" si="2"/>
        <v>0.7536921296</v>
      </c>
      <c r="E287" s="9">
        <f t="shared" si="3"/>
        <v>0.75</v>
      </c>
      <c r="F287" s="10">
        <f t="shared" si="4"/>
        <v>1</v>
      </c>
      <c r="G287" s="6" t="str">
        <f t="shared" si="5"/>
        <v>Mar</v>
      </c>
      <c r="H287" s="6">
        <f t="shared" si="6"/>
        <v>2017</v>
      </c>
      <c r="I287" s="11">
        <v>42806.760300925926</v>
      </c>
      <c r="J287" s="6">
        <v>571.0</v>
      </c>
      <c r="K287" s="12">
        <f t="shared" si="7"/>
        <v>9.516666667</v>
      </c>
      <c r="L287" s="6" t="s">
        <v>92</v>
      </c>
      <c r="M287" s="6" t="s">
        <v>67</v>
      </c>
      <c r="N287" s="13" t="str">
        <f t="shared" si="8"/>
        <v>8 Ave &amp; W 16 St8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20 St &amp; 11 Ave11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87" s="6" t="s">
        <v>11</v>
      </c>
      <c r="P287" s="6" t="s">
        <v>12</v>
      </c>
      <c r="Q287" s="6">
        <v>1970.0</v>
      </c>
      <c r="R287" s="13">
        <f t="shared" si="9"/>
        <v>52</v>
      </c>
      <c r="S287" s="6" t="str">
        <f t="shared" si="10"/>
        <v>50-59</v>
      </c>
      <c r="T287" s="6"/>
    </row>
    <row r="288" ht="15.75" customHeight="1">
      <c r="A288" s="6">
        <v>4428854.0</v>
      </c>
      <c r="B288" s="11">
        <v>42873.439108796294</v>
      </c>
      <c r="C288" s="8">
        <f t="shared" si="1"/>
        <v>42873</v>
      </c>
      <c r="D288" s="9">
        <f t="shared" si="2"/>
        <v>0.4391087963</v>
      </c>
      <c r="E288" s="9">
        <f t="shared" si="3"/>
        <v>0.4166666667</v>
      </c>
      <c r="F288" s="10">
        <f t="shared" si="4"/>
        <v>5</v>
      </c>
      <c r="G288" s="6" t="str">
        <f t="shared" si="5"/>
        <v>May</v>
      </c>
      <c r="H288" s="6">
        <f t="shared" si="6"/>
        <v>2017</v>
      </c>
      <c r="I288" s="11">
        <v>42873.44311342593</v>
      </c>
      <c r="J288" s="6">
        <v>346.0</v>
      </c>
      <c r="K288" s="12">
        <f t="shared" si="7"/>
        <v>5.766666667</v>
      </c>
      <c r="L288" s="6" t="s">
        <v>83</v>
      </c>
      <c r="M288" s="6" t="s">
        <v>186</v>
      </c>
      <c r="N288" s="13" t="str">
        <f t="shared" si="8"/>
        <v>8 Ave &amp; W 31 StE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11 Ave &amp; W 27 StE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88" s="6" t="s">
        <v>11</v>
      </c>
      <c r="P288" s="6" t="s">
        <v>12</v>
      </c>
      <c r="Q288" s="6">
        <v>1990.0</v>
      </c>
      <c r="R288" s="13">
        <f t="shared" si="9"/>
        <v>32</v>
      </c>
      <c r="S288" s="6" t="str">
        <f t="shared" si="10"/>
        <v>30-39</v>
      </c>
      <c r="T288" s="6"/>
    </row>
    <row r="289" ht="15.75" customHeight="1">
      <c r="A289" s="6">
        <v>1802466.0</v>
      </c>
      <c r="B289" s="11">
        <v>42803.8112962963</v>
      </c>
      <c r="C289" s="8">
        <f t="shared" si="1"/>
        <v>42803</v>
      </c>
      <c r="D289" s="9">
        <f t="shared" si="2"/>
        <v>0.8112962963</v>
      </c>
      <c r="E289" s="9">
        <f t="shared" si="3"/>
        <v>0.7916666667</v>
      </c>
      <c r="F289" s="10">
        <f t="shared" si="4"/>
        <v>5</v>
      </c>
      <c r="G289" s="6" t="str">
        <f t="shared" si="5"/>
        <v>Mar</v>
      </c>
      <c r="H289" s="6">
        <f t="shared" si="6"/>
        <v>2017</v>
      </c>
      <c r="I289" s="11">
        <v>42803.81625</v>
      </c>
      <c r="J289" s="6">
        <v>428.0</v>
      </c>
      <c r="K289" s="12">
        <f t="shared" si="7"/>
        <v>7.133333333</v>
      </c>
      <c r="L289" s="6" t="s">
        <v>118</v>
      </c>
      <c r="M289" s="6" t="s">
        <v>30</v>
      </c>
      <c r="N289" s="13" t="str">
        <f t="shared" si="8"/>
        <v>E 15 St &amp; 3 AveCherry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3 St &amp; 1 AveE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89" s="6" t="s">
        <v>11</v>
      </c>
      <c r="P289" s="6" t="s">
        <v>12</v>
      </c>
      <c r="Q289" s="6">
        <v>1987.0</v>
      </c>
      <c r="R289" s="13">
        <f t="shared" si="9"/>
        <v>35</v>
      </c>
      <c r="S289" s="6" t="str">
        <f t="shared" si="10"/>
        <v>30-39</v>
      </c>
      <c r="T289" s="6"/>
    </row>
    <row r="290" ht="15.75" customHeight="1">
      <c r="A290" s="6">
        <v>3791506.0</v>
      </c>
      <c r="B290" s="11">
        <v>42859.86534722222</v>
      </c>
      <c r="C290" s="8">
        <f t="shared" si="1"/>
        <v>42859</v>
      </c>
      <c r="D290" s="9">
        <f t="shared" si="2"/>
        <v>0.8653472222</v>
      </c>
      <c r="E290" s="9">
        <f t="shared" si="3"/>
        <v>0.8333333333</v>
      </c>
      <c r="F290" s="10">
        <f t="shared" si="4"/>
        <v>5</v>
      </c>
      <c r="G290" s="6" t="str">
        <f t="shared" si="5"/>
        <v>May</v>
      </c>
      <c r="H290" s="6">
        <f t="shared" si="6"/>
        <v>2017</v>
      </c>
      <c r="I290" s="11">
        <v>42859.87578703704</v>
      </c>
      <c r="J290" s="6">
        <v>902.0</v>
      </c>
      <c r="K290" s="12">
        <f t="shared" si="7"/>
        <v>15.03333333</v>
      </c>
      <c r="L290" s="6" t="s">
        <v>148</v>
      </c>
      <c r="M290" s="6" t="s">
        <v>317</v>
      </c>
      <c r="N290" s="13" t="str">
        <f t="shared" si="8"/>
        <v>Cherry StColumbus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27 St &amp; 1 Ave11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90" s="6" t="s">
        <v>11</v>
      </c>
      <c r="P290" s="6" t="s">
        <v>12</v>
      </c>
      <c r="Q290" s="6">
        <v>1987.0</v>
      </c>
      <c r="R290" s="13">
        <f t="shared" si="9"/>
        <v>35</v>
      </c>
      <c r="S290" s="6" t="str">
        <f t="shared" si="10"/>
        <v>30-39</v>
      </c>
      <c r="T290" s="6"/>
    </row>
    <row r="291" ht="15.75" customHeight="1">
      <c r="A291" s="6">
        <v>932001.0</v>
      </c>
      <c r="B291" s="11">
        <v>42774.39550925926</v>
      </c>
      <c r="C291" s="8">
        <f t="shared" si="1"/>
        <v>42774</v>
      </c>
      <c r="D291" s="9">
        <f t="shared" si="2"/>
        <v>0.3955092593</v>
      </c>
      <c r="E291" s="9">
        <f t="shared" si="3"/>
        <v>0.375</v>
      </c>
      <c r="F291" s="10">
        <f t="shared" si="4"/>
        <v>4</v>
      </c>
      <c r="G291" s="6" t="str">
        <f t="shared" si="5"/>
        <v>Feb</v>
      </c>
      <c r="H291" s="6">
        <f t="shared" si="6"/>
        <v>2017</v>
      </c>
      <c r="I291" s="11">
        <v>42774.400717592594</v>
      </c>
      <c r="J291" s="6">
        <v>449.0</v>
      </c>
      <c r="K291" s="12">
        <f t="shared" si="7"/>
        <v>7.483333333</v>
      </c>
      <c r="L291" s="6" t="s">
        <v>37</v>
      </c>
      <c r="M291" s="6" t="s">
        <v>274</v>
      </c>
      <c r="N291" s="13" t="str">
        <f t="shared" si="8"/>
        <v>Columbus Ave &amp; W 72 StYork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11 Ave &amp; W 59 StRivington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91" s="6" t="s">
        <v>11</v>
      </c>
      <c r="P291" s="6" t="s">
        <v>19</v>
      </c>
      <c r="Q291" s="6">
        <v>1985.0</v>
      </c>
      <c r="R291" s="13">
        <f t="shared" si="9"/>
        <v>37</v>
      </c>
      <c r="S291" s="6" t="str">
        <f t="shared" si="10"/>
        <v>30-39</v>
      </c>
      <c r="T291" s="6"/>
    </row>
    <row r="292" ht="15.75" customHeight="1">
      <c r="A292" s="6">
        <v>261652.0</v>
      </c>
      <c r="B292" s="11">
        <v>42748.4922337963</v>
      </c>
      <c r="C292" s="8">
        <f t="shared" si="1"/>
        <v>42748</v>
      </c>
      <c r="D292" s="9">
        <f t="shared" si="2"/>
        <v>0.4922337963</v>
      </c>
      <c r="E292" s="9">
        <f t="shared" si="3"/>
        <v>0.4583333333</v>
      </c>
      <c r="F292" s="10">
        <f t="shared" si="4"/>
        <v>6</v>
      </c>
      <c r="G292" s="6" t="str">
        <f t="shared" si="5"/>
        <v>Jan</v>
      </c>
      <c r="H292" s="6">
        <f t="shared" si="6"/>
        <v>2017</v>
      </c>
      <c r="I292" s="11">
        <v>42748.500451388885</v>
      </c>
      <c r="J292" s="6">
        <v>709.0</v>
      </c>
      <c r="K292" s="12">
        <f t="shared" si="7"/>
        <v>11.81666667</v>
      </c>
      <c r="L292" s="6" t="s">
        <v>192</v>
      </c>
      <c r="M292" s="6" t="s">
        <v>72</v>
      </c>
      <c r="N292" s="13" t="str">
        <f t="shared" si="8"/>
        <v>York St &amp; Jay StWest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Rivington St &amp; Chrystie StWatts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92" s="6" t="s">
        <v>11</v>
      </c>
      <c r="P292" s="6" t="s">
        <v>12</v>
      </c>
      <c r="Q292" s="6">
        <v>1968.0</v>
      </c>
      <c r="R292" s="13">
        <f t="shared" si="9"/>
        <v>54</v>
      </c>
      <c r="S292" s="6" t="str">
        <f t="shared" si="10"/>
        <v>50-59</v>
      </c>
      <c r="T292" s="6"/>
    </row>
    <row r="293" ht="15.75" customHeight="1">
      <c r="A293" s="6">
        <v>5465012.0</v>
      </c>
      <c r="B293" s="11">
        <v>42893.797106481485</v>
      </c>
      <c r="C293" s="8">
        <f t="shared" si="1"/>
        <v>42893</v>
      </c>
      <c r="D293" s="9">
        <f t="shared" si="2"/>
        <v>0.7971064815</v>
      </c>
      <c r="E293" s="9">
        <f t="shared" si="3"/>
        <v>0.7916666667</v>
      </c>
      <c r="F293" s="10">
        <f t="shared" si="4"/>
        <v>4</v>
      </c>
      <c r="G293" s="6" t="str">
        <f t="shared" si="5"/>
        <v>Jun</v>
      </c>
      <c r="H293" s="6">
        <f t="shared" si="6"/>
        <v>2017</v>
      </c>
      <c r="I293" s="11">
        <v>42893.801145833335</v>
      </c>
      <c r="J293" s="6">
        <v>348.0</v>
      </c>
      <c r="K293" s="12">
        <f t="shared" si="7"/>
        <v>5.8</v>
      </c>
      <c r="L293" s="6" t="s">
        <v>114</v>
      </c>
      <c r="M293" s="6" t="s">
        <v>318</v>
      </c>
      <c r="N293" s="13" t="str">
        <f t="shared" si="8"/>
        <v>West St &amp; Chambers StYork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Watts St &amp; Greenwich StE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93" s="6" t="s">
        <v>11</v>
      </c>
      <c r="P293" s="6" t="s">
        <v>12</v>
      </c>
      <c r="Q293" s="6">
        <v>1968.0</v>
      </c>
      <c r="R293" s="13">
        <f t="shared" si="9"/>
        <v>54</v>
      </c>
      <c r="S293" s="6" t="str">
        <f t="shared" si="10"/>
        <v>50-59</v>
      </c>
      <c r="T293" s="6"/>
    </row>
    <row r="294" ht="15.75" customHeight="1">
      <c r="A294" s="6">
        <v>5353666.0</v>
      </c>
      <c r="B294" s="11">
        <v>42891.744780092595</v>
      </c>
      <c r="C294" s="8">
        <f t="shared" si="1"/>
        <v>42891</v>
      </c>
      <c r="D294" s="9">
        <f t="shared" si="2"/>
        <v>0.7447800926</v>
      </c>
      <c r="E294" s="9">
        <f t="shared" si="3"/>
        <v>0.7083333333</v>
      </c>
      <c r="F294" s="10">
        <f t="shared" si="4"/>
        <v>2</v>
      </c>
      <c r="G294" s="6" t="str">
        <f t="shared" si="5"/>
        <v>Jun</v>
      </c>
      <c r="H294" s="6">
        <f t="shared" si="6"/>
        <v>2017</v>
      </c>
      <c r="I294" s="11">
        <v>42891.75696759259</v>
      </c>
      <c r="J294" s="6">
        <v>1053.0</v>
      </c>
      <c r="K294" s="12">
        <f t="shared" si="7"/>
        <v>17.55</v>
      </c>
      <c r="L294" s="6" t="s">
        <v>192</v>
      </c>
      <c r="M294" s="6" t="s">
        <v>319</v>
      </c>
      <c r="N294" s="13" t="str">
        <f t="shared" si="8"/>
        <v>York St &amp; Jay StCleveland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5 St &amp; Avenue CE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94" s="6" t="s">
        <v>11</v>
      </c>
      <c r="P294" s="6" t="s">
        <v>12</v>
      </c>
      <c r="Q294" s="6">
        <v>1986.0</v>
      </c>
      <c r="R294" s="13">
        <f t="shared" si="9"/>
        <v>36</v>
      </c>
      <c r="S294" s="6" t="str">
        <f t="shared" si="10"/>
        <v>30-39</v>
      </c>
      <c r="T294" s="6"/>
    </row>
    <row r="295" ht="15.75" customHeight="1">
      <c r="A295" s="6">
        <v>3244281.0</v>
      </c>
      <c r="B295" s="11">
        <v>42849.327569444446</v>
      </c>
      <c r="C295" s="8">
        <f t="shared" si="1"/>
        <v>42849</v>
      </c>
      <c r="D295" s="9">
        <f t="shared" si="2"/>
        <v>0.3275694444</v>
      </c>
      <c r="E295" s="9">
        <f t="shared" si="3"/>
        <v>0.2916666667</v>
      </c>
      <c r="F295" s="10">
        <f t="shared" si="4"/>
        <v>2</v>
      </c>
      <c r="G295" s="6" t="str">
        <f t="shared" si="5"/>
        <v>Apr</v>
      </c>
      <c r="H295" s="6">
        <f t="shared" si="6"/>
        <v>2017</v>
      </c>
      <c r="I295" s="11">
        <v>42849.335231481484</v>
      </c>
      <c r="J295" s="6">
        <v>662.0</v>
      </c>
      <c r="K295" s="12">
        <f t="shared" si="7"/>
        <v>11.03333333</v>
      </c>
      <c r="L295" s="6" t="s">
        <v>101</v>
      </c>
      <c r="M295" s="6" t="s">
        <v>42</v>
      </c>
      <c r="N295" s="13" t="str">
        <f t="shared" si="8"/>
        <v>Cleveland Pl &amp; Spring StHudson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17 St &amp; BroadwayCentre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95" s="6" t="s">
        <v>11</v>
      </c>
      <c r="P295" s="6" t="s">
        <v>12</v>
      </c>
      <c r="Q295" s="6">
        <v>1967.0</v>
      </c>
      <c r="R295" s="13">
        <f t="shared" si="9"/>
        <v>55</v>
      </c>
      <c r="S295" s="6" t="str">
        <f t="shared" si="10"/>
        <v>50-59</v>
      </c>
      <c r="T295" s="6"/>
    </row>
    <row r="296" ht="15.75" customHeight="1">
      <c r="A296" s="6">
        <v>2674970.0</v>
      </c>
      <c r="B296" s="11">
        <v>42837.30033564815</v>
      </c>
      <c r="C296" s="8">
        <f t="shared" si="1"/>
        <v>42837</v>
      </c>
      <c r="D296" s="9">
        <f t="shared" si="2"/>
        <v>0.3003356481</v>
      </c>
      <c r="E296" s="9">
        <f t="shared" si="3"/>
        <v>0.2916666667</v>
      </c>
      <c r="F296" s="10">
        <f t="shared" si="4"/>
        <v>4</v>
      </c>
      <c r="G296" s="6" t="str">
        <f t="shared" si="5"/>
        <v>Apr</v>
      </c>
      <c r="H296" s="6">
        <f t="shared" si="6"/>
        <v>2017</v>
      </c>
      <c r="I296" s="11">
        <v>42837.30255787037</v>
      </c>
      <c r="J296" s="6">
        <v>191.0</v>
      </c>
      <c r="K296" s="12">
        <f t="shared" si="7"/>
        <v>3.183333333</v>
      </c>
      <c r="L296" s="6" t="s">
        <v>291</v>
      </c>
      <c r="M296" s="6" t="s">
        <v>139</v>
      </c>
      <c r="N296" s="13" t="str">
        <f t="shared" si="8"/>
        <v>Hudson St &amp; Reade StBond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Centre St &amp; Chambers StBond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96" s="6" t="s">
        <v>11</v>
      </c>
      <c r="P296" s="6" t="s">
        <v>12</v>
      </c>
      <c r="Q296" s="6">
        <v>1975.0</v>
      </c>
      <c r="R296" s="13">
        <f t="shared" si="9"/>
        <v>47</v>
      </c>
      <c r="S296" s="6" t="str">
        <f t="shared" si="10"/>
        <v>40-49</v>
      </c>
      <c r="T296" s="6"/>
    </row>
    <row r="297" ht="15.75" customHeight="1">
      <c r="A297" s="6">
        <v>2722449.0</v>
      </c>
      <c r="B297" s="11">
        <v>42837.957291666666</v>
      </c>
      <c r="C297" s="8">
        <f t="shared" si="1"/>
        <v>42837</v>
      </c>
      <c r="D297" s="9">
        <f t="shared" si="2"/>
        <v>0.9572916667</v>
      </c>
      <c r="E297" s="9">
        <f t="shared" si="3"/>
        <v>0.9166666667</v>
      </c>
      <c r="F297" s="10">
        <f t="shared" si="4"/>
        <v>4</v>
      </c>
      <c r="G297" s="6" t="str">
        <f t="shared" si="5"/>
        <v>Apr</v>
      </c>
      <c r="H297" s="6">
        <f t="shared" si="6"/>
        <v>2017</v>
      </c>
      <c r="I297" s="11">
        <v>42837.959328703706</v>
      </c>
      <c r="J297" s="6">
        <v>175.0</v>
      </c>
      <c r="K297" s="12">
        <f t="shared" si="7"/>
        <v>2.916666667</v>
      </c>
      <c r="L297" s="6" t="s">
        <v>320</v>
      </c>
      <c r="M297" s="6" t="s">
        <v>163</v>
      </c>
      <c r="N297" s="13" t="str">
        <f t="shared" si="8"/>
        <v>Bond St &amp; Schermerhorn StE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Bond St &amp; Bergen StSt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97" s="6" t="s">
        <v>11</v>
      </c>
      <c r="P297" s="6" t="s">
        <v>12</v>
      </c>
      <c r="Q297" s="6">
        <v>1974.0</v>
      </c>
      <c r="R297" s="13">
        <f t="shared" si="9"/>
        <v>48</v>
      </c>
      <c r="S297" s="6" t="str">
        <f t="shared" si="10"/>
        <v>40-49</v>
      </c>
      <c r="T297" s="6"/>
    </row>
    <row r="298" ht="15.75" customHeight="1">
      <c r="A298" s="6">
        <v>1544609.0</v>
      </c>
      <c r="B298" s="11">
        <v>42795.73416666667</v>
      </c>
      <c r="C298" s="8">
        <f t="shared" si="1"/>
        <v>42795</v>
      </c>
      <c r="D298" s="9">
        <f t="shared" si="2"/>
        <v>0.7341666667</v>
      </c>
      <c r="E298" s="9">
        <f t="shared" si="3"/>
        <v>0.7083333333</v>
      </c>
      <c r="F298" s="10">
        <f t="shared" si="4"/>
        <v>4</v>
      </c>
      <c r="G298" s="6" t="str">
        <f t="shared" si="5"/>
        <v>Mar</v>
      </c>
      <c r="H298" s="6">
        <f t="shared" si="6"/>
        <v>2017</v>
      </c>
      <c r="I298" s="11">
        <v>42795.74266203704</v>
      </c>
      <c r="J298" s="6">
        <v>733.0</v>
      </c>
      <c r="K298" s="12">
        <f t="shared" si="7"/>
        <v>12.21666667</v>
      </c>
      <c r="L298" s="6" t="s">
        <v>141</v>
      </c>
      <c r="M298" s="6" t="s">
        <v>68</v>
      </c>
      <c r="N298" s="13" t="str">
        <f t="shared" si="8"/>
        <v>E 16 St &amp; 5 Ave5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St Marks Pl &amp; 2 Ave5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98" s="6" t="s">
        <v>11</v>
      </c>
      <c r="P298" s="6" t="s">
        <v>12</v>
      </c>
      <c r="Q298" s="6">
        <v>1973.0</v>
      </c>
      <c r="R298" s="13">
        <f t="shared" si="9"/>
        <v>49</v>
      </c>
      <c r="S298" s="6" t="str">
        <f t="shared" si="10"/>
        <v>40-49</v>
      </c>
      <c r="T298" s="6"/>
    </row>
    <row r="299" ht="15.75" customHeight="1">
      <c r="A299" s="6">
        <v>811593.0</v>
      </c>
      <c r="B299" s="11">
        <v>42769.59667824074</v>
      </c>
      <c r="C299" s="8">
        <f t="shared" si="1"/>
        <v>42769</v>
      </c>
      <c r="D299" s="9">
        <f t="shared" si="2"/>
        <v>0.5966782407</v>
      </c>
      <c r="E299" s="9">
        <f t="shared" si="3"/>
        <v>0.5833333333</v>
      </c>
      <c r="F299" s="10">
        <f t="shared" si="4"/>
        <v>6</v>
      </c>
      <c r="G299" s="6" t="str">
        <f t="shared" si="5"/>
        <v>Feb</v>
      </c>
      <c r="H299" s="6">
        <f t="shared" si="6"/>
        <v>2017</v>
      </c>
      <c r="I299" s="11">
        <v>42769.599907407406</v>
      </c>
      <c r="J299" s="6">
        <v>278.0</v>
      </c>
      <c r="K299" s="12">
        <f t="shared" si="7"/>
        <v>4.633333333</v>
      </c>
      <c r="L299" s="6" t="s">
        <v>321</v>
      </c>
      <c r="M299" s="6" t="s">
        <v>322</v>
      </c>
      <c r="N299" s="13" t="str">
        <f t="shared" si="8"/>
        <v>5 Ave &amp; E 78 St9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5 Ave &amp; E 73 StW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299" s="6" t="s">
        <v>29</v>
      </c>
      <c r="P299" s="6" t="s">
        <v>12</v>
      </c>
      <c r="Q299" s="6">
        <v>1973.0</v>
      </c>
      <c r="R299" s="13">
        <f t="shared" si="9"/>
        <v>49</v>
      </c>
      <c r="S299" s="6" t="str">
        <f t="shared" si="10"/>
        <v>40-49</v>
      </c>
      <c r="T299" s="6"/>
    </row>
    <row r="300" ht="15.75" customHeight="1">
      <c r="A300" s="6">
        <v>4859668.0</v>
      </c>
      <c r="B300" s="11">
        <v>42882.39150462963</v>
      </c>
      <c r="C300" s="8">
        <f t="shared" si="1"/>
        <v>42882</v>
      </c>
      <c r="D300" s="9">
        <f t="shared" si="2"/>
        <v>0.3915046296</v>
      </c>
      <c r="E300" s="9">
        <f t="shared" si="3"/>
        <v>0.375</v>
      </c>
      <c r="F300" s="10">
        <f t="shared" si="4"/>
        <v>7</v>
      </c>
      <c r="G300" s="6" t="str">
        <f t="shared" si="5"/>
        <v>May</v>
      </c>
      <c r="H300" s="6">
        <f t="shared" si="6"/>
        <v>2017</v>
      </c>
      <c r="I300" s="11">
        <v>42882.41579861111</v>
      </c>
      <c r="J300" s="6">
        <v>2098.0</v>
      </c>
      <c r="K300" s="12">
        <f t="shared" si="7"/>
        <v>34.96666667</v>
      </c>
      <c r="L300" s="6" t="s">
        <v>179</v>
      </c>
      <c r="M300" s="6" t="s">
        <v>67</v>
      </c>
      <c r="N300" s="13" t="str">
        <f t="shared" si="8"/>
        <v>9 Ave &amp; W 22 StColumbia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20 St &amp; 11 AveHicks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00" s="6" t="s">
        <v>11</v>
      </c>
      <c r="P300" s="6" t="s">
        <v>12</v>
      </c>
      <c r="Q300" s="6">
        <v>1977.0</v>
      </c>
      <c r="R300" s="13">
        <f t="shared" si="9"/>
        <v>45</v>
      </c>
      <c r="S300" s="6" t="str">
        <f t="shared" si="10"/>
        <v>40-49</v>
      </c>
      <c r="T300" s="6"/>
    </row>
    <row r="301" ht="15.75" customHeight="1">
      <c r="A301" s="6">
        <v>2616793.0</v>
      </c>
      <c r="B301" s="11">
        <v>42836.2834375</v>
      </c>
      <c r="C301" s="8">
        <f t="shared" si="1"/>
        <v>42836</v>
      </c>
      <c r="D301" s="9">
        <f t="shared" si="2"/>
        <v>0.2834375</v>
      </c>
      <c r="E301" s="9">
        <f t="shared" si="3"/>
        <v>0.25</v>
      </c>
      <c r="F301" s="10">
        <f t="shared" si="4"/>
        <v>3</v>
      </c>
      <c r="G301" s="6" t="str">
        <f t="shared" si="5"/>
        <v>Apr</v>
      </c>
      <c r="H301" s="6">
        <f t="shared" si="6"/>
        <v>2017</v>
      </c>
      <c r="I301" s="11">
        <v>42836.28636574074</v>
      </c>
      <c r="J301" s="6">
        <v>252.0</v>
      </c>
      <c r="K301" s="12">
        <f t="shared" si="7"/>
        <v>4.2</v>
      </c>
      <c r="L301" s="6" t="s">
        <v>323</v>
      </c>
      <c r="M301" s="6" t="s">
        <v>324</v>
      </c>
      <c r="N301" s="13" t="str">
        <f t="shared" si="8"/>
        <v>Columbia Heights &amp; Cranberry StYork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Hicks St &amp; Montague StRivington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01" s="6" t="s">
        <v>11</v>
      </c>
      <c r="P301" s="6" t="s">
        <v>19</v>
      </c>
      <c r="Q301" s="6">
        <v>1987.0</v>
      </c>
      <c r="R301" s="13">
        <f t="shared" si="9"/>
        <v>35</v>
      </c>
      <c r="S301" s="6" t="str">
        <f t="shared" si="10"/>
        <v>30-39</v>
      </c>
      <c r="T301" s="6"/>
    </row>
    <row r="302" ht="15.75" customHeight="1">
      <c r="A302" s="6">
        <v>2325362.0</v>
      </c>
      <c r="B302" s="11">
        <v>42828.511608796296</v>
      </c>
      <c r="C302" s="8">
        <f t="shared" si="1"/>
        <v>42828</v>
      </c>
      <c r="D302" s="9">
        <f t="shared" si="2"/>
        <v>0.5116087963</v>
      </c>
      <c r="E302" s="9">
        <f t="shared" si="3"/>
        <v>0.5</v>
      </c>
      <c r="F302" s="10">
        <f t="shared" si="4"/>
        <v>2</v>
      </c>
      <c r="G302" s="6" t="str">
        <f t="shared" si="5"/>
        <v>Apr</v>
      </c>
      <c r="H302" s="6">
        <f t="shared" si="6"/>
        <v>2017</v>
      </c>
      <c r="I302" s="11">
        <v>42828.53414351852</v>
      </c>
      <c r="J302" s="6">
        <v>1946.0</v>
      </c>
      <c r="K302" s="12">
        <f t="shared" si="7"/>
        <v>32.43333333</v>
      </c>
      <c r="L302" s="6" t="s">
        <v>192</v>
      </c>
      <c r="M302" s="6" t="s">
        <v>72</v>
      </c>
      <c r="N302" s="13" t="str">
        <f t="shared" si="8"/>
        <v>York St &amp; Jay StW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Rivington St &amp; Chrystie StE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02" s="6" t="s">
        <v>11</v>
      </c>
      <c r="P302" s="6" t="s">
        <v>12</v>
      </c>
      <c r="Q302" s="6">
        <v>1985.0</v>
      </c>
      <c r="R302" s="13">
        <f t="shared" si="9"/>
        <v>37</v>
      </c>
      <c r="S302" s="6" t="str">
        <f t="shared" si="10"/>
        <v>30-39</v>
      </c>
      <c r="T302" s="6"/>
    </row>
    <row r="303" ht="15.75" customHeight="1">
      <c r="A303" s="6">
        <v>1855578.0</v>
      </c>
      <c r="B303" s="11">
        <v>42807.24076388889</v>
      </c>
      <c r="C303" s="8">
        <f t="shared" si="1"/>
        <v>42807</v>
      </c>
      <c r="D303" s="9">
        <f t="shared" si="2"/>
        <v>0.2407638889</v>
      </c>
      <c r="E303" s="9">
        <f t="shared" si="3"/>
        <v>0.2083333333</v>
      </c>
      <c r="F303" s="10">
        <f t="shared" si="4"/>
        <v>2</v>
      </c>
      <c r="G303" s="6" t="str">
        <f t="shared" si="5"/>
        <v>Mar</v>
      </c>
      <c r="H303" s="6">
        <f t="shared" si="6"/>
        <v>2017</v>
      </c>
      <c r="I303" s="11">
        <v>42807.24741898148</v>
      </c>
      <c r="J303" s="6">
        <v>575.0</v>
      </c>
      <c r="K303" s="12">
        <f t="shared" si="7"/>
        <v>9.583333333</v>
      </c>
      <c r="L303" s="6" t="s">
        <v>256</v>
      </c>
      <c r="M303" s="6" t="s">
        <v>118</v>
      </c>
      <c r="N303" s="13" t="str">
        <f t="shared" si="8"/>
        <v>W 31 St &amp; 7 AveE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15 St &amp; 3 AveEast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03" s="6" t="s">
        <v>11</v>
      </c>
      <c r="P303" s="6" t="s">
        <v>12</v>
      </c>
      <c r="Q303" s="6">
        <v>1975.0</v>
      </c>
      <c r="R303" s="13">
        <f t="shared" si="9"/>
        <v>47</v>
      </c>
      <c r="S303" s="6" t="str">
        <f t="shared" si="10"/>
        <v>40-49</v>
      </c>
      <c r="T303" s="6"/>
    </row>
    <row r="304" ht="15.75" customHeight="1">
      <c r="A304" s="6">
        <v>1740477.0</v>
      </c>
      <c r="B304" s="11">
        <v>42802.61729166667</v>
      </c>
      <c r="C304" s="8">
        <f t="shared" si="1"/>
        <v>42802</v>
      </c>
      <c r="D304" s="9">
        <f t="shared" si="2"/>
        <v>0.6172916667</v>
      </c>
      <c r="E304" s="9">
        <f t="shared" si="3"/>
        <v>0.5833333333</v>
      </c>
      <c r="F304" s="10">
        <f t="shared" si="4"/>
        <v>4</v>
      </c>
      <c r="G304" s="6" t="str">
        <f t="shared" si="5"/>
        <v>Mar</v>
      </c>
      <c r="H304" s="6">
        <f t="shared" si="6"/>
        <v>2017</v>
      </c>
      <c r="I304" s="11">
        <v>42802.63024305556</v>
      </c>
      <c r="J304" s="6">
        <v>1118.0</v>
      </c>
      <c r="K304" s="12">
        <f t="shared" si="7"/>
        <v>18.63333333</v>
      </c>
      <c r="L304" s="6" t="s">
        <v>96</v>
      </c>
      <c r="M304" s="6" t="s">
        <v>325</v>
      </c>
      <c r="N304" s="13" t="str">
        <f t="shared" si="8"/>
        <v>E 53 St &amp; Madison AveBayard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East End Ave &amp; E 86 StBayard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04" s="6" t="s">
        <v>11</v>
      </c>
      <c r="P304" s="6" t="s">
        <v>12</v>
      </c>
      <c r="Q304" s="6">
        <v>1963.0</v>
      </c>
      <c r="R304" s="13">
        <f t="shared" si="9"/>
        <v>59</v>
      </c>
      <c r="S304" s="6" t="str">
        <f t="shared" si="10"/>
        <v>50-59</v>
      </c>
      <c r="T304" s="6"/>
    </row>
    <row r="305" ht="15.75" customHeight="1">
      <c r="A305" s="6">
        <v>5391272.0</v>
      </c>
      <c r="B305" s="11">
        <v>42892.67581018519</v>
      </c>
      <c r="C305" s="8">
        <f t="shared" si="1"/>
        <v>42892</v>
      </c>
      <c r="D305" s="9">
        <f t="shared" si="2"/>
        <v>0.6758101852</v>
      </c>
      <c r="E305" s="9">
        <f t="shared" si="3"/>
        <v>0.6666666667</v>
      </c>
      <c r="F305" s="10">
        <f t="shared" si="4"/>
        <v>3</v>
      </c>
      <c r="G305" s="6" t="str">
        <f t="shared" si="5"/>
        <v>Jun</v>
      </c>
      <c r="H305" s="6">
        <f t="shared" si="6"/>
        <v>2017</v>
      </c>
      <c r="I305" s="11">
        <v>42892.708958333336</v>
      </c>
      <c r="J305" s="6">
        <v>2864.0</v>
      </c>
      <c r="K305" s="12">
        <f t="shared" si="7"/>
        <v>47.73333333</v>
      </c>
      <c r="L305" s="6" t="s">
        <v>79</v>
      </c>
      <c r="M305" s="6" t="s">
        <v>79</v>
      </c>
      <c r="N305" s="13" t="str">
        <f t="shared" si="8"/>
        <v>Bayard St &amp; Baxter StE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Bayard St &amp; Baxter StW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05" s="6" t="s">
        <v>11</v>
      </c>
      <c r="P305" s="6" t="s">
        <v>12</v>
      </c>
      <c r="Q305" s="6">
        <v>1988.0</v>
      </c>
      <c r="R305" s="13">
        <f t="shared" si="9"/>
        <v>34</v>
      </c>
      <c r="S305" s="6" t="str">
        <f t="shared" si="10"/>
        <v>30-39</v>
      </c>
      <c r="T305" s="6"/>
    </row>
    <row r="306" ht="15.75" customHeight="1">
      <c r="A306" s="6">
        <v>1988318.0</v>
      </c>
      <c r="B306" s="11">
        <v>42816.744791666664</v>
      </c>
      <c r="C306" s="8">
        <f t="shared" si="1"/>
        <v>42816</v>
      </c>
      <c r="D306" s="9">
        <f t="shared" si="2"/>
        <v>0.7447916667</v>
      </c>
      <c r="E306" s="9">
        <f t="shared" si="3"/>
        <v>0.7083333333</v>
      </c>
      <c r="F306" s="10">
        <f t="shared" si="4"/>
        <v>4</v>
      </c>
      <c r="G306" s="6" t="str">
        <f t="shared" si="5"/>
        <v>Mar</v>
      </c>
      <c r="H306" s="6">
        <f t="shared" si="6"/>
        <v>2017</v>
      </c>
      <c r="I306" s="11">
        <v>42816.75554398148</v>
      </c>
      <c r="J306" s="6">
        <v>929.0</v>
      </c>
      <c r="K306" s="12">
        <f t="shared" si="7"/>
        <v>15.48333333</v>
      </c>
      <c r="L306" s="6" t="s">
        <v>141</v>
      </c>
      <c r="M306" s="6" t="s">
        <v>289</v>
      </c>
      <c r="N306" s="13" t="str">
        <f t="shared" si="8"/>
        <v>E 16 St &amp; 5 AvePershing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33 St &amp; 7 Ave5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06" s="6" t="s">
        <v>11</v>
      </c>
      <c r="P306" s="6" t="s">
        <v>12</v>
      </c>
      <c r="Q306" s="6">
        <v>1977.0</v>
      </c>
      <c r="R306" s="13">
        <f t="shared" si="9"/>
        <v>45</v>
      </c>
      <c r="S306" s="6" t="str">
        <f t="shared" si="10"/>
        <v>40-49</v>
      </c>
      <c r="T306" s="6"/>
    </row>
    <row r="307" ht="15.75" customHeight="1">
      <c r="A307" s="6">
        <v>3231592.0</v>
      </c>
      <c r="B307" s="11">
        <v>42848.77106481481</v>
      </c>
      <c r="C307" s="8">
        <f t="shared" si="1"/>
        <v>42848</v>
      </c>
      <c r="D307" s="9">
        <f t="shared" si="2"/>
        <v>0.7710648148</v>
      </c>
      <c r="E307" s="9">
        <f t="shared" si="3"/>
        <v>0.75</v>
      </c>
      <c r="F307" s="10">
        <f t="shared" si="4"/>
        <v>1</v>
      </c>
      <c r="G307" s="6" t="str">
        <f t="shared" si="5"/>
        <v>Apr</v>
      </c>
      <c r="H307" s="6">
        <f t="shared" si="6"/>
        <v>2017</v>
      </c>
      <c r="I307" s="11">
        <v>42848.780277777776</v>
      </c>
      <c r="J307" s="6">
        <v>795.0</v>
      </c>
      <c r="K307" s="12">
        <f t="shared" si="7"/>
        <v>13.25</v>
      </c>
      <c r="L307" s="6" t="s">
        <v>85</v>
      </c>
      <c r="M307" s="6" t="s">
        <v>326</v>
      </c>
      <c r="N307" s="13" t="str">
        <f t="shared" si="8"/>
        <v>Pershing Square South2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5 Ave &amp; E 29 St6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07" s="6" t="s">
        <v>29</v>
      </c>
      <c r="P307" s="6" t="s">
        <v>12</v>
      </c>
      <c r="Q307" s="6">
        <v>1977.0</v>
      </c>
      <c r="R307" s="13">
        <f t="shared" si="9"/>
        <v>45</v>
      </c>
      <c r="S307" s="6" t="str">
        <f t="shared" si="10"/>
        <v>40-49</v>
      </c>
      <c r="T307" s="6"/>
    </row>
    <row r="308" ht="15.75" customHeight="1">
      <c r="A308" s="6">
        <v>1800756.0</v>
      </c>
      <c r="B308" s="11">
        <v>42803.78847222222</v>
      </c>
      <c r="C308" s="8">
        <f t="shared" si="1"/>
        <v>42803</v>
      </c>
      <c r="D308" s="9">
        <f t="shared" si="2"/>
        <v>0.7884722222</v>
      </c>
      <c r="E308" s="9">
        <f t="shared" si="3"/>
        <v>0.75</v>
      </c>
      <c r="F308" s="10">
        <f t="shared" si="4"/>
        <v>5</v>
      </c>
      <c r="G308" s="6" t="str">
        <f t="shared" si="5"/>
        <v>Mar</v>
      </c>
      <c r="H308" s="6">
        <f t="shared" si="6"/>
        <v>2017</v>
      </c>
      <c r="I308" s="11">
        <v>42803.795069444444</v>
      </c>
      <c r="J308" s="6">
        <v>569.0</v>
      </c>
      <c r="K308" s="12">
        <f t="shared" si="7"/>
        <v>9.483333333</v>
      </c>
      <c r="L308" s="6" t="s">
        <v>198</v>
      </c>
      <c r="M308" s="6" t="s">
        <v>250</v>
      </c>
      <c r="N308" s="13" t="str">
        <f t="shared" si="8"/>
        <v>2 Ave &amp; E 31 StE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6 Ave &amp; W 33 StBarclay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08" s="6" t="s">
        <v>11</v>
      </c>
      <c r="P308" s="6" t="s">
        <v>12</v>
      </c>
      <c r="Q308" s="6">
        <v>1983.0</v>
      </c>
      <c r="R308" s="13">
        <f t="shared" si="9"/>
        <v>39</v>
      </c>
      <c r="S308" s="6" t="str">
        <f t="shared" si="10"/>
        <v>30-39</v>
      </c>
      <c r="T308" s="6"/>
    </row>
    <row r="309" ht="15.75" customHeight="1">
      <c r="A309" s="6">
        <v>4037086.0</v>
      </c>
      <c r="B309" s="11">
        <v>42865.627754629626</v>
      </c>
      <c r="C309" s="8">
        <f t="shared" si="1"/>
        <v>42865</v>
      </c>
      <c r="D309" s="9">
        <f t="shared" si="2"/>
        <v>0.6277546296</v>
      </c>
      <c r="E309" s="9">
        <f t="shared" si="3"/>
        <v>0.625</v>
      </c>
      <c r="F309" s="10">
        <f t="shared" si="4"/>
        <v>4</v>
      </c>
      <c r="G309" s="6" t="str">
        <f t="shared" si="5"/>
        <v>May</v>
      </c>
      <c r="H309" s="6">
        <f t="shared" si="6"/>
        <v>2017</v>
      </c>
      <c r="I309" s="11">
        <v>42865.63868055555</v>
      </c>
      <c r="J309" s="6">
        <v>943.0</v>
      </c>
      <c r="K309" s="12">
        <f t="shared" si="7"/>
        <v>15.71666667</v>
      </c>
      <c r="L309" s="6" t="s">
        <v>327</v>
      </c>
      <c r="M309" s="6" t="s">
        <v>145</v>
      </c>
      <c r="N309" s="13" t="str">
        <f t="shared" si="8"/>
        <v>E 2 St &amp; Avenue BRiverside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Barclay St &amp; Church StWest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09" s="6" t="s">
        <v>11</v>
      </c>
      <c r="P309" s="6" t="s">
        <v>12</v>
      </c>
      <c r="Q309" s="6">
        <v>1987.0</v>
      </c>
      <c r="R309" s="13">
        <f t="shared" si="9"/>
        <v>35</v>
      </c>
      <c r="S309" s="6" t="str">
        <f t="shared" si="10"/>
        <v>30-39</v>
      </c>
      <c r="T309" s="6"/>
    </row>
    <row r="310" ht="15.75" customHeight="1">
      <c r="A310" s="6">
        <v>6328501.0</v>
      </c>
      <c r="B310" s="11">
        <v>42908.85084490741</v>
      </c>
      <c r="C310" s="8">
        <f t="shared" si="1"/>
        <v>42908</v>
      </c>
      <c r="D310" s="9">
        <f t="shared" si="2"/>
        <v>0.8508449074</v>
      </c>
      <c r="E310" s="9">
        <f t="shared" si="3"/>
        <v>0.8333333333</v>
      </c>
      <c r="F310" s="10">
        <f t="shared" si="4"/>
        <v>5</v>
      </c>
      <c r="G310" s="6" t="str">
        <f t="shared" si="5"/>
        <v>Jun</v>
      </c>
      <c r="H310" s="6">
        <f t="shared" si="6"/>
        <v>2017</v>
      </c>
      <c r="I310" s="11">
        <v>42908.87464120371</v>
      </c>
      <c r="J310" s="6">
        <v>2056.0</v>
      </c>
      <c r="K310" s="12">
        <f t="shared" si="7"/>
        <v>34.26666667</v>
      </c>
      <c r="L310" s="6" t="s">
        <v>328</v>
      </c>
      <c r="M310" s="6" t="s">
        <v>114</v>
      </c>
      <c r="N310" s="13" t="str">
        <f t="shared" si="8"/>
        <v>Riverside Dr &amp; W 72 StCarmine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West St &amp; Chambers StE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10" s="6" t="s">
        <v>29</v>
      </c>
      <c r="P310" s="6" t="s">
        <v>12</v>
      </c>
      <c r="Q310" s="6">
        <v>1987.0</v>
      </c>
      <c r="R310" s="13">
        <f t="shared" si="9"/>
        <v>35</v>
      </c>
      <c r="S310" s="6" t="str">
        <f t="shared" si="10"/>
        <v>30-39</v>
      </c>
      <c r="T310" s="6"/>
    </row>
    <row r="311" ht="15.75" customHeight="1">
      <c r="A311" s="6">
        <v>1873481.0</v>
      </c>
      <c r="B311" s="11">
        <v>42807.7346875</v>
      </c>
      <c r="C311" s="8">
        <f t="shared" si="1"/>
        <v>42807</v>
      </c>
      <c r="D311" s="9">
        <f t="shared" si="2"/>
        <v>0.7346875</v>
      </c>
      <c r="E311" s="9">
        <f t="shared" si="3"/>
        <v>0.7083333333</v>
      </c>
      <c r="F311" s="10">
        <f t="shared" si="4"/>
        <v>2</v>
      </c>
      <c r="G311" s="6" t="str">
        <f t="shared" si="5"/>
        <v>Mar</v>
      </c>
      <c r="H311" s="6">
        <f t="shared" si="6"/>
        <v>2017</v>
      </c>
      <c r="I311" s="11">
        <v>42807.741631944446</v>
      </c>
      <c r="J311" s="6">
        <v>600.0</v>
      </c>
      <c r="K311" s="12">
        <f t="shared" si="7"/>
        <v>10</v>
      </c>
      <c r="L311" s="6" t="s">
        <v>86</v>
      </c>
      <c r="M311" s="6" t="s">
        <v>329</v>
      </c>
      <c r="N311" s="13" t="str">
        <f t="shared" si="8"/>
        <v>Carmine St &amp; 6 AveE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19 St &amp; 3 AveE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11" s="6" t="s">
        <v>11</v>
      </c>
      <c r="P311" s="6" t="s">
        <v>12</v>
      </c>
      <c r="Q311" s="6">
        <v>1954.0</v>
      </c>
      <c r="R311" s="13">
        <f t="shared" si="9"/>
        <v>68</v>
      </c>
      <c r="S311" s="6" t="str">
        <f t="shared" si="10"/>
        <v>60-69</v>
      </c>
      <c r="T311" s="6"/>
    </row>
    <row r="312" ht="15.75" customHeight="1">
      <c r="A312" s="6">
        <v>6145337.0</v>
      </c>
      <c r="B312" s="11">
        <v>42906.34061342593</v>
      </c>
      <c r="C312" s="8">
        <f t="shared" si="1"/>
        <v>42906</v>
      </c>
      <c r="D312" s="9">
        <f t="shared" si="2"/>
        <v>0.3406134259</v>
      </c>
      <c r="E312" s="9">
        <f t="shared" si="3"/>
        <v>0.3333333333</v>
      </c>
      <c r="F312" s="10">
        <f t="shared" si="4"/>
        <v>3</v>
      </c>
      <c r="G312" s="6" t="str">
        <f t="shared" si="5"/>
        <v>Jun</v>
      </c>
      <c r="H312" s="6">
        <f t="shared" si="6"/>
        <v>2017</v>
      </c>
      <c r="I312" s="11">
        <v>42906.35496527778</v>
      </c>
      <c r="J312" s="6">
        <v>1239.0</v>
      </c>
      <c r="K312" s="12">
        <f t="shared" si="7"/>
        <v>20.65</v>
      </c>
      <c r="L312" s="6" t="s">
        <v>330</v>
      </c>
      <c r="M312" s="6" t="s">
        <v>331</v>
      </c>
      <c r="N312" s="13" t="str">
        <f t="shared" si="8"/>
        <v>E 13 St &amp; Avenue A5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40 St &amp; 5 AveE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12" s="6" t="s">
        <v>11</v>
      </c>
      <c r="P312" s="6" t="s">
        <v>12</v>
      </c>
      <c r="Q312" s="6">
        <v>1981.0</v>
      </c>
      <c r="R312" s="13">
        <f t="shared" si="9"/>
        <v>41</v>
      </c>
      <c r="S312" s="6" t="str">
        <f t="shared" si="10"/>
        <v>40-49</v>
      </c>
      <c r="T312" s="6"/>
    </row>
    <row r="313" ht="15.75" customHeight="1">
      <c r="A313" s="6">
        <v>60804.0</v>
      </c>
      <c r="B313" s="11">
        <v>42739.706412037034</v>
      </c>
      <c r="C313" s="8">
        <f t="shared" si="1"/>
        <v>42739</v>
      </c>
      <c r="D313" s="9">
        <f t="shared" si="2"/>
        <v>0.706412037</v>
      </c>
      <c r="E313" s="9">
        <f t="shared" si="3"/>
        <v>0.6666666667</v>
      </c>
      <c r="F313" s="10">
        <f t="shared" si="4"/>
        <v>4</v>
      </c>
      <c r="G313" s="6" t="str">
        <f t="shared" si="5"/>
        <v>Jan</v>
      </c>
      <c r="H313" s="6">
        <f t="shared" si="6"/>
        <v>2017</v>
      </c>
      <c r="I313" s="11">
        <v>42739.71314814815</v>
      </c>
      <c r="J313" s="6">
        <v>582.0</v>
      </c>
      <c r="K313" s="12">
        <f t="shared" si="7"/>
        <v>9.7</v>
      </c>
      <c r="L313" s="6" t="s">
        <v>321</v>
      </c>
      <c r="M313" s="6" t="s">
        <v>230</v>
      </c>
      <c r="N313" s="13" t="str">
        <f t="shared" si="8"/>
        <v>5 Ave &amp; E 78 StE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65 St &amp; 2 AveE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13" s="6" t="s">
        <v>11</v>
      </c>
      <c r="P313" s="6" t="s">
        <v>12</v>
      </c>
      <c r="Q313" s="6">
        <v>1987.0</v>
      </c>
      <c r="R313" s="13">
        <f t="shared" si="9"/>
        <v>35</v>
      </c>
      <c r="S313" s="6" t="str">
        <f t="shared" si="10"/>
        <v>30-39</v>
      </c>
      <c r="T313" s="6"/>
    </row>
    <row r="314" ht="15.75" customHeight="1">
      <c r="A314" s="6">
        <v>6157470.0</v>
      </c>
      <c r="B314" s="11">
        <v>42906.48719907407</v>
      </c>
      <c r="C314" s="8">
        <f t="shared" si="1"/>
        <v>42906</v>
      </c>
      <c r="D314" s="9">
        <f t="shared" si="2"/>
        <v>0.4871990741</v>
      </c>
      <c r="E314" s="9">
        <f t="shared" si="3"/>
        <v>0.4583333333</v>
      </c>
      <c r="F314" s="10">
        <f t="shared" si="4"/>
        <v>3</v>
      </c>
      <c r="G314" s="6" t="str">
        <f t="shared" si="5"/>
        <v>Jun</v>
      </c>
      <c r="H314" s="6">
        <f t="shared" si="6"/>
        <v>2017</v>
      </c>
      <c r="I314" s="11">
        <v>42906.50929398148</v>
      </c>
      <c r="J314" s="6">
        <v>1909.0</v>
      </c>
      <c r="K314" s="12">
        <f t="shared" si="7"/>
        <v>31.81666667</v>
      </c>
      <c r="L314" s="6" t="s">
        <v>270</v>
      </c>
      <c r="M314" s="6" t="s">
        <v>332</v>
      </c>
      <c r="N314" s="13" t="str">
        <f t="shared" si="8"/>
        <v>E 55 St &amp; 2 AveW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81 St &amp; 3 AveW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14" s="6" t="s">
        <v>11</v>
      </c>
      <c r="P314" s="6" t="s">
        <v>19</v>
      </c>
      <c r="Q314" s="6">
        <v>1973.0</v>
      </c>
      <c r="R314" s="13">
        <f t="shared" si="9"/>
        <v>49</v>
      </c>
      <c r="S314" s="6" t="str">
        <f t="shared" si="10"/>
        <v>40-49</v>
      </c>
      <c r="T314" s="6"/>
    </row>
    <row r="315" ht="15.75" customHeight="1">
      <c r="A315" s="6">
        <v>97974.0</v>
      </c>
      <c r="B315" s="11">
        <v>42740.81178240741</v>
      </c>
      <c r="C315" s="8">
        <f t="shared" si="1"/>
        <v>42740</v>
      </c>
      <c r="D315" s="9">
        <f t="shared" si="2"/>
        <v>0.8117824074</v>
      </c>
      <c r="E315" s="9">
        <f t="shared" si="3"/>
        <v>0.7916666667</v>
      </c>
      <c r="F315" s="10">
        <f t="shared" si="4"/>
        <v>5</v>
      </c>
      <c r="G315" s="6" t="str">
        <f t="shared" si="5"/>
        <v>Jan</v>
      </c>
      <c r="H315" s="6">
        <f t="shared" si="6"/>
        <v>2017</v>
      </c>
      <c r="I315" s="11">
        <v>42740.816400462965</v>
      </c>
      <c r="J315" s="6">
        <v>398.0</v>
      </c>
      <c r="K315" s="12">
        <f t="shared" si="7"/>
        <v>6.633333333</v>
      </c>
      <c r="L315" s="6" t="s">
        <v>98</v>
      </c>
      <c r="M315" s="6" t="s">
        <v>289</v>
      </c>
      <c r="N315" s="13" t="str">
        <f t="shared" si="8"/>
        <v>W 43 St &amp; 6 AveYork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33 St &amp; 7 AveOld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15" s="6" t="s">
        <v>11</v>
      </c>
      <c r="P315" s="6" t="s">
        <v>12</v>
      </c>
      <c r="Q315" s="6">
        <v>1964.0</v>
      </c>
      <c r="R315" s="13">
        <f t="shared" si="9"/>
        <v>58</v>
      </c>
      <c r="S315" s="6" t="str">
        <f t="shared" si="10"/>
        <v>50-59</v>
      </c>
      <c r="T315" s="6"/>
    </row>
    <row r="316" ht="15.75" customHeight="1">
      <c r="A316" s="6">
        <v>1531863.0</v>
      </c>
      <c r="B316" s="11">
        <v>42795.39810185185</v>
      </c>
      <c r="C316" s="8">
        <f t="shared" si="1"/>
        <v>42795</v>
      </c>
      <c r="D316" s="9">
        <f t="shared" si="2"/>
        <v>0.3981018519</v>
      </c>
      <c r="E316" s="9">
        <f t="shared" si="3"/>
        <v>0.375</v>
      </c>
      <c r="F316" s="10">
        <f t="shared" si="4"/>
        <v>4</v>
      </c>
      <c r="G316" s="6" t="str">
        <f t="shared" si="5"/>
        <v>Mar</v>
      </c>
      <c r="H316" s="6">
        <f t="shared" si="6"/>
        <v>2017</v>
      </c>
      <c r="I316" s="11">
        <v>42795.40011574074</v>
      </c>
      <c r="J316" s="6">
        <v>174.0</v>
      </c>
      <c r="K316" s="12">
        <f t="shared" si="7"/>
        <v>2.9</v>
      </c>
      <c r="L316" s="6" t="s">
        <v>192</v>
      </c>
      <c r="M316" s="6" t="s">
        <v>69</v>
      </c>
      <c r="N316" s="13" t="str">
        <f t="shared" si="8"/>
        <v>York St &amp; Jay StE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Old Fulton StW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16" s="6" t="s">
        <v>11</v>
      </c>
      <c r="P316" s="6" t="s">
        <v>12</v>
      </c>
      <c r="Q316" s="6">
        <v>1977.0</v>
      </c>
      <c r="R316" s="13">
        <f t="shared" si="9"/>
        <v>45</v>
      </c>
      <c r="S316" s="6" t="str">
        <f t="shared" si="10"/>
        <v>40-49</v>
      </c>
      <c r="T316" s="6"/>
    </row>
    <row r="317" ht="15.75" customHeight="1">
      <c r="A317" s="6">
        <v>3836835.0</v>
      </c>
      <c r="B317" s="11">
        <v>42861.56065972222</v>
      </c>
      <c r="C317" s="8">
        <f t="shared" si="1"/>
        <v>42861</v>
      </c>
      <c r="D317" s="9">
        <f t="shared" si="2"/>
        <v>0.5606597222</v>
      </c>
      <c r="E317" s="9">
        <f t="shared" si="3"/>
        <v>0.5416666667</v>
      </c>
      <c r="F317" s="10">
        <f t="shared" si="4"/>
        <v>7</v>
      </c>
      <c r="G317" s="6" t="str">
        <f t="shared" si="5"/>
        <v>May</v>
      </c>
      <c r="H317" s="6">
        <f t="shared" si="6"/>
        <v>2017</v>
      </c>
      <c r="I317" s="11">
        <v>42861.5787037037</v>
      </c>
      <c r="J317" s="6">
        <v>1559.0</v>
      </c>
      <c r="K317" s="12">
        <f t="shared" si="7"/>
        <v>25.98333333</v>
      </c>
      <c r="L317" s="6" t="s">
        <v>143</v>
      </c>
      <c r="M317" s="6" t="s">
        <v>161</v>
      </c>
      <c r="N317" s="13" t="str">
        <f t="shared" si="8"/>
        <v>E 10 St &amp; Avenue AMyrtle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45 St &amp; 8 AveDeKalb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17" s="6" t="s">
        <v>11</v>
      </c>
      <c r="P317" s="6" t="s">
        <v>12</v>
      </c>
      <c r="Q317" s="6">
        <v>1971.0</v>
      </c>
      <c r="R317" s="13">
        <f t="shared" si="9"/>
        <v>51</v>
      </c>
      <c r="S317" s="6" t="str">
        <f t="shared" si="10"/>
        <v>50-59</v>
      </c>
      <c r="T317" s="6"/>
    </row>
    <row r="318" ht="15.75" customHeight="1">
      <c r="A318" s="6">
        <v>4603213.0</v>
      </c>
      <c r="B318" s="11">
        <v>42876.558217592596</v>
      </c>
      <c r="C318" s="8">
        <f t="shared" si="1"/>
        <v>42876</v>
      </c>
      <c r="D318" s="9">
        <f t="shared" si="2"/>
        <v>0.5582175926</v>
      </c>
      <c r="E318" s="9">
        <f t="shared" si="3"/>
        <v>0.5416666667</v>
      </c>
      <c r="F318" s="10">
        <f t="shared" si="4"/>
        <v>1</v>
      </c>
      <c r="G318" s="6" t="str">
        <f t="shared" si="5"/>
        <v>May</v>
      </c>
      <c r="H318" s="6">
        <f t="shared" si="6"/>
        <v>2017</v>
      </c>
      <c r="I318" s="11">
        <v>42876.57050925926</v>
      </c>
      <c r="J318" s="6">
        <v>1061.0</v>
      </c>
      <c r="K318" s="12">
        <f t="shared" si="7"/>
        <v>17.68333333</v>
      </c>
      <c r="L318" s="6" t="s">
        <v>138</v>
      </c>
      <c r="M318" s="6" t="s">
        <v>151</v>
      </c>
      <c r="N318" s="13" t="str">
        <f t="shared" si="8"/>
        <v>Myrtle Ave &amp; Lewis AveMurray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DeKalb Ave &amp; S Portland AveFront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18" s="6" t="s">
        <v>11</v>
      </c>
      <c r="P318" s="6" t="s">
        <v>19</v>
      </c>
      <c r="Q318" s="6">
        <v>1985.0</v>
      </c>
      <c r="R318" s="13">
        <f t="shared" si="9"/>
        <v>37</v>
      </c>
      <c r="S318" s="6" t="str">
        <f t="shared" si="10"/>
        <v>30-39</v>
      </c>
      <c r="T318" s="6"/>
    </row>
    <row r="319" ht="15.75" customHeight="1">
      <c r="A319" s="6">
        <v>5578346.0</v>
      </c>
      <c r="B319" s="11">
        <v>42895.68054398148</v>
      </c>
      <c r="C319" s="8">
        <f t="shared" si="1"/>
        <v>42895</v>
      </c>
      <c r="D319" s="9">
        <f t="shared" si="2"/>
        <v>0.6805439815</v>
      </c>
      <c r="E319" s="9">
        <f t="shared" si="3"/>
        <v>0.6666666667</v>
      </c>
      <c r="F319" s="10">
        <f t="shared" si="4"/>
        <v>6</v>
      </c>
      <c r="G319" s="6" t="str">
        <f t="shared" si="5"/>
        <v>Jun</v>
      </c>
      <c r="H319" s="6">
        <f t="shared" si="6"/>
        <v>2017</v>
      </c>
      <c r="I319" s="11">
        <v>42895.68510416667</v>
      </c>
      <c r="J319" s="6">
        <v>394.0</v>
      </c>
      <c r="K319" s="12">
        <f t="shared" si="7"/>
        <v>6.566666667</v>
      </c>
      <c r="L319" s="6" t="s">
        <v>333</v>
      </c>
      <c r="M319" s="6" t="s">
        <v>34</v>
      </c>
      <c r="N319" s="13" t="str">
        <f t="shared" si="8"/>
        <v>Murray St &amp; Greenwich StE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Front St &amp; Maiden LnW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19" s="6" t="s">
        <v>11</v>
      </c>
      <c r="P319" s="6" t="s">
        <v>12</v>
      </c>
      <c r="Q319" s="6">
        <v>1963.0</v>
      </c>
      <c r="R319" s="13">
        <f t="shared" si="9"/>
        <v>59</v>
      </c>
      <c r="S319" s="6" t="str">
        <f t="shared" si="10"/>
        <v>50-59</v>
      </c>
      <c r="T319" s="6"/>
    </row>
    <row r="320" ht="15.75" customHeight="1">
      <c r="A320" s="6">
        <v>6727845.0</v>
      </c>
      <c r="B320" s="11">
        <v>42915.67400462963</v>
      </c>
      <c r="C320" s="8">
        <f t="shared" si="1"/>
        <v>42915</v>
      </c>
      <c r="D320" s="9">
        <f t="shared" si="2"/>
        <v>0.6740046296</v>
      </c>
      <c r="E320" s="9">
        <f t="shared" si="3"/>
        <v>0.6666666667</v>
      </c>
      <c r="F320" s="10">
        <f t="shared" si="4"/>
        <v>5</v>
      </c>
      <c r="G320" s="6" t="str">
        <f t="shared" si="5"/>
        <v>Jun</v>
      </c>
      <c r="H320" s="6">
        <f t="shared" si="6"/>
        <v>2017</v>
      </c>
      <c r="I320" s="11">
        <v>42915.68046296296</v>
      </c>
      <c r="J320" s="6">
        <v>558.0</v>
      </c>
      <c r="K320" s="12">
        <f t="shared" si="7"/>
        <v>9.3</v>
      </c>
      <c r="L320" s="6" t="s">
        <v>334</v>
      </c>
      <c r="M320" s="6" t="s">
        <v>49</v>
      </c>
      <c r="N320" s="13" t="str">
        <f t="shared" si="8"/>
        <v>E 33 St &amp; 5 Ave9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22 St &amp; 8 AveW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20" s="6" t="s">
        <v>11</v>
      </c>
      <c r="P320" s="6" t="s">
        <v>12</v>
      </c>
      <c r="Q320" s="6">
        <v>1965.0</v>
      </c>
      <c r="R320" s="13">
        <f t="shared" si="9"/>
        <v>57</v>
      </c>
      <c r="S320" s="6" t="str">
        <f t="shared" si="10"/>
        <v>50-59</v>
      </c>
      <c r="T320" s="6"/>
    </row>
    <row r="321" ht="15.75" customHeight="1">
      <c r="A321" s="6">
        <v>638046.0</v>
      </c>
      <c r="B321" s="11">
        <v>42763.578055555554</v>
      </c>
      <c r="C321" s="8">
        <f t="shared" si="1"/>
        <v>42763</v>
      </c>
      <c r="D321" s="9">
        <f t="shared" si="2"/>
        <v>0.5780555556</v>
      </c>
      <c r="E321" s="9">
        <f t="shared" si="3"/>
        <v>0.5416666667</v>
      </c>
      <c r="F321" s="10">
        <f t="shared" si="4"/>
        <v>7</v>
      </c>
      <c r="G321" s="6" t="str">
        <f t="shared" si="5"/>
        <v>Jan</v>
      </c>
      <c r="H321" s="6">
        <f t="shared" si="6"/>
        <v>2017</v>
      </c>
      <c r="I321" s="11">
        <v>42763.58059027778</v>
      </c>
      <c r="J321" s="6">
        <v>218.0</v>
      </c>
      <c r="K321" s="12">
        <f t="shared" si="7"/>
        <v>3.633333333</v>
      </c>
      <c r="L321" s="6" t="s">
        <v>179</v>
      </c>
      <c r="M321" s="6" t="s">
        <v>335</v>
      </c>
      <c r="N321" s="13" t="str">
        <f t="shared" si="8"/>
        <v>9 Ave &amp; W 22 StW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20 St &amp; 7 Ave6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21" s="6" t="s">
        <v>11</v>
      </c>
      <c r="P321" s="6" t="s">
        <v>19</v>
      </c>
      <c r="Q321" s="6">
        <v>1968.0</v>
      </c>
      <c r="R321" s="13">
        <f t="shared" si="9"/>
        <v>54</v>
      </c>
      <c r="S321" s="6" t="str">
        <f t="shared" si="10"/>
        <v>50-59</v>
      </c>
      <c r="T321" s="6"/>
    </row>
    <row r="322" ht="15.75" customHeight="1">
      <c r="A322" s="6">
        <v>5767534.0</v>
      </c>
      <c r="B322" s="11">
        <v>42898.86460648148</v>
      </c>
      <c r="C322" s="8">
        <f t="shared" si="1"/>
        <v>42898</v>
      </c>
      <c r="D322" s="9">
        <f t="shared" si="2"/>
        <v>0.8646064815</v>
      </c>
      <c r="E322" s="9">
        <f t="shared" si="3"/>
        <v>0.8333333333</v>
      </c>
      <c r="F322" s="10">
        <f t="shared" si="4"/>
        <v>2</v>
      </c>
      <c r="G322" s="6" t="str">
        <f t="shared" si="5"/>
        <v>Jun</v>
      </c>
      <c r="H322" s="6">
        <f t="shared" si="6"/>
        <v>2017</v>
      </c>
      <c r="I322" s="11">
        <v>42898.87287037037</v>
      </c>
      <c r="J322" s="6">
        <v>713.0</v>
      </c>
      <c r="K322" s="12">
        <f t="shared" si="7"/>
        <v>11.88333333</v>
      </c>
      <c r="L322" s="6" t="s">
        <v>67</v>
      </c>
      <c r="M322" s="6" t="s">
        <v>197</v>
      </c>
      <c r="N322" s="13" t="str">
        <f t="shared" si="8"/>
        <v>W 20 St &amp; 11 AveHenry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6 Ave &amp; Canal StHicks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22" s="6" t="s">
        <v>11</v>
      </c>
      <c r="P322" s="6" t="s">
        <v>12</v>
      </c>
      <c r="Q322" s="6">
        <v>1985.0</v>
      </c>
      <c r="R322" s="13">
        <f t="shared" si="9"/>
        <v>37</v>
      </c>
      <c r="S322" s="6" t="str">
        <f t="shared" si="10"/>
        <v>30-39</v>
      </c>
      <c r="T322" s="6"/>
    </row>
    <row r="323" ht="15.75" customHeight="1">
      <c r="A323" s="6">
        <v>5610896.0</v>
      </c>
      <c r="B323" s="11">
        <v>42896.37087962963</v>
      </c>
      <c r="C323" s="8">
        <f t="shared" si="1"/>
        <v>42896</v>
      </c>
      <c r="D323" s="9">
        <f t="shared" si="2"/>
        <v>0.3708796296</v>
      </c>
      <c r="E323" s="9">
        <f t="shared" si="3"/>
        <v>0.3333333333</v>
      </c>
      <c r="F323" s="10">
        <f t="shared" si="4"/>
        <v>7</v>
      </c>
      <c r="G323" s="6" t="str">
        <f t="shared" si="5"/>
        <v>Jun</v>
      </c>
      <c r="H323" s="6">
        <f t="shared" si="6"/>
        <v>2017</v>
      </c>
      <c r="I323" s="11">
        <v>42896.373252314814</v>
      </c>
      <c r="J323" s="6">
        <v>205.0</v>
      </c>
      <c r="K323" s="12">
        <f t="shared" si="7"/>
        <v>3.416666667</v>
      </c>
      <c r="L323" s="6" t="s">
        <v>336</v>
      </c>
      <c r="M323" s="6" t="s">
        <v>324</v>
      </c>
      <c r="N323" s="13" t="str">
        <f t="shared" si="8"/>
        <v>Henry St &amp; Poplar StUniversity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Hicks St &amp; Montague StMercer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23" s="6" t="s">
        <v>11</v>
      </c>
      <c r="P323" s="6" t="s">
        <v>12</v>
      </c>
      <c r="Q323" s="6">
        <v>1981.0</v>
      </c>
      <c r="R323" s="13">
        <f t="shared" si="9"/>
        <v>41</v>
      </c>
      <c r="S323" s="6" t="str">
        <f t="shared" si="10"/>
        <v>40-49</v>
      </c>
      <c r="T323" s="6"/>
    </row>
    <row r="324" ht="15.75" customHeight="1">
      <c r="A324" s="6">
        <v>6675217.0</v>
      </c>
      <c r="B324" s="11">
        <v>42914.76704861111</v>
      </c>
      <c r="C324" s="8">
        <f t="shared" si="1"/>
        <v>42914</v>
      </c>
      <c r="D324" s="9">
        <f t="shared" si="2"/>
        <v>0.7670486111</v>
      </c>
      <c r="E324" s="9">
        <f t="shared" si="3"/>
        <v>0.75</v>
      </c>
      <c r="F324" s="10">
        <f t="shared" si="4"/>
        <v>4</v>
      </c>
      <c r="G324" s="6" t="str">
        <f t="shared" si="5"/>
        <v>Jun</v>
      </c>
      <c r="H324" s="6">
        <f t="shared" si="6"/>
        <v>2017</v>
      </c>
      <c r="I324" s="11">
        <v>42914.77228009259</v>
      </c>
      <c r="J324" s="6">
        <v>451.0</v>
      </c>
      <c r="K324" s="12">
        <f t="shared" si="7"/>
        <v>7.516666667</v>
      </c>
      <c r="L324" s="6" t="s">
        <v>52</v>
      </c>
      <c r="M324" s="6" t="s">
        <v>309</v>
      </c>
      <c r="N324" s="13" t="str">
        <f t="shared" si="8"/>
        <v>University Pl &amp; E 14 StE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Mercer St &amp; Bleecker StCentral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24" s="6" t="s">
        <v>11</v>
      </c>
      <c r="P324" s="6" t="s">
        <v>12</v>
      </c>
      <c r="Q324" s="6">
        <v>1956.0</v>
      </c>
      <c r="R324" s="13">
        <f t="shared" si="9"/>
        <v>66</v>
      </c>
      <c r="S324" s="6" t="str">
        <f t="shared" si="10"/>
        <v>60-69</v>
      </c>
      <c r="T324" s="6"/>
    </row>
    <row r="325" ht="15.75" customHeight="1">
      <c r="A325" s="6">
        <v>5292881.0</v>
      </c>
      <c r="B325" s="11">
        <v>42890.54269675926</v>
      </c>
      <c r="C325" s="8">
        <f t="shared" si="1"/>
        <v>42890</v>
      </c>
      <c r="D325" s="9">
        <f t="shared" si="2"/>
        <v>0.5426967593</v>
      </c>
      <c r="E325" s="9">
        <f t="shared" si="3"/>
        <v>0.5416666667</v>
      </c>
      <c r="F325" s="10">
        <f t="shared" si="4"/>
        <v>1</v>
      </c>
      <c r="G325" s="6" t="str">
        <f t="shared" si="5"/>
        <v>Jun</v>
      </c>
      <c r="H325" s="6">
        <f t="shared" si="6"/>
        <v>2017</v>
      </c>
      <c r="I325" s="11">
        <v>42890.54825231482</v>
      </c>
      <c r="J325" s="6">
        <v>480.0</v>
      </c>
      <c r="K325" s="12">
        <f t="shared" si="7"/>
        <v>8</v>
      </c>
      <c r="L325" s="6" t="s">
        <v>195</v>
      </c>
      <c r="M325" s="6" t="s">
        <v>337</v>
      </c>
      <c r="N325" s="13" t="str">
        <f t="shared" si="8"/>
        <v>E 91 St &amp; Park AveE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Central Park W &amp; W 96 StW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25" s="6" t="s">
        <v>11</v>
      </c>
      <c r="P325" s="6" t="s">
        <v>12</v>
      </c>
      <c r="Q325" s="6">
        <v>1998.0</v>
      </c>
      <c r="R325" s="13">
        <f t="shared" si="9"/>
        <v>24</v>
      </c>
      <c r="S325" s="6" t="str">
        <f t="shared" si="10"/>
        <v>20-29</v>
      </c>
      <c r="T325" s="6"/>
    </row>
    <row r="326" ht="15.75" customHeight="1">
      <c r="A326" s="6">
        <v>508616.0</v>
      </c>
      <c r="B326" s="11">
        <v>42758.57917824074</v>
      </c>
      <c r="C326" s="8">
        <f t="shared" si="1"/>
        <v>42758</v>
      </c>
      <c r="D326" s="9">
        <f t="shared" si="2"/>
        <v>0.5791782407</v>
      </c>
      <c r="E326" s="9">
        <f t="shared" si="3"/>
        <v>0.5416666667</v>
      </c>
      <c r="F326" s="10">
        <f t="shared" si="4"/>
        <v>2</v>
      </c>
      <c r="G326" s="6" t="str">
        <f t="shared" si="5"/>
        <v>Jan</v>
      </c>
      <c r="H326" s="6">
        <f t="shared" si="6"/>
        <v>2017</v>
      </c>
      <c r="I326" s="11">
        <v>42758.583402777775</v>
      </c>
      <c r="J326" s="6">
        <v>364.0</v>
      </c>
      <c r="K326" s="12">
        <f t="shared" si="7"/>
        <v>6.066666667</v>
      </c>
      <c r="L326" s="6" t="s">
        <v>42</v>
      </c>
      <c r="M326" s="6" t="s">
        <v>190</v>
      </c>
      <c r="N326" s="13" t="str">
        <f t="shared" si="8"/>
        <v>E 17 St &amp; BroadwayDeKalb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4 St &amp; 7 Ave SEmerson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26" s="6" t="s">
        <v>11</v>
      </c>
      <c r="P326" s="6" t="s">
        <v>12</v>
      </c>
      <c r="Q326" s="6">
        <v>1980.0</v>
      </c>
      <c r="R326" s="13">
        <f t="shared" si="9"/>
        <v>42</v>
      </c>
      <c r="S326" s="6" t="str">
        <f t="shared" si="10"/>
        <v>40-49</v>
      </c>
      <c r="T326" s="6"/>
    </row>
    <row r="327" ht="15.75" customHeight="1">
      <c r="A327" s="6">
        <v>6094716.0</v>
      </c>
      <c r="B327" s="11">
        <v>42904.86224537037</v>
      </c>
      <c r="C327" s="8">
        <f t="shared" si="1"/>
        <v>42904</v>
      </c>
      <c r="D327" s="9">
        <f t="shared" si="2"/>
        <v>0.8622453704</v>
      </c>
      <c r="E327" s="9">
        <f t="shared" si="3"/>
        <v>0.8333333333</v>
      </c>
      <c r="F327" s="10">
        <f t="shared" si="4"/>
        <v>1</v>
      </c>
      <c r="G327" s="6" t="str">
        <f t="shared" si="5"/>
        <v>Jun</v>
      </c>
      <c r="H327" s="6">
        <f t="shared" si="6"/>
        <v>2017</v>
      </c>
      <c r="I327" s="11">
        <v>42904.87243055556</v>
      </c>
      <c r="J327" s="6">
        <v>879.0</v>
      </c>
      <c r="K327" s="12">
        <f t="shared" si="7"/>
        <v>14.65</v>
      </c>
      <c r="L327" s="6" t="s">
        <v>338</v>
      </c>
      <c r="M327" s="6" t="s">
        <v>339</v>
      </c>
      <c r="N327" s="13" t="str">
        <f t="shared" si="8"/>
        <v>DeKalb Ave &amp; Hudson AveW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Emerson Pl &amp; Myrtle AveW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27" s="6" t="s">
        <v>11</v>
      </c>
      <c r="P327" s="6" t="s">
        <v>19</v>
      </c>
      <c r="Q327" s="6">
        <v>1982.0</v>
      </c>
      <c r="R327" s="13">
        <f t="shared" si="9"/>
        <v>40</v>
      </c>
      <c r="S327" s="6" t="str">
        <f t="shared" si="10"/>
        <v>40-49</v>
      </c>
      <c r="T327" s="6"/>
    </row>
    <row r="328" ht="15.75" customHeight="1">
      <c r="A328" s="6">
        <v>13019.0</v>
      </c>
      <c r="B328" s="11">
        <v>42736.76840277778</v>
      </c>
      <c r="C328" s="8">
        <f t="shared" si="1"/>
        <v>42736</v>
      </c>
      <c r="D328" s="9">
        <f t="shared" si="2"/>
        <v>0.7684027778</v>
      </c>
      <c r="E328" s="9">
        <f t="shared" si="3"/>
        <v>0.75</v>
      </c>
      <c r="F328" s="10">
        <f t="shared" si="4"/>
        <v>1</v>
      </c>
      <c r="G328" s="6" t="str">
        <f t="shared" si="5"/>
        <v>Jan</v>
      </c>
      <c r="H328" s="6">
        <f t="shared" si="6"/>
        <v>2017</v>
      </c>
      <c r="I328" s="11">
        <v>42736.77688657407</v>
      </c>
      <c r="J328" s="6">
        <v>732.0</v>
      </c>
      <c r="K328" s="12">
        <f t="shared" si="7"/>
        <v>12.2</v>
      </c>
      <c r="L328" s="6" t="s">
        <v>63</v>
      </c>
      <c r="M328" s="6" t="s">
        <v>245</v>
      </c>
      <c r="N328" s="13" t="str">
        <f t="shared" si="8"/>
        <v>W 43 St &amp; 10 AveE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24 St &amp; 7 AveE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28" s="6" t="s">
        <v>11</v>
      </c>
      <c r="P328" s="6" t="s">
        <v>12</v>
      </c>
      <c r="Q328" s="6">
        <v>1967.0</v>
      </c>
      <c r="R328" s="13">
        <f t="shared" si="9"/>
        <v>55</v>
      </c>
      <c r="S328" s="6" t="str">
        <f t="shared" si="10"/>
        <v>50-59</v>
      </c>
      <c r="T328" s="6"/>
    </row>
    <row r="329" ht="15.75" customHeight="1">
      <c r="A329" s="6">
        <v>4841890.0</v>
      </c>
      <c r="B329" s="11">
        <v>42881.743993055556</v>
      </c>
      <c r="C329" s="8">
        <f t="shared" si="1"/>
        <v>42881</v>
      </c>
      <c r="D329" s="9">
        <f t="shared" si="2"/>
        <v>0.7439930556</v>
      </c>
      <c r="E329" s="9">
        <f t="shared" si="3"/>
        <v>0.7083333333</v>
      </c>
      <c r="F329" s="10">
        <f t="shared" si="4"/>
        <v>6</v>
      </c>
      <c r="G329" s="6" t="str">
        <f t="shared" si="5"/>
        <v>May</v>
      </c>
      <c r="H329" s="6">
        <f t="shared" si="6"/>
        <v>2017</v>
      </c>
      <c r="I329" s="11">
        <v>42881.74842592593</v>
      </c>
      <c r="J329" s="6">
        <v>383.0</v>
      </c>
      <c r="K329" s="12">
        <f t="shared" si="7"/>
        <v>6.383333333</v>
      </c>
      <c r="L329" s="6" t="s">
        <v>340</v>
      </c>
      <c r="M329" s="6" t="s">
        <v>327</v>
      </c>
      <c r="N329" s="13" t="str">
        <f t="shared" si="8"/>
        <v>E 2 St &amp; 2 AveW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2 St &amp; Avenue BWashington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29" s="6" t="s">
        <v>29</v>
      </c>
      <c r="P329" s="6" t="s">
        <v>12</v>
      </c>
      <c r="Q329" s="6">
        <v>1967.0</v>
      </c>
      <c r="R329" s="13">
        <f t="shared" si="9"/>
        <v>55</v>
      </c>
      <c r="S329" s="6" t="str">
        <f t="shared" si="10"/>
        <v>50-59</v>
      </c>
      <c r="T329" s="6"/>
    </row>
    <row r="330" ht="15.75" customHeight="1">
      <c r="A330" s="6">
        <v>164991.0</v>
      </c>
      <c r="B330" s="11">
        <v>42745.67365740741</v>
      </c>
      <c r="C330" s="8">
        <f t="shared" si="1"/>
        <v>42745</v>
      </c>
      <c r="D330" s="9">
        <f t="shared" si="2"/>
        <v>0.6736574074</v>
      </c>
      <c r="E330" s="9">
        <f t="shared" si="3"/>
        <v>0.6666666667</v>
      </c>
      <c r="F330" s="10">
        <f t="shared" si="4"/>
        <v>3</v>
      </c>
      <c r="G330" s="6" t="str">
        <f t="shared" si="5"/>
        <v>Jan</v>
      </c>
      <c r="H330" s="6">
        <f t="shared" si="6"/>
        <v>2017</v>
      </c>
      <c r="I330" s="11">
        <v>42745.67842592593</v>
      </c>
      <c r="J330" s="6">
        <v>412.0</v>
      </c>
      <c r="K330" s="12">
        <f t="shared" si="7"/>
        <v>6.866666667</v>
      </c>
      <c r="L330" s="6" t="s">
        <v>275</v>
      </c>
      <c r="M330" s="6" t="s">
        <v>238</v>
      </c>
      <c r="N330" s="13" t="str">
        <f t="shared" si="8"/>
        <v>W 18 St &amp; 6 Ave9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Washington Pl &amp; 6 AveMurray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30" s="6" t="s">
        <v>11</v>
      </c>
      <c r="P330" s="6" t="s">
        <v>12</v>
      </c>
      <c r="Q330" s="6">
        <v>1987.0</v>
      </c>
      <c r="R330" s="13">
        <f t="shared" si="9"/>
        <v>35</v>
      </c>
      <c r="S330" s="6" t="str">
        <f t="shared" si="10"/>
        <v>30-39</v>
      </c>
      <c r="T330" s="6"/>
    </row>
    <row r="331" ht="15.75" customHeight="1">
      <c r="A331" s="6">
        <v>6485193.0</v>
      </c>
      <c r="B331" s="11">
        <v>42911.77570601852</v>
      </c>
      <c r="C331" s="8">
        <f t="shared" si="1"/>
        <v>42911</v>
      </c>
      <c r="D331" s="9">
        <f t="shared" si="2"/>
        <v>0.7757060185</v>
      </c>
      <c r="E331" s="9">
        <f t="shared" si="3"/>
        <v>0.75</v>
      </c>
      <c r="F331" s="10">
        <f t="shared" si="4"/>
        <v>1</v>
      </c>
      <c r="G331" s="6" t="str">
        <f t="shared" si="5"/>
        <v>Jun</v>
      </c>
      <c r="H331" s="6">
        <f t="shared" si="6"/>
        <v>2017</v>
      </c>
      <c r="I331" s="11">
        <v>42911.79767361111</v>
      </c>
      <c r="J331" s="6">
        <v>1898.0</v>
      </c>
      <c r="K331" s="12">
        <f t="shared" si="7"/>
        <v>31.63333333</v>
      </c>
      <c r="L331" s="6" t="s">
        <v>179</v>
      </c>
      <c r="M331" s="6" t="s">
        <v>333</v>
      </c>
      <c r="N331" s="13" t="str">
        <f t="shared" si="8"/>
        <v>9 Ave &amp; W 22 StWilloughby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Murray St &amp; Greenwich StClinton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31" s="6" t="s">
        <v>29</v>
      </c>
      <c r="P331" s="6" t="s">
        <v>12</v>
      </c>
      <c r="Q331" s="6">
        <v>1987.0</v>
      </c>
      <c r="R331" s="13">
        <f t="shared" si="9"/>
        <v>35</v>
      </c>
      <c r="S331" s="6" t="str">
        <f t="shared" si="10"/>
        <v>30-39</v>
      </c>
      <c r="T331" s="6"/>
    </row>
    <row r="332" ht="15.75" customHeight="1">
      <c r="A332" s="6">
        <v>2708797.0</v>
      </c>
      <c r="B332" s="11">
        <v>42837.76280092593</v>
      </c>
      <c r="C332" s="8">
        <f t="shared" si="1"/>
        <v>42837</v>
      </c>
      <c r="D332" s="9">
        <f t="shared" si="2"/>
        <v>0.7628009259</v>
      </c>
      <c r="E332" s="9">
        <f t="shared" si="3"/>
        <v>0.75</v>
      </c>
      <c r="F332" s="10">
        <f t="shared" si="4"/>
        <v>4</v>
      </c>
      <c r="G332" s="6" t="str">
        <f t="shared" si="5"/>
        <v>Apr</v>
      </c>
      <c r="H332" s="6">
        <f t="shared" si="6"/>
        <v>2017</v>
      </c>
      <c r="I332" s="11">
        <v>42837.76611111111</v>
      </c>
      <c r="J332" s="6">
        <v>286.0</v>
      </c>
      <c r="K332" s="12">
        <f t="shared" si="7"/>
        <v>4.766666667</v>
      </c>
      <c r="L332" s="6" t="s">
        <v>341</v>
      </c>
      <c r="M332" s="6" t="s">
        <v>342</v>
      </c>
      <c r="N332" s="13" t="str">
        <f t="shared" si="8"/>
        <v>Willoughby St &amp; Fleet StWatts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Clinton Ave &amp; Myrtle AveGreenwich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32" s="6" t="s">
        <v>11</v>
      </c>
      <c r="P332" s="6" t="s">
        <v>12</v>
      </c>
      <c r="Q332" s="6">
        <v>1967.0</v>
      </c>
      <c r="R332" s="13">
        <f t="shared" si="9"/>
        <v>55</v>
      </c>
      <c r="S332" s="6" t="str">
        <f t="shared" si="10"/>
        <v>50-59</v>
      </c>
      <c r="T332" s="6"/>
    </row>
    <row r="333" ht="15.75" customHeight="1">
      <c r="A333" s="6">
        <v>5437998.0</v>
      </c>
      <c r="B333" s="11">
        <v>42893.55621527778</v>
      </c>
      <c r="C333" s="8">
        <f t="shared" si="1"/>
        <v>42893</v>
      </c>
      <c r="D333" s="9">
        <f t="shared" si="2"/>
        <v>0.5562152778</v>
      </c>
      <c r="E333" s="9">
        <f t="shared" si="3"/>
        <v>0.5416666667</v>
      </c>
      <c r="F333" s="10">
        <f t="shared" si="4"/>
        <v>4</v>
      </c>
      <c r="G333" s="6" t="str">
        <f t="shared" si="5"/>
        <v>Jun</v>
      </c>
      <c r="H333" s="6">
        <f t="shared" si="6"/>
        <v>2017</v>
      </c>
      <c r="I333" s="11">
        <v>42893.56136574074</v>
      </c>
      <c r="J333" s="6">
        <v>444.0</v>
      </c>
      <c r="K333" s="12">
        <f t="shared" si="7"/>
        <v>7.4</v>
      </c>
      <c r="L333" s="6" t="s">
        <v>318</v>
      </c>
      <c r="M333" s="6" t="s">
        <v>144</v>
      </c>
      <c r="N333" s="13" t="str">
        <f t="shared" si="8"/>
        <v>Watts St &amp; Greenwich StE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Greenwich Ave &amp; 8 AveE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33" s="6" t="s">
        <v>11</v>
      </c>
      <c r="P333" s="6" t="s">
        <v>12</v>
      </c>
      <c r="Q333" s="6">
        <v>1992.0</v>
      </c>
      <c r="R333" s="13">
        <f t="shared" si="9"/>
        <v>30</v>
      </c>
      <c r="S333" s="6" t="str">
        <f t="shared" si="10"/>
        <v>30-39</v>
      </c>
      <c r="T333" s="6"/>
    </row>
    <row r="334" ht="15.75" customHeight="1">
      <c r="A334" s="6">
        <v>333045.0</v>
      </c>
      <c r="B334" s="11">
        <v>42751.79827546296</v>
      </c>
      <c r="C334" s="8">
        <f t="shared" si="1"/>
        <v>42751</v>
      </c>
      <c r="D334" s="9">
        <f t="shared" si="2"/>
        <v>0.798275463</v>
      </c>
      <c r="E334" s="9">
        <f t="shared" si="3"/>
        <v>0.7916666667</v>
      </c>
      <c r="F334" s="10">
        <f t="shared" si="4"/>
        <v>2</v>
      </c>
      <c r="G334" s="6" t="str">
        <f t="shared" si="5"/>
        <v>Jan</v>
      </c>
      <c r="H334" s="6">
        <f t="shared" si="6"/>
        <v>2017</v>
      </c>
      <c r="I334" s="11">
        <v>42751.80625</v>
      </c>
      <c r="J334" s="6">
        <v>689.0</v>
      </c>
      <c r="K334" s="12">
        <f t="shared" si="7"/>
        <v>11.48333333</v>
      </c>
      <c r="L334" s="6" t="s">
        <v>317</v>
      </c>
      <c r="M334" s="6" t="s">
        <v>240</v>
      </c>
      <c r="N334" s="13" t="str">
        <f t="shared" si="8"/>
        <v>E 27 St &amp; 1 AveCleveland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7 St &amp; Avenue AVesey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34" s="6" t="s">
        <v>11</v>
      </c>
      <c r="P334" s="6" t="s">
        <v>12</v>
      </c>
      <c r="Q334" s="6">
        <v>1989.0</v>
      </c>
      <c r="R334" s="13">
        <f t="shared" si="9"/>
        <v>33</v>
      </c>
      <c r="S334" s="6" t="str">
        <f t="shared" si="10"/>
        <v>30-39</v>
      </c>
      <c r="T334" s="6"/>
    </row>
    <row r="335" ht="15.75" customHeight="1">
      <c r="A335" s="6">
        <v>2914400.0</v>
      </c>
      <c r="B335" s="11">
        <v>42841.84206018518</v>
      </c>
      <c r="C335" s="8">
        <f t="shared" si="1"/>
        <v>42841</v>
      </c>
      <c r="D335" s="9">
        <f t="shared" si="2"/>
        <v>0.8420601852</v>
      </c>
      <c r="E335" s="9">
        <f t="shared" si="3"/>
        <v>0.8333333333</v>
      </c>
      <c r="F335" s="10">
        <f t="shared" si="4"/>
        <v>1</v>
      </c>
      <c r="G335" s="6" t="str">
        <f t="shared" si="5"/>
        <v>Apr</v>
      </c>
      <c r="H335" s="6">
        <f t="shared" si="6"/>
        <v>2017</v>
      </c>
      <c r="I335" s="11">
        <v>42841.85506944444</v>
      </c>
      <c r="J335" s="6">
        <v>1123.0</v>
      </c>
      <c r="K335" s="12">
        <f t="shared" si="7"/>
        <v>18.71666667</v>
      </c>
      <c r="L335" s="6" t="s">
        <v>101</v>
      </c>
      <c r="M335" s="6" t="s">
        <v>109</v>
      </c>
      <c r="N335" s="13" t="str">
        <f t="shared" si="8"/>
        <v>Cleveland Pl &amp; Spring StLiberty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Vesey Pl &amp; River TerraceWest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35" s="6" t="s">
        <v>29</v>
      </c>
      <c r="P335" s="6" t="s">
        <v>12</v>
      </c>
      <c r="Q335" s="6">
        <v>1989.0</v>
      </c>
      <c r="R335" s="13">
        <f t="shared" si="9"/>
        <v>33</v>
      </c>
      <c r="S335" s="6" t="str">
        <f t="shared" si="10"/>
        <v>30-39</v>
      </c>
      <c r="T335" s="6"/>
    </row>
    <row r="336" ht="15.75" customHeight="1">
      <c r="A336" s="6">
        <v>5612834.0</v>
      </c>
      <c r="B336" s="11">
        <v>42896.40540509259</v>
      </c>
      <c r="C336" s="8">
        <f t="shared" si="1"/>
        <v>42896</v>
      </c>
      <c r="D336" s="9">
        <f t="shared" si="2"/>
        <v>0.4054050926</v>
      </c>
      <c r="E336" s="9">
        <f t="shared" si="3"/>
        <v>0.375</v>
      </c>
      <c r="F336" s="10">
        <f t="shared" si="4"/>
        <v>7</v>
      </c>
      <c r="G336" s="6" t="str">
        <f t="shared" si="5"/>
        <v>Jun</v>
      </c>
      <c r="H336" s="6">
        <f t="shared" si="6"/>
        <v>2017</v>
      </c>
      <c r="I336" s="11">
        <v>42896.40894675926</v>
      </c>
      <c r="J336" s="6">
        <v>306.0</v>
      </c>
      <c r="K336" s="12">
        <f t="shared" si="7"/>
        <v>5.1</v>
      </c>
      <c r="L336" s="6" t="s">
        <v>35</v>
      </c>
      <c r="M336" s="6" t="s">
        <v>114</v>
      </c>
      <c r="N336" s="13" t="str">
        <f t="shared" si="8"/>
        <v>Liberty St &amp; BroadwayBarrow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West St &amp; Chambers StGreenwich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36" s="6" t="s">
        <v>11</v>
      </c>
      <c r="P336" s="6" t="s">
        <v>19</v>
      </c>
      <c r="Q336" s="6">
        <v>1966.0</v>
      </c>
      <c r="R336" s="13">
        <f t="shared" si="9"/>
        <v>56</v>
      </c>
      <c r="S336" s="6" t="str">
        <f t="shared" si="10"/>
        <v>50-59</v>
      </c>
      <c r="T336" s="6"/>
    </row>
    <row r="337" ht="15.75" customHeight="1">
      <c r="A337" s="6">
        <v>1656022.0</v>
      </c>
      <c r="B337" s="11">
        <v>42799.853738425925</v>
      </c>
      <c r="C337" s="8">
        <f t="shared" si="1"/>
        <v>42799</v>
      </c>
      <c r="D337" s="9">
        <f t="shared" si="2"/>
        <v>0.8537384259</v>
      </c>
      <c r="E337" s="9">
        <f t="shared" si="3"/>
        <v>0.8333333333</v>
      </c>
      <c r="F337" s="10">
        <f t="shared" si="4"/>
        <v>1</v>
      </c>
      <c r="G337" s="6" t="str">
        <f t="shared" si="5"/>
        <v>Mar</v>
      </c>
      <c r="H337" s="6">
        <f t="shared" si="6"/>
        <v>2017</v>
      </c>
      <c r="I337" s="11">
        <v>42799.857627314814</v>
      </c>
      <c r="J337" s="6">
        <v>335.0</v>
      </c>
      <c r="K337" s="12">
        <f t="shared" si="7"/>
        <v>5.583333333</v>
      </c>
      <c r="L337" s="6" t="s">
        <v>17</v>
      </c>
      <c r="M337" s="6" t="s">
        <v>285</v>
      </c>
      <c r="N337" s="13" t="str">
        <f t="shared" si="8"/>
        <v>Barrow St &amp; Hudson StW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Greenwich St &amp; Hubert St1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37" s="6" t="s">
        <v>11</v>
      </c>
      <c r="P337" s="6" t="s">
        <v>19</v>
      </c>
      <c r="Q337" s="6">
        <v>1973.0</v>
      </c>
      <c r="R337" s="13">
        <f t="shared" si="9"/>
        <v>49</v>
      </c>
      <c r="S337" s="6" t="str">
        <f t="shared" si="10"/>
        <v>40-49</v>
      </c>
      <c r="T337" s="6"/>
    </row>
    <row r="338" ht="15.75" customHeight="1">
      <c r="A338" s="6">
        <v>5519049.0</v>
      </c>
      <c r="B338" s="11">
        <v>42894.73523148148</v>
      </c>
      <c r="C338" s="8">
        <f t="shared" si="1"/>
        <v>42894</v>
      </c>
      <c r="D338" s="9">
        <f t="shared" si="2"/>
        <v>0.7352314815</v>
      </c>
      <c r="E338" s="9">
        <f t="shared" si="3"/>
        <v>0.7083333333</v>
      </c>
      <c r="F338" s="10">
        <f t="shared" si="4"/>
        <v>5</v>
      </c>
      <c r="G338" s="6" t="str">
        <f t="shared" si="5"/>
        <v>Jun</v>
      </c>
      <c r="H338" s="6">
        <f t="shared" si="6"/>
        <v>2017</v>
      </c>
      <c r="I338" s="11">
        <v>42894.74202546296</v>
      </c>
      <c r="J338" s="6">
        <v>586.0</v>
      </c>
      <c r="K338" s="12">
        <f t="shared" si="7"/>
        <v>9.766666667</v>
      </c>
      <c r="L338" s="6" t="s">
        <v>170</v>
      </c>
      <c r="M338" s="6" t="s">
        <v>251</v>
      </c>
      <c r="N338" s="13" t="str">
        <f t="shared" si="8"/>
        <v>W 52 St &amp; 6 AveDriggs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1 Ave &amp; E 62 StGraham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38" s="6" t="s">
        <v>11</v>
      </c>
      <c r="P338" s="6" t="s">
        <v>12</v>
      </c>
      <c r="Q338" s="6">
        <v>1981.0</v>
      </c>
      <c r="R338" s="13">
        <f t="shared" si="9"/>
        <v>41</v>
      </c>
      <c r="S338" s="6" t="str">
        <f t="shared" si="10"/>
        <v>40-49</v>
      </c>
      <c r="T338" s="6"/>
    </row>
    <row r="339" ht="15.75" customHeight="1">
      <c r="A339" s="6">
        <v>3311490.0</v>
      </c>
      <c r="B339" s="11">
        <v>42851.352106481485</v>
      </c>
      <c r="C339" s="8">
        <f t="shared" si="1"/>
        <v>42851</v>
      </c>
      <c r="D339" s="9">
        <f t="shared" si="2"/>
        <v>0.3521064815</v>
      </c>
      <c r="E339" s="9">
        <f t="shared" si="3"/>
        <v>0.3333333333</v>
      </c>
      <c r="F339" s="10">
        <f t="shared" si="4"/>
        <v>4</v>
      </c>
      <c r="G339" s="6" t="str">
        <f t="shared" si="5"/>
        <v>Apr</v>
      </c>
      <c r="H339" s="6">
        <f t="shared" si="6"/>
        <v>2017</v>
      </c>
      <c r="I339" s="11">
        <v>42851.3559375</v>
      </c>
      <c r="J339" s="6">
        <v>331.0</v>
      </c>
      <c r="K339" s="12">
        <f t="shared" si="7"/>
        <v>5.516666667</v>
      </c>
      <c r="L339" s="6" t="s">
        <v>80</v>
      </c>
      <c r="M339" s="6" t="s">
        <v>343</v>
      </c>
      <c r="N339" s="13" t="str">
        <f t="shared" si="8"/>
        <v>Driggs Ave &amp; N Henry StSuffolk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Graham Ave &amp; Conselyea StHenry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39" s="6" t="s">
        <v>11</v>
      </c>
      <c r="P339" s="6" t="s">
        <v>19</v>
      </c>
      <c r="Q339" s="6">
        <v>1981.0</v>
      </c>
      <c r="R339" s="13">
        <f t="shared" si="9"/>
        <v>41</v>
      </c>
      <c r="S339" s="6" t="str">
        <f t="shared" si="10"/>
        <v>40-49</v>
      </c>
      <c r="T339" s="6"/>
    </row>
    <row r="340" ht="15.75" customHeight="1">
      <c r="A340" s="6">
        <v>1992476.0</v>
      </c>
      <c r="B340" s="11">
        <v>42816.81354166667</v>
      </c>
      <c r="C340" s="8">
        <f t="shared" si="1"/>
        <v>42816</v>
      </c>
      <c r="D340" s="9">
        <f t="shared" si="2"/>
        <v>0.8135416667</v>
      </c>
      <c r="E340" s="9">
        <f t="shared" si="3"/>
        <v>0.7916666667</v>
      </c>
      <c r="F340" s="10">
        <f t="shared" si="4"/>
        <v>4</v>
      </c>
      <c r="G340" s="6" t="str">
        <f t="shared" si="5"/>
        <v>Mar</v>
      </c>
      <c r="H340" s="6">
        <f t="shared" si="6"/>
        <v>2017</v>
      </c>
      <c r="I340" s="11">
        <v>42816.817291666666</v>
      </c>
      <c r="J340" s="6">
        <v>323.0</v>
      </c>
      <c r="K340" s="12">
        <f t="shared" si="7"/>
        <v>5.383333333</v>
      </c>
      <c r="L340" s="6" t="s">
        <v>9</v>
      </c>
      <c r="M340" s="6" t="s">
        <v>201</v>
      </c>
      <c r="N340" s="13" t="str">
        <f t="shared" si="8"/>
        <v>Suffolk St &amp; Stanton StE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Henry St &amp; Grand StW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40" s="6" t="s">
        <v>11</v>
      </c>
      <c r="P340" s="6" t="s">
        <v>19</v>
      </c>
      <c r="Q340" s="6">
        <v>1979.0</v>
      </c>
      <c r="R340" s="13">
        <f t="shared" si="9"/>
        <v>43</v>
      </c>
      <c r="S340" s="6" t="str">
        <f t="shared" si="10"/>
        <v>40-49</v>
      </c>
      <c r="T340" s="6"/>
    </row>
    <row r="341" ht="15.75" customHeight="1">
      <c r="A341" s="6">
        <v>1228070.0</v>
      </c>
      <c r="B341" s="11">
        <v>42787.361597222225</v>
      </c>
      <c r="C341" s="8">
        <f t="shared" si="1"/>
        <v>42787</v>
      </c>
      <c r="D341" s="9">
        <f t="shared" si="2"/>
        <v>0.3615972222</v>
      </c>
      <c r="E341" s="9">
        <f t="shared" si="3"/>
        <v>0.3333333333</v>
      </c>
      <c r="F341" s="10">
        <f t="shared" si="4"/>
        <v>3</v>
      </c>
      <c r="G341" s="6" t="str">
        <f t="shared" si="5"/>
        <v>Feb</v>
      </c>
      <c r="H341" s="6">
        <f t="shared" si="6"/>
        <v>2017</v>
      </c>
      <c r="I341" s="11">
        <v>42787.37935185185</v>
      </c>
      <c r="J341" s="6">
        <v>1534.0</v>
      </c>
      <c r="K341" s="12">
        <f t="shared" si="7"/>
        <v>25.56666667</v>
      </c>
      <c r="L341" s="6" t="s">
        <v>115</v>
      </c>
      <c r="M341" s="6" t="s">
        <v>61</v>
      </c>
      <c r="N341" s="13" t="str">
        <f t="shared" si="8"/>
        <v>E 85 St &amp; 3 AveGreenwich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38 St &amp; 8 AveAmsterdam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41" s="6" t="s">
        <v>11</v>
      </c>
      <c r="P341" s="6" t="s">
        <v>19</v>
      </c>
      <c r="Q341" s="6">
        <v>1979.0</v>
      </c>
      <c r="R341" s="13">
        <f t="shared" si="9"/>
        <v>43</v>
      </c>
      <c r="S341" s="6" t="str">
        <f t="shared" si="10"/>
        <v>40-49</v>
      </c>
      <c r="T341" s="6"/>
    </row>
    <row r="342" ht="15.75" customHeight="1">
      <c r="A342" s="6">
        <v>4838030.0</v>
      </c>
      <c r="B342" s="11">
        <v>42881.71179398148</v>
      </c>
      <c r="C342" s="8">
        <f t="shared" si="1"/>
        <v>42881</v>
      </c>
      <c r="D342" s="9">
        <f t="shared" si="2"/>
        <v>0.7117939815</v>
      </c>
      <c r="E342" s="9">
        <f t="shared" si="3"/>
        <v>0.7083333333</v>
      </c>
      <c r="F342" s="10">
        <f t="shared" si="4"/>
        <v>6</v>
      </c>
      <c r="G342" s="6" t="str">
        <f t="shared" si="5"/>
        <v>May</v>
      </c>
      <c r="H342" s="6">
        <f t="shared" si="6"/>
        <v>2017</v>
      </c>
      <c r="I342" s="11">
        <v>42881.733148148145</v>
      </c>
      <c r="J342" s="6">
        <v>1844.0</v>
      </c>
      <c r="K342" s="12">
        <f t="shared" si="7"/>
        <v>30.73333333</v>
      </c>
      <c r="L342" s="6" t="s">
        <v>144</v>
      </c>
      <c r="M342" s="6" t="s">
        <v>344</v>
      </c>
      <c r="N342" s="13" t="str">
        <f t="shared" si="8"/>
        <v>Greenwich Ave &amp; 8 AveRichardson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Amsterdam Ave &amp; W 82 StDriggs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42" s="6" t="s">
        <v>11</v>
      </c>
      <c r="P342" s="6" t="s">
        <v>12</v>
      </c>
      <c r="Q342" s="6">
        <v>1969.0</v>
      </c>
      <c r="R342" s="13">
        <f t="shared" si="9"/>
        <v>53</v>
      </c>
      <c r="S342" s="6" t="str">
        <f t="shared" si="10"/>
        <v>50-59</v>
      </c>
      <c r="T342" s="6"/>
    </row>
    <row r="343" ht="15.75" customHeight="1">
      <c r="A343" s="6">
        <v>3730330.0</v>
      </c>
      <c r="B343" s="11">
        <v>42858.81480324074</v>
      </c>
      <c r="C343" s="8">
        <f t="shared" si="1"/>
        <v>42858</v>
      </c>
      <c r="D343" s="9">
        <f t="shared" si="2"/>
        <v>0.8148032407</v>
      </c>
      <c r="E343" s="9">
        <f t="shared" si="3"/>
        <v>0.7916666667</v>
      </c>
      <c r="F343" s="10">
        <f t="shared" si="4"/>
        <v>4</v>
      </c>
      <c r="G343" s="6" t="str">
        <f t="shared" si="5"/>
        <v>May</v>
      </c>
      <c r="H343" s="6">
        <f t="shared" si="6"/>
        <v>2017</v>
      </c>
      <c r="I343" s="11">
        <v>42858.81627314815</v>
      </c>
      <c r="J343" s="6">
        <v>127.0</v>
      </c>
      <c r="K343" s="12">
        <f t="shared" si="7"/>
        <v>2.116666667</v>
      </c>
      <c r="L343" s="6" t="s">
        <v>345</v>
      </c>
      <c r="M343" s="6" t="s">
        <v>80</v>
      </c>
      <c r="N343" s="13" t="str">
        <f t="shared" si="8"/>
        <v>Richardson St &amp; N Henry St8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Driggs Ave &amp; N Henry StW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43" s="6" t="s">
        <v>11</v>
      </c>
      <c r="P343" s="6" t="s">
        <v>12</v>
      </c>
      <c r="Q343" s="6">
        <v>1986.0</v>
      </c>
      <c r="R343" s="13">
        <f t="shared" si="9"/>
        <v>36</v>
      </c>
      <c r="S343" s="6" t="str">
        <f t="shared" si="10"/>
        <v>30-39</v>
      </c>
      <c r="T343" s="6"/>
    </row>
    <row r="344" ht="15.75" customHeight="1">
      <c r="A344" s="6">
        <v>4744323.0</v>
      </c>
      <c r="B344" s="11">
        <v>42879.513032407405</v>
      </c>
      <c r="C344" s="8">
        <f t="shared" si="1"/>
        <v>42879</v>
      </c>
      <c r="D344" s="9">
        <f t="shared" si="2"/>
        <v>0.5130324074</v>
      </c>
      <c r="E344" s="9">
        <f t="shared" si="3"/>
        <v>0.5</v>
      </c>
      <c r="F344" s="10">
        <f t="shared" si="4"/>
        <v>4</v>
      </c>
      <c r="G344" s="6" t="str">
        <f t="shared" si="5"/>
        <v>May</v>
      </c>
      <c r="H344" s="6">
        <f t="shared" si="6"/>
        <v>2017</v>
      </c>
      <c r="I344" s="11">
        <v>42879.5159375</v>
      </c>
      <c r="J344" s="6">
        <v>250.0</v>
      </c>
      <c r="K344" s="12">
        <f t="shared" si="7"/>
        <v>4.166666667</v>
      </c>
      <c r="L344" s="6" t="s">
        <v>155</v>
      </c>
      <c r="M344" s="6" t="s">
        <v>104</v>
      </c>
      <c r="N344" s="13" t="str">
        <f t="shared" si="8"/>
        <v>8 Ave &amp; W 33 StMacDougal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34 St &amp; 11 AveUniversity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44" s="6" t="s">
        <v>11</v>
      </c>
      <c r="P344" s="6" t="s">
        <v>12</v>
      </c>
      <c r="Q344" s="6">
        <v>1968.0</v>
      </c>
      <c r="R344" s="13">
        <f t="shared" si="9"/>
        <v>54</v>
      </c>
      <c r="S344" s="6" t="str">
        <f t="shared" si="10"/>
        <v>50-59</v>
      </c>
      <c r="T344" s="6"/>
    </row>
    <row r="345" ht="15.75" customHeight="1">
      <c r="A345" s="6">
        <v>1336431.0</v>
      </c>
      <c r="B345" s="11">
        <v>42790.24878472222</v>
      </c>
      <c r="C345" s="8">
        <f t="shared" si="1"/>
        <v>42790</v>
      </c>
      <c r="D345" s="9">
        <f t="shared" si="2"/>
        <v>0.2487847222</v>
      </c>
      <c r="E345" s="9">
        <f t="shared" si="3"/>
        <v>0.2083333333</v>
      </c>
      <c r="F345" s="10">
        <f t="shared" si="4"/>
        <v>6</v>
      </c>
      <c r="G345" s="6" t="str">
        <f t="shared" si="5"/>
        <v>Feb</v>
      </c>
      <c r="H345" s="6">
        <f t="shared" si="6"/>
        <v>2017</v>
      </c>
      <c r="I345" s="11">
        <v>42790.25512731481</v>
      </c>
      <c r="J345" s="6">
        <v>548.0</v>
      </c>
      <c r="K345" s="12">
        <f t="shared" si="7"/>
        <v>9.133333333</v>
      </c>
      <c r="L345" s="6" t="s">
        <v>130</v>
      </c>
      <c r="M345" s="6" t="s">
        <v>52</v>
      </c>
      <c r="N345" s="13" t="str">
        <f t="shared" si="8"/>
        <v>MacDougal St &amp; Prince StOld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University Pl &amp; E 14 StYork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45" s="6" t="s">
        <v>11</v>
      </c>
      <c r="P345" s="6" t="s">
        <v>12</v>
      </c>
      <c r="Q345" s="6">
        <v>1991.0</v>
      </c>
      <c r="R345" s="13">
        <f t="shared" si="9"/>
        <v>31</v>
      </c>
      <c r="S345" s="6" t="str">
        <f t="shared" si="10"/>
        <v>30-39</v>
      </c>
      <c r="T345" s="6"/>
    </row>
    <row r="346" ht="15.75" customHeight="1">
      <c r="A346" s="6">
        <v>3499018.0</v>
      </c>
      <c r="B346" s="11">
        <v>42854.70626157407</v>
      </c>
      <c r="C346" s="8">
        <f t="shared" si="1"/>
        <v>42854</v>
      </c>
      <c r="D346" s="9">
        <f t="shared" si="2"/>
        <v>0.7062615741</v>
      </c>
      <c r="E346" s="9">
        <f t="shared" si="3"/>
        <v>0.6666666667</v>
      </c>
      <c r="F346" s="10">
        <f t="shared" si="4"/>
        <v>7</v>
      </c>
      <c r="G346" s="6" t="str">
        <f t="shared" si="5"/>
        <v>Apr</v>
      </c>
      <c r="H346" s="6">
        <f t="shared" si="6"/>
        <v>2017</v>
      </c>
      <c r="I346" s="11">
        <v>42854.709178240744</v>
      </c>
      <c r="J346" s="6">
        <v>251.0</v>
      </c>
      <c r="K346" s="12">
        <f t="shared" si="7"/>
        <v>4.183333333</v>
      </c>
      <c r="L346" s="6" t="s">
        <v>69</v>
      </c>
      <c r="M346" s="6" t="s">
        <v>192</v>
      </c>
      <c r="N346" s="13" t="str">
        <f t="shared" si="8"/>
        <v>Old Fulton StLexington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York St &amp; Jay StE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46" s="6" t="s">
        <v>11</v>
      </c>
      <c r="P346" s="6" t="s">
        <v>19</v>
      </c>
      <c r="Q346" s="6">
        <v>1993.0</v>
      </c>
      <c r="R346" s="13">
        <f t="shared" si="9"/>
        <v>29</v>
      </c>
      <c r="S346" s="6" t="str">
        <f t="shared" si="10"/>
        <v>20-29</v>
      </c>
      <c r="T346" s="6"/>
    </row>
    <row r="347" ht="15.75" customHeight="1">
      <c r="A347" s="6">
        <v>5224207.0</v>
      </c>
      <c r="B347" s="11">
        <v>42889.40734953704</v>
      </c>
      <c r="C347" s="8">
        <f t="shared" si="1"/>
        <v>42889</v>
      </c>
      <c r="D347" s="9">
        <f t="shared" si="2"/>
        <v>0.407349537</v>
      </c>
      <c r="E347" s="9">
        <f t="shared" si="3"/>
        <v>0.375</v>
      </c>
      <c r="F347" s="10">
        <f t="shared" si="4"/>
        <v>7</v>
      </c>
      <c r="G347" s="6" t="str">
        <f t="shared" si="5"/>
        <v>Jun</v>
      </c>
      <c r="H347" s="6">
        <f t="shared" si="6"/>
        <v>2017</v>
      </c>
      <c r="I347" s="11">
        <v>42889.409108796295</v>
      </c>
      <c r="J347" s="6">
        <v>152.0</v>
      </c>
      <c r="K347" s="12">
        <f t="shared" si="7"/>
        <v>2.533333333</v>
      </c>
      <c r="L347" s="6" t="s">
        <v>346</v>
      </c>
      <c r="M347" s="6" t="s">
        <v>42</v>
      </c>
      <c r="N347" s="13" t="str">
        <f t="shared" si="8"/>
        <v>Lexington Ave &amp; E 24 StStanton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17 St &amp; BroadwayBialystoker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47" s="6" t="s">
        <v>11</v>
      </c>
      <c r="P347" s="6" t="s">
        <v>12</v>
      </c>
      <c r="Q347" s="6">
        <v>1989.0</v>
      </c>
      <c r="R347" s="13">
        <f t="shared" si="9"/>
        <v>33</v>
      </c>
      <c r="S347" s="6" t="str">
        <f t="shared" si="10"/>
        <v>30-39</v>
      </c>
      <c r="T347" s="6"/>
    </row>
    <row r="348" ht="15.75" customHeight="1">
      <c r="A348" s="6">
        <v>90239.0</v>
      </c>
      <c r="B348" s="11">
        <v>42740.68681712963</v>
      </c>
      <c r="C348" s="8">
        <f t="shared" si="1"/>
        <v>42740</v>
      </c>
      <c r="D348" s="9">
        <f t="shared" si="2"/>
        <v>0.6868171296</v>
      </c>
      <c r="E348" s="9">
        <f t="shared" si="3"/>
        <v>0.6666666667</v>
      </c>
      <c r="F348" s="10">
        <f t="shared" si="4"/>
        <v>5</v>
      </c>
      <c r="G348" s="6" t="str">
        <f t="shared" si="5"/>
        <v>Jan</v>
      </c>
      <c r="H348" s="6">
        <f t="shared" si="6"/>
        <v>2017</v>
      </c>
      <c r="I348" s="11">
        <v>42740.69137731481</v>
      </c>
      <c r="J348" s="6">
        <v>393.0</v>
      </c>
      <c r="K348" s="12">
        <f t="shared" si="7"/>
        <v>6.55</v>
      </c>
      <c r="L348" s="6" t="s">
        <v>127</v>
      </c>
      <c r="M348" s="6" t="s">
        <v>347</v>
      </c>
      <c r="N348" s="13" t="str">
        <f t="shared" si="8"/>
        <v>Stanton St &amp; Chrystie StW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Bialystoker Pl &amp; Delancey StBus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48" s="6" t="s">
        <v>11</v>
      </c>
      <c r="P348" s="6" t="s">
        <v>12</v>
      </c>
      <c r="Q348" s="6">
        <v>1967.0</v>
      </c>
      <c r="R348" s="13">
        <f t="shared" si="9"/>
        <v>55</v>
      </c>
      <c r="S348" s="6" t="str">
        <f t="shared" si="10"/>
        <v>50-59</v>
      </c>
      <c r="T348" s="6"/>
    </row>
    <row r="349" ht="15.75" customHeight="1">
      <c r="A349" s="6">
        <v>5028629.0</v>
      </c>
      <c r="B349" s="11">
        <v>42886.32863425926</v>
      </c>
      <c r="C349" s="8">
        <f t="shared" si="1"/>
        <v>42886</v>
      </c>
      <c r="D349" s="9">
        <f t="shared" si="2"/>
        <v>0.3286342593</v>
      </c>
      <c r="E349" s="9">
        <f t="shared" si="3"/>
        <v>0.2916666667</v>
      </c>
      <c r="F349" s="10">
        <f t="shared" si="4"/>
        <v>4</v>
      </c>
      <c r="G349" s="6" t="str">
        <f t="shared" si="5"/>
        <v>May</v>
      </c>
      <c r="H349" s="6">
        <f t="shared" si="6"/>
        <v>2017</v>
      </c>
      <c r="I349" s="11">
        <v>42886.340729166666</v>
      </c>
      <c r="J349" s="6">
        <v>1044.0</v>
      </c>
      <c r="K349" s="12">
        <f t="shared" si="7"/>
        <v>17.4</v>
      </c>
      <c r="L349" s="6" t="s">
        <v>93</v>
      </c>
      <c r="M349" s="6" t="s">
        <v>183</v>
      </c>
      <c r="N349" s="13" t="str">
        <f t="shared" si="8"/>
        <v>W 13 St &amp; Hudson St5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Bus Slip &amp; State StE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49" s="6" t="s">
        <v>11</v>
      </c>
      <c r="P349" s="6" t="s">
        <v>12</v>
      </c>
      <c r="Q349" s="6">
        <v>1958.0</v>
      </c>
      <c r="R349" s="13">
        <f t="shared" si="9"/>
        <v>64</v>
      </c>
      <c r="S349" s="6" t="str">
        <f t="shared" si="10"/>
        <v>60-69</v>
      </c>
      <c r="T349" s="6"/>
    </row>
    <row r="350" ht="15.75" customHeight="1">
      <c r="A350" s="6">
        <v>2151889.0</v>
      </c>
      <c r="B350" s="11">
        <v>42822.735555555555</v>
      </c>
      <c r="C350" s="8">
        <f t="shared" si="1"/>
        <v>42822</v>
      </c>
      <c r="D350" s="9">
        <f t="shared" si="2"/>
        <v>0.7355555556</v>
      </c>
      <c r="E350" s="9">
        <f t="shared" si="3"/>
        <v>0.7083333333</v>
      </c>
      <c r="F350" s="10">
        <f t="shared" si="4"/>
        <v>3</v>
      </c>
      <c r="G350" s="6" t="str">
        <f t="shared" si="5"/>
        <v>Mar</v>
      </c>
      <c r="H350" s="6">
        <f t="shared" si="6"/>
        <v>2017</v>
      </c>
      <c r="I350" s="11">
        <v>42822.748923611114</v>
      </c>
      <c r="J350" s="6">
        <v>1154.0</v>
      </c>
      <c r="K350" s="12">
        <f t="shared" si="7"/>
        <v>19.23333333</v>
      </c>
      <c r="L350" s="6" t="s">
        <v>321</v>
      </c>
      <c r="M350" s="6" t="s">
        <v>348</v>
      </c>
      <c r="N350" s="13" t="str">
        <f t="shared" si="8"/>
        <v>5 Ave &amp; E 78 StBus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55 St &amp; Lexington AveSouth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50" s="6" t="s">
        <v>11</v>
      </c>
      <c r="P350" s="6" t="s">
        <v>12</v>
      </c>
      <c r="Q350" s="6">
        <v>1986.0</v>
      </c>
      <c r="R350" s="13">
        <f t="shared" si="9"/>
        <v>36</v>
      </c>
      <c r="S350" s="6" t="str">
        <f t="shared" si="10"/>
        <v>30-39</v>
      </c>
      <c r="T350" s="6"/>
    </row>
    <row r="351" ht="15.75" customHeight="1">
      <c r="A351" s="6">
        <v>1614133.0</v>
      </c>
      <c r="B351" s="11">
        <v>42797.676354166666</v>
      </c>
      <c r="C351" s="8">
        <f t="shared" si="1"/>
        <v>42797</v>
      </c>
      <c r="D351" s="9">
        <f t="shared" si="2"/>
        <v>0.6763541667</v>
      </c>
      <c r="E351" s="9">
        <f t="shared" si="3"/>
        <v>0.6666666667</v>
      </c>
      <c r="F351" s="10">
        <f t="shared" si="4"/>
        <v>6</v>
      </c>
      <c r="G351" s="6" t="str">
        <f t="shared" si="5"/>
        <v>Mar</v>
      </c>
      <c r="H351" s="6">
        <f t="shared" si="6"/>
        <v>2017</v>
      </c>
      <c r="I351" s="11">
        <v>42797.6781712963</v>
      </c>
      <c r="J351" s="6">
        <v>157.0</v>
      </c>
      <c r="K351" s="12">
        <f t="shared" si="7"/>
        <v>2.616666667</v>
      </c>
      <c r="L351" s="6" t="s">
        <v>183</v>
      </c>
      <c r="M351" s="6" t="s">
        <v>203</v>
      </c>
      <c r="N351" s="13" t="str">
        <f t="shared" si="8"/>
        <v>Bus Slip &amp; State StW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South St &amp; Gouverneur LnW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51" s="6" t="s">
        <v>11</v>
      </c>
      <c r="P351" s="6" t="s">
        <v>12</v>
      </c>
      <c r="Q351" s="6">
        <v>1959.0</v>
      </c>
      <c r="R351" s="13">
        <f t="shared" si="9"/>
        <v>63</v>
      </c>
      <c r="S351" s="6" t="str">
        <f t="shared" si="10"/>
        <v>60-69</v>
      </c>
      <c r="T351" s="6"/>
    </row>
    <row r="352" ht="15.75" customHeight="1">
      <c r="A352" s="6">
        <v>3679761.0</v>
      </c>
      <c r="B352" s="11">
        <v>42858.24105324074</v>
      </c>
      <c r="C352" s="8">
        <f t="shared" si="1"/>
        <v>42858</v>
      </c>
      <c r="D352" s="9">
        <f t="shared" si="2"/>
        <v>0.2410532407</v>
      </c>
      <c r="E352" s="9">
        <f t="shared" si="3"/>
        <v>0.2083333333</v>
      </c>
      <c r="F352" s="10">
        <f t="shared" si="4"/>
        <v>4</v>
      </c>
      <c r="G352" s="6" t="str">
        <f t="shared" si="5"/>
        <v>May</v>
      </c>
      <c r="H352" s="6">
        <f t="shared" si="6"/>
        <v>2017</v>
      </c>
      <c r="I352" s="11">
        <v>42858.244108796294</v>
      </c>
      <c r="J352" s="6">
        <v>263.0</v>
      </c>
      <c r="K352" s="12">
        <f t="shared" si="7"/>
        <v>4.383333333</v>
      </c>
      <c r="L352" s="6" t="s">
        <v>227</v>
      </c>
      <c r="M352" s="6" t="s">
        <v>207</v>
      </c>
      <c r="N352" s="13" t="str">
        <f t="shared" si="8"/>
        <v>W 42 St &amp; 8 AveBroadway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53 St &amp; 10 AveAllen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52" s="6" t="s">
        <v>11</v>
      </c>
      <c r="P352" s="6" t="s">
        <v>12</v>
      </c>
      <c r="Q352" s="6">
        <v>1983.0</v>
      </c>
      <c r="R352" s="13">
        <f t="shared" si="9"/>
        <v>39</v>
      </c>
      <c r="S352" s="6" t="str">
        <f t="shared" si="10"/>
        <v>30-39</v>
      </c>
      <c r="T352" s="6"/>
    </row>
    <row r="353" ht="15.75" customHeight="1">
      <c r="A353" s="6">
        <v>2046243.0</v>
      </c>
      <c r="B353" s="11">
        <v>42818.71078703704</v>
      </c>
      <c r="C353" s="8">
        <f t="shared" si="1"/>
        <v>42818</v>
      </c>
      <c r="D353" s="9">
        <f t="shared" si="2"/>
        <v>0.710787037</v>
      </c>
      <c r="E353" s="9">
        <f t="shared" si="3"/>
        <v>0.7083333333</v>
      </c>
      <c r="F353" s="10">
        <f t="shared" si="4"/>
        <v>6</v>
      </c>
      <c r="G353" s="6" t="str">
        <f t="shared" si="5"/>
        <v>Mar</v>
      </c>
      <c r="H353" s="6">
        <f t="shared" si="6"/>
        <v>2017</v>
      </c>
      <c r="I353" s="11">
        <v>42818.717453703706</v>
      </c>
      <c r="J353" s="6">
        <v>576.0</v>
      </c>
      <c r="K353" s="12">
        <f t="shared" si="7"/>
        <v>9.6</v>
      </c>
      <c r="L353" s="6" t="s">
        <v>70</v>
      </c>
      <c r="M353" s="6" t="s">
        <v>126</v>
      </c>
      <c r="N353" s="13" t="str">
        <f t="shared" si="8"/>
        <v>Broadway &amp; E 14 StBond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Allen St &amp; Rivington StConcord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53" s="6" t="s">
        <v>11</v>
      </c>
      <c r="P353" s="6" t="s">
        <v>12</v>
      </c>
      <c r="Q353" s="6">
        <v>1952.0</v>
      </c>
      <c r="R353" s="13">
        <f t="shared" si="9"/>
        <v>70</v>
      </c>
      <c r="S353" s="6" t="str">
        <f t="shared" si="10"/>
        <v>70-79</v>
      </c>
      <c r="T353" s="6"/>
    </row>
    <row r="354" ht="15.75" customHeight="1">
      <c r="A354" s="6">
        <v>2797272.0</v>
      </c>
      <c r="B354" s="11">
        <v>42839.56966435185</v>
      </c>
      <c r="C354" s="8">
        <f t="shared" si="1"/>
        <v>42839</v>
      </c>
      <c r="D354" s="9">
        <f t="shared" si="2"/>
        <v>0.5696643519</v>
      </c>
      <c r="E354" s="9">
        <f t="shared" si="3"/>
        <v>0.5416666667</v>
      </c>
      <c r="F354" s="10">
        <f t="shared" si="4"/>
        <v>6</v>
      </c>
      <c r="G354" s="6" t="str">
        <f t="shared" si="5"/>
        <v>Apr</v>
      </c>
      <c r="H354" s="6">
        <f t="shared" si="6"/>
        <v>2017</v>
      </c>
      <c r="I354" s="11">
        <v>42839.574594907404</v>
      </c>
      <c r="J354" s="6">
        <v>425.0</v>
      </c>
      <c r="K354" s="12">
        <f t="shared" si="7"/>
        <v>7.083333333</v>
      </c>
      <c r="L354" s="6" t="s">
        <v>320</v>
      </c>
      <c r="M354" s="6" t="s">
        <v>349</v>
      </c>
      <c r="N354" s="13" t="str">
        <f t="shared" si="8"/>
        <v>Bond St &amp; Schermerhorn StFront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Concord St &amp; Bridge StLeonard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54" s="6" t="s">
        <v>11</v>
      </c>
      <c r="P354" s="6" t="s">
        <v>12</v>
      </c>
      <c r="Q354" s="6">
        <v>1983.0</v>
      </c>
      <c r="R354" s="13">
        <f t="shared" si="9"/>
        <v>39</v>
      </c>
      <c r="S354" s="6" t="str">
        <f t="shared" si="10"/>
        <v>30-39</v>
      </c>
      <c r="T354" s="6"/>
    </row>
    <row r="355" ht="15.75" customHeight="1">
      <c r="A355" s="6">
        <v>2336276.0</v>
      </c>
      <c r="B355" s="11">
        <v>42828.708287037036</v>
      </c>
      <c r="C355" s="8">
        <f t="shared" si="1"/>
        <v>42828</v>
      </c>
      <c r="D355" s="9">
        <f t="shared" si="2"/>
        <v>0.708287037</v>
      </c>
      <c r="E355" s="9">
        <f t="shared" si="3"/>
        <v>0.6666666667</v>
      </c>
      <c r="F355" s="10">
        <f t="shared" si="4"/>
        <v>2</v>
      </c>
      <c r="G355" s="6" t="str">
        <f t="shared" si="5"/>
        <v>Apr</v>
      </c>
      <c r="H355" s="6">
        <f t="shared" si="6"/>
        <v>2017</v>
      </c>
      <c r="I355" s="11">
        <v>42828.71518518519</v>
      </c>
      <c r="J355" s="6">
        <v>595.0</v>
      </c>
      <c r="K355" s="12">
        <f t="shared" si="7"/>
        <v>9.916666667</v>
      </c>
      <c r="L355" s="6" t="s">
        <v>34</v>
      </c>
      <c r="M355" s="6" t="s">
        <v>350</v>
      </c>
      <c r="N355" s="13" t="str">
        <f t="shared" si="8"/>
        <v>Front St &amp; Maiden Ln8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Leonard St &amp; Church StE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55" s="6" t="s">
        <v>11</v>
      </c>
      <c r="P355" s="6" t="s">
        <v>12</v>
      </c>
      <c r="Q355" s="6">
        <v>1977.0</v>
      </c>
      <c r="R355" s="13">
        <f t="shared" si="9"/>
        <v>45</v>
      </c>
      <c r="S355" s="6" t="str">
        <f t="shared" si="10"/>
        <v>40-49</v>
      </c>
      <c r="T355" s="6"/>
    </row>
    <row r="356" ht="15.75" customHeight="1">
      <c r="A356" s="6">
        <v>1650797.0</v>
      </c>
      <c r="B356" s="11">
        <v>42799.66508101852</v>
      </c>
      <c r="C356" s="8">
        <f t="shared" si="1"/>
        <v>42799</v>
      </c>
      <c r="D356" s="9">
        <f t="shared" si="2"/>
        <v>0.6650810185</v>
      </c>
      <c r="E356" s="9">
        <f t="shared" si="3"/>
        <v>0.625</v>
      </c>
      <c r="F356" s="10">
        <f t="shared" si="4"/>
        <v>1</v>
      </c>
      <c r="G356" s="6" t="str">
        <f t="shared" si="5"/>
        <v>Mar</v>
      </c>
      <c r="H356" s="6">
        <f t="shared" si="6"/>
        <v>2017</v>
      </c>
      <c r="I356" s="11">
        <v>42799.67025462963</v>
      </c>
      <c r="J356" s="6">
        <v>446.0</v>
      </c>
      <c r="K356" s="12">
        <f t="shared" si="7"/>
        <v>7.433333333</v>
      </c>
      <c r="L356" s="6" t="s">
        <v>75</v>
      </c>
      <c r="M356" s="6" t="s">
        <v>128</v>
      </c>
      <c r="N356" s="13" t="str">
        <f t="shared" si="8"/>
        <v>8 Ave &amp; W 52 StCadman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59 St &amp; Madison AveWilloughby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56" s="6" t="s">
        <v>11</v>
      </c>
      <c r="P356" s="6" t="s">
        <v>12</v>
      </c>
      <c r="Q356" s="6">
        <v>1975.0</v>
      </c>
      <c r="R356" s="13">
        <f t="shared" si="9"/>
        <v>47</v>
      </c>
      <c r="S356" s="6" t="str">
        <f t="shared" si="10"/>
        <v>40-49</v>
      </c>
      <c r="T356" s="6"/>
    </row>
    <row r="357" ht="15.75" customHeight="1">
      <c r="A357" s="6">
        <v>2222971.0</v>
      </c>
      <c r="B357" s="11">
        <v>42824.68357638889</v>
      </c>
      <c r="C357" s="8">
        <f t="shared" si="1"/>
        <v>42824</v>
      </c>
      <c r="D357" s="9">
        <f t="shared" si="2"/>
        <v>0.6835763889</v>
      </c>
      <c r="E357" s="9">
        <f t="shared" si="3"/>
        <v>0.6666666667</v>
      </c>
      <c r="F357" s="10">
        <f t="shared" si="4"/>
        <v>5</v>
      </c>
      <c r="G357" s="6" t="str">
        <f t="shared" si="5"/>
        <v>Mar</v>
      </c>
      <c r="H357" s="6">
        <f t="shared" si="6"/>
        <v>2017</v>
      </c>
      <c r="I357" s="11">
        <v>42824.69461805555</v>
      </c>
      <c r="J357" s="6">
        <v>953.0</v>
      </c>
      <c r="K357" s="12">
        <f t="shared" si="7"/>
        <v>15.88333333</v>
      </c>
      <c r="L357" s="6" t="s">
        <v>351</v>
      </c>
      <c r="M357" s="6" t="s">
        <v>352</v>
      </c>
      <c r="N357" s="13" t="str">
        <f t="shared" si="8"/>
        <v>Cadman Plaza West &amp; Montague StGrand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Willoughby Ave &amp; Hall StSt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57" s="6" t="s">
        <v>11</v>
      </c>
      <c r="P357" s="6" t="s">
        <v>19</v>
      </c>
      <c r="Q357" s="6">
        <v>1976.0</v>
      </c>
      <c r="R357" s="13">
        <f t="shared" si="9"/>
        <v>46</v>
      </c>
      <c r="S357" s="6" t="str">
        <f t="shared" si="10"/>
        <v>40-49</v>
      </c>
      <c r="T357" s="6"/>
    </row>
    <row r="358" ht="15.75" customHeight="1">
      <c r="A358" s="6">
        <v>5229439.0</v>
      </c>
      <c r="B358" s="11">
        <v>42889.47789351852</v>
      </c>
      <c r="C358" s="8">
        <f t="shared" si="1"/>
        <v>42889</v>
      </c>
      <c r="D358" s="9">
        <f t="shared" si="2"/>
        <v>0.4778935185</v>
      </c>
      <c r="E358" s="9">
        <f t="shared" si="3"/>
        <v>0.4583333333</v>
      </c>
      <c r="F358" s="10">
        <f t="shared" si="4"/>
        <v>7</v>
      </c>
      <c r="G358" s="6" t="str">
        <f t="shared" si="5"/>
        <v>Jun</v>
      </c>
      <c r="H358" s="6">
        <f t="shared" si="6"/>
        <v>2017</v>
      </c>
      <c r="I358" s="11">
        <v>42889.48094907407</v>
      </c>
      <c r="J358" s="6">
        <v>264.0</v>
      </c>
      <c r="K358" s="12">
        <f t="shared" si="7"/>
        <v>4.4</v>
      </c>
      <c r="L358" s="6" t="s">
        <v>65</v>
      </c>
      <c r="M358" s="6" t="s">
        <v>353</v>
      </c>
      <c r="N358" s="13" t="str">
        <f t="shared" si="8"/>
        <v>Grand St &amp; Elizabeth StMercer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St James Pl &amp; Oliver StE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58" s="6" t="s">
        <v>11</v>
      </c>
      <c r="P358" s="6" t="s">
        <v>12</v>
      </c>
      <c r="Q358" s="6">
        <v>1986.0</v>
      </c>
      <c r="R358" s="13">
        <f t="shared" si="9"/>
        <v>36</v>
      </c>
      <c r="S358" s="6" t="str">
        <f t="shared" si="10"/>
        <v>30-39</v>
      </c>
      <c r="T358" s="6"/>
    </row>
    <row r="359" ht="15.75" customHeight="1">
      <c r="A359" s="6">
        <v>6124133.0</v>
      </c>
      <c r="B359" s="11">
        <v>42905.59447916667</v>
      </c>
      <c r="C359" s="8">
        <f t="shared" si="1"/>
        <v>42905</v>
      </c>
      <c r="D359" s="9">
        <f t="shared" si="2"/>
        <v>0.5944791667</v>
      </c>
      <c r="E359" s="9">
        <f t="shared" si="3"/>
        <v>0.5833333333</v>
      </c>
      <c r="F359" s="10">
        <f t="shared" si="4"/>
        <v>2</v>
      </c>
      <c r="G359" s="6" t="str">
        <f t="shared" si="5"/>
        <v>Jun</v>
      </c>
      <c r="H359" s="6">
        <f t="shared" si="6"/>
        <v>2017</v>
      </c>
      <c r="I359" s="11">
        <v>42905.60172453704</v>
      </c>
      <c r="J359" s="6">
        <v>626.0</v>
      </c>
      <c r="K359" s="12">
        <f t="shared" si="7"/>
        <v>10.43333333</v>
      </c>
      <c r="L359" s="6" t="s">
        <v>309</v>
      </c>
      <c r="M359" s="6" t="s">
        <v>45</v>
      </c>
      <c r="N359" s="13" t="str">
        <f t="shared" si="8"/>
        <v>Mercer St &amp; Bleecker StRivington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2 St &amp; Avenue CW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59" s="6" t="s">
        <v>11</v>
      </c>
      <c r="P359" s="6" t="s">
        <v>19</v>
      </c>
      <c r="Q359" s="6">
        <v>1978.0</v>
      </c>
      <c r="R359" s="13">
        <f t="shared" si="9"/>
        <v>44</v>
      </c>
      <c r="S359" s="6" t="str">
        <f t="shared" si="10"/>
        <v>40-49</v>
      </c>
      <c r="T359" s="6"/>
    </row>
    <row r="360" ht="15.75" customHeight="1">
      <c r="A360" s="6">
        <v>2986961.0</v>
      </c>
      <c r="B360" s="11">
        <v>42843.41149305556</v>
      </c>
      <c r="C360" s="8">
        <f t="shared" si="1"/>
        <v>42843</v>
      </c>
      <c r="D360" s="9">
        <f t="shared" si="2"/>
        <v>0.4114930556</v>
      </c>
      <c r="E360" s="9">
        <f t="shared" si="3"/>
        <v>0.375</v>
      </c>
      <c r="F360" s="10">
        <f t="shared" si="4"/>
        <v>3</v>
      </c>
      <c r="G360" s="6" t="str">
        <f t="shared" si="5"/>
        <v>Apr</v>
      </c>
      <c r="H360" s="6">
        <f t="shared" si="6"/>
        <v>2017</v>
      </c>
      <c r="I360" s="11">
        <v>42843.414456018516</v>
      </c>
      <c r="J360" s="6">
        <v>255.0</v>
      </c>
      <c r="K360" s="12">
        <f t="shared" si="7"/>
        <v>4.25</v>
      </c>
      <c r="L360" s="6" t="s">
        <v>72</v>
      </c>
      <c r="M360" s="6" t="s">
        <v>10</v>
      </c>
      <c r="N360" s="13" t="str">
        <f t="shared" si="8"/>
        <v>Rivington St &amp; Chrystie StCentral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Broadway &amp; Spring StCentral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60" s="6" t="s">
        <v>11</v>
      </c>
      <c r="P360" s="6" t="s">
        <v>12</v>
      </c>
      <c r="Q360" s="6">
        <v>1990.0</v>
      </c>
      <c r="R360" s="13">
        <f t="shared" si="9"/>
        <v>32</v>
      </c>
      <c r="S360" s="6" t="str">
        <f t="shared" si="10"/>
        <v>30-39</v>
      </c>
      <c r="T360" s="6"/>
    </row>
    <row r="361" ht="15.75" customHeight="1">
      <c r="A361" s="6">
        <v>484619.0</v>
      </c>
      <c r="B361" s="11">
        <v>42757.54126157407</v>
      </c>
      <c r="C361" s="8">
        <f t="shared" si="1"/>
        <v>42757</v>
      </c>
      <c r="D361" s="9">
        <f t="shared" si="2"/>
        <v>0.5412615741</v>
      </c>
      <c r="E361" s="9">
        <f t="shared" si="3"/>
        <v>0.5</v>
      </c>
      <c r="F361" s="10">
        <f t="shared" si="4"/>
        <v>1</v>
      </c>
      <c r="G361" s="6" t="str">
        <f t="shared" si="5"/>
        <v>Jan</v>
      </c>
      <c r="H361" s="6">
        <f t="shared" si="6"/>
        <v>2017</v>
      </c>
      <c r="I361" s="11">
        <v>42757.55403935185</v>
      </c>
      <c r="J361" s="6">
        <v>1104.0</v>
      </c>
      <c r="K361" s="12">
        <f t="shared" si="7"/>
        <v>18.4</v>
      </c>
      <c r="L361" s="6" t="s">
        <v>337</v>
      </c>
      <c r="M361" s="6" t="s">
        <v>47</v>
      </c>
      <c r="N361" s="13" t="str">
        <f t="shared" si="8"/>
        <v>Central Park W &amp; W 96 StW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Central Park West &amp; W 76 StW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61" s="6" t="s">
        <v>29</v>
      </c>
      <c r="P361" s="6" t="s">
        <v>12</v>
      </c>
      <c r="Q361" s="6">
        <v>1990.0</v>
      </c>
      <c r="R361" s="13">
        <f t="shared" si="9"/>
        <v>32</v>
      </c>
      <c r="S361" s="6" t="str">
        <f t="shared" si="10"/>
        <v>30-39</v>
      </c>
      <c r="T361" s="6"/>
    </row>
    <row r="362" ht="15.75" customHeight="1">
      <c r="A362" s="6">
        <v>6513933.0</v>
      </c>
      <c r="B362" s="11">
        <v>42912.4224537037</v>
      </c>
      <c r="C362" s="8">
        <f t="shared" si="1"/>
        <v>42912</v>
      </c>
      <c r="D362" s="9">
        <f t="shared" si="2"/>
        <v>0.4224537037</v>
      </c>
      <c r="E362" s="9">
        <f t="shared" si="3"/>
        <v>0.4166666667</v>
      </c>
      <c r="F362" s="10">
        <f t="shared" si="4"/>
        <v>2</v>
      </c>
      <c r="G362" s="6" t="str">
        <f t="shared" si="5"/>
        <v>Jun</v>
      </c>
      <c r="H362" s="6">
        <f t="shared" si="6"/>
        <v>2017</v>
      </c>
      <c r="I362" s="11">
        <v>42912.42488425926</v>
      </c>
      <c r="J362" s="6">
        <v>210.0</v>
      </c>
      <c r="K362" s="12">
        <f t="shared" si="7"/>
        <v>3.5</v>
      </c>
      <c r="L362" s="6" t="s">
        <v>275</v>
      </c>
      <c r="M362" s="6" t="s">
        <v>354</v>
      </c>
      <c r="N362" s="13" t="str">
        <f t="shared" si="8"/>
        <v>W 18 St &amp; 6 AveBayard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25 St &amp; 6 AveDuane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62" s="6" t="s">
        <v>11</v>
      </c>
      <c r="P362" s="6" t="s">
        <v>12</v>
      </c>
      <c r="Q362" s="6">
        <v>1986.0</v>
      </c>
      <c r="R362" s="13">
        <f t="shared" si="9"/>
        <v>36</v>
      </c>
      <c r="S362" s="6" t="str">
        <f t="shared" si="10"/>
        <v>30-39</v>
      </c>
      <c r="T362" s="6"/>
    </row>
    <row r="363" ht="15.75" customHeight="1">
      <c r="A363" s="6">
        <v>4066898.0</v>
      </c>
      <c r="B363" s="11">
        <v>42866.00146990741</v>
      </c>
      <c r="C363" s="8">
        <f t="shared" si="1"/>
        <v>42866</v>
      </c>
      <c r="D363" s="9">
        <f t="shared" si="2"/>
        <v>0.001469907407</v>
      </c>
      <c r="E363" s="9">
        <f t="shared" si="3"/>
        <v>0</v>
      </c>
      <c r="F363" s="10">
        <f t="shared" si="4"/>
        <v>5</v>
      </c>
      <c r="G363" s="6" t="str">
        <f t="shared" si="5"/>
        <v>May</v>
      </c>
      <c r="H363" s="6">
        <f t="shared" si="6"/>
        <v>2017</v>
      </c>
      <c r="I363" s="11">
        <v>42866.00659722222</v>
      </c>
      <c r="J363" s="6">
        <v>443.0</v>
      </c>
      <c r="K363" s="12">
        <f t="shared" si="7"/>
        <v>7.383333333</v>
      </c>
      <c r="L363" s="6" t="s">
        <v>79</v>
      </c>
      <c r="M363" s="6" t="s">
        <v>135</v>
      </c>
      <c r="N363" s="13" t="str">
        <f t="shared" si="8"/>
        <v>Bayard St &amp; Baxter StLafayette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Duane St &amp; Greenwich StW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63" s="6" t="s">
        <v>11</v>
      </c>
      <c r="P363" s="6" t="s">
        <v>12</v>
      </c>
      <c r="Q363" s="6">
        <v>1990.0</v>
      </c>
      <c r="R363" s="13">
        <f t="shared" si="9"/>
        <v>32</v>
      </c>
      <c r="S363" s="6" t="str">
        <f t="shared" si="10"/>
        <v>30-39</v>
      </c>
      <c r="T363" s="6"/>
    </row>
    <row r="364" ht="15.75" customHeight="1">
      <c r="A364" s="6">
        <v>5910105.0</v>
      </c>
      <c r="B364" s="11">
        <v>42901.40591435185</v>
      </c>
      <c r="C364" s="8">
        <f t="shared" si="1"/>
        <v>42901</v>
      </c>
      <c r="D364" s="9">
        <f t="shared" si="2"/>
        <v>0.4059143519</v>
      </c>
      <c r="E364" s="9">
        <f t="shared" si="3"/>
        <v>0.375</v>
      </c>
      <c r="F364" s="10">
        <f t="shared" si="4"/>
        <v>5</v>
      </c>
      <c r="G364" s="6" t="str">
        <f t="shared" si="5"/>
        <v>Jun</v>
      </c>
      <c r="H364" s="6">
        <f t="shared" si="6"/>
        <v>2017</v>
      </c>
      <c r="I364" s="11">
        <v>42901.414930555555</v>
      </c>
      <c r="J364" s="6">
        <v>778.0</v>
      </c>
      <c r="K364" s="12">
        <f t="shared" si="7"/>
        <v>12.96666667</v>
      </c>
      <c r="L364" s="6" t="s">
        <v>160</v>
      </c>
      <c r="M364" s="6" t="s">
        <v>355</v>
      </c>
      <c r="N364" s="13" t="str">
        <f t="shared" si="8"/>
        <v>Lafayette St &amp; E 8 StW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37 St &amp; BroadwayW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64" s="6" t="s">
        <v>11</v>
      </c>
      <c r="P364" s="6" t="s">
        <v>12</v>
      </c>
      <c r="Q364" s="6">
        <v>1983.0</v>
      </c>
      <c r="R364" s="13">
        <f t="shared" si="9"/>
        <v>39</v>
      </c>
      <c r="S364" s="6" t="str">
        <f t="shared" si="10"/>
        <v>30-39</v>
      </c>
      <c r="T364" s="6"/>
    </row>
    <row r="365" ht="15.75" customHeight="1">
      <c r="A365" s="6">
        <v>525383.0</v>
      </c>
      <c r="B365" s="11">
        <v>42759.94181712963</v>
      </c>
      <c r="C365" s="8">
        <f t="shared" si="1"/>
        <v>42759</v>
      </c>
      <c r="D365" s="9">
        <f t="shared" si="2"/>
        <v>0.9418171296</v>
      </c>
      <c r="E365" s="9">
        <f t="shared" si="3"/>
        <v>0.9166666667</v>
      </c>
      <c r="F365" s="10">
        <f t="shared" si="4"/>
        <v>3</v>
      </c>
      <c r="G365" s="6" t="str">
        <f t="shared" si="5"/>
        <v>Jan</v>
      </c>
      <c r="H365" s="6">
        <f t="shared" si="6"/>
        <v>2017</v>
      </c>
      <c r="I365" s="11">
        <v>42759.95265046296</v>
      </c>
      <c r="J365" s="6">
        <v>935.0</v>
      </c>
      <c r="K365" s="12">
        <f t="shared" si="7"/>
        <v>15.58333333</v>
      </c>
      <c r="L365" s="6" t="s">
        <v>356</v>
      </c>
      <c r="M365" s="6" t="s">
        <v>356</v>
      </c>
      <c r="N365" s="13" t="str">
        <f t="shared" si="8"/>
        <v>W 100 St &amp; Manhattan Ave9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100 St &amp; Manhattan AveE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65" s="6" t="s">
        <v>11</v>
      </c>
      <c r="P365" s="6" t="s">
        <v>19</v>
      </c>
      <c r="Q365" s="6">
        <v>1971.0</v>
      </c>
      <c r="R365" s="13">
        <f t="shared" si="9"/>
        <v>51</v>
      </c>
      <c r="S365" s="6" t="str">
        <f t="shared" si="10"/>
        <v>50-59</v>
      </c>
      <c r="T365" s="6"/>
    </row>
    <row r="366" ht="15.75" customHeight="1">
      <c r="A366" s="6">
        <v>4476647.0</v>
      </c>
      <c r="B366" s="11">
        <v>42874.281701388885</v>
      </c>
      <c r="C366" s="8">
        <f t="shared" si="1"/>
        <v>42874</v>
      </c>
      <c r="D366" s="9">
        <f t="shared" si="2"/>
        <v>0.2817013889</v>
      </c>
      <c r="E366" s="9">
        <f t="shared" si="3"/>
        <v>0.25</v>
      </c>
      <c r="F366" s="10">
        <f t="shared" si="4"/>
        <v>6</v>
      </c>
      <c r="G366" s="6" t="str">
        <f t="shared" si="5"/>
        <v>May</v>
      </c>
      <c r="H366" s="6">
        <f t="shared" si="6"/>
        <v>2017</v>
      </c>
      <c r="I366" s="11">
        <v>42874.28973379629</v>
      </c>
      <c r="J366" s="6">
        <v>693.0</v>
      </c>
      <c r="K366" s="12">
        <f t="shared" si="7"/>
        <v>11.55</v>
      </c>
      <c r="L366" s="6" t="s">
        <v>179</v>
      </c>
      <c r="M366" s="6" t="s">
        <v>317</v>
      </c>
      <c r="N366" s="13" t="str">
        <f t="shared" si="8"/>
        <v>9 Ave &amp; W 22 StGraham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27 St &amp; 1 AveLeonard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66" s="6" t="s">
        <v>11</v>
      </c>
      <c r="P366" s="6" t="s">
        <v>19</v>
      </c>
      <c r="Q366" s="6">
        <v>1971.0</v>
      </c>
      <c r="R366" s="13">
        <f t="shared" si="9"/>
        <v>51</v>
      </c>
      <c r="S366" s="6" t="str">
        <f t="shared" si="10"/>
        <v>50-59</v>
      </c>
      <c r="T366" s="6"/>
    </row>
    <row r="367" ht="15.75" customHeight="1">
      <c r="A367" s="6">
        <v>6202918.0</v>
      </c>
      <c r="B367" s="11">
        <v>42907.035578703704</v>
      </c>
      <c r="C367" s="8">
        <f t="shared" si="1"/>
        <v>42907</v>
      </c>
      <c r="D367" s="9">
        <f t="shared" si="2"/>
        <v>0.0355787037</v>
      </c>
      <c r="E367" s="9">
        <f t="shared" si="3"/>
        <v>0</v>
      </c>
      <c r="F367" s="10">
        <f t="shared" si="4"/>
        <v>4</v>
      </c>
      <c r="G367" s="6" t="str">
        <f t="shared" si="5"/>
        <v>Jun</v>
      </c>
      <c r="H367" s="6">
        <f t="shared" si="6"/>
        <v>2017</v>
      </c>
      <c r="I367" s="11">
        <v>42907.04111111111</v>
      </c>
      <c r="J367" s="6">
        <v>478.0</v>
      </c>
      <c r="K367" s="12">
        <f t="shared" si="7"/>
        <v>7.966666667</v>
      </c>
      <c r="L367" s="6" t="s">
        <v>357</v>
      </c>
      <c r="M367" s="6" t="s">
        <v>358</v>
      </c>
      <c r="N367" s="13" t="str">
        <f t="shared" si="8"/>
        <v>Graham Ave &amp; Withers StW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Leonard St &amp; Boerum StW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67" s="6" t="s">
        <v>11</v>
      </c>
      <c r="P367" s="6" t="s">
        <v>12</v>
      </c>
      <c r="Q367" s="6">
        <v>1981.0</v>
      </c>
      <c r="R367" s="13">
        <f t="shared" si="9"/>
        <v>41</v>
      </c>
      <c r="S367" s="6" t="str">
        <f t="shared" si="10"/>
        <v>40-49</v>
      </c>
      <c r="T367" s="6"/>
    </row>
    <row r="368" ht="15.75" customHeight="1">
      <c r="A368" s="6">
        <v>2700762.0</v>
      </c>
      <c r="B368" s="11">
        <v>42837.70715277778</v>
      </c>
      <c r="C368" s="8">
        <f t="shared" si="1"/>
        <v>42837</v>
      </c>
      <c r="D368" s="9">
        <f t="shared" si="2"/>
        <v>0.7071527778</v>
      </c>
      <c r="E368" s="9">
        <f t="shared" si="3"/>
        <v>0.6666666667</v>
      </c>
      <c r="F368" s="10">
        <f t="shared" si="4"/>
        <v>4</v>
      </c>
      <c r="G368" s="6" t="str">
        <f t="shared" si="5"/>
        <v>Apr</v>
      </c>
      <c r="H368" s="6">
        <f t="shared" si="6"/>
        <v>2017</v>
      </c>
      <c r="I368" s="11">
        <v>42837.71443287037</v>
      </c>
      <c r="J368" s="6">
        <v>629.0</v>
      </c>
      <c r="K368" s="12">
        <f t="shared" si="7"/>
        <v>10.48333333</v>
      </c>
      <c r="L368" s="6" t="s">
        <v>359</v>
      </c>
      <c r="M368" s="6" t="s">
        <v>217</v>
      </c>
      <c r="N368" s="13" t="str">
        <f t="shared" si="8"/>
        <v>W 26 St &amp; 10 AveCatherine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46 St &amp; 11 AveStanton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68" s="6" t="s">
        <v>29</v>
      </c>
      <c r="P368" s="6" t="s">
        <v>12</v>
      </c>
      <c r="Q368" s="6">
        <v>1981.0</v>
      </c>
      <c r="R368" s="13">
        <f t="shared" si="9"/>
        <v>41</v>
      </c>
      <c r="S368" s="6" t="str">
        <f t="shared" si="10"/>
        <v>40-49</v>
      </c>
      <c r="T368" s="6"/>
    </row>
    <row r="369" ht="15.75" customHeight="1">
      <c r="A369" s="6">
        <v>2521692.0</v>
      </c>
      <c r="B369" s="11">
        <v>42834.279444444444</v>
      </c>
      <c r="C369" s="8">
        <f t="shared" si="1"/>
        <v>42834</v>
      </c>
      <c r="D369" s="9">
        <f t="shared" si="2"/>
        <v>0.2794444444</v>
      </c>
      <c r="E369" s="9">
        <f t="shared" si="3"/>
        <v>0.25</v>
      </c>
      <c r="F369" s="10">
        <f t="shared" si="4"/>
        <v>1</v>
      </c>
      <c r="G369" s="6" t="str">
        <f t="shared" si="5"/>
        <v>Apr</v>
      </c>
      <c r="H369" s="6">
        <f t="shared" si="6"/>
        <v>2017</v>
      </c>
      <c r="I369" s="11">
        <v>42834.28376157407</v>
      </c>
      <c r="J369" s="6">
        <v>373.0</v>
      </c>
      <c r="K369" s="12">
        <f t="shared" si="7"/>
        <v>6.216666667</v>
      </c>
      <c r="L369" s="6" t="s">
        <v>360</v>
      </c>
      <c r="M369" s="6" t="s">
        <v>127</v>
      </c>
      <c r="N369" s="13" t="str">
        <f t="shared" si="8"/>
        <v>Catherine St &amp; Monroe StE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Stanton St &amp; Chrystie StSouth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69" s="6" t="s">
        <v>11</v>
      </c>
      <c r="P369" s="6" t="s">
        <v>12</v>
      </c>
      <c r="Q369" s="6">
        <v>1988.0</v>
      </c>
      <c r="R369" s="13">
        <f t="shared" si="9"/>
        <v>34</v>
      </c>
      <c r="S369" s="6" t="str">
        <f t="shared" si="10"/>
        <v>30-39</v>
      </c>
      <c r="T369" s="6"/>
    </row>
    <row r="370" ht="15.75" customHeight="1">
      <c r="A370" s="6">
        <v>5032247.0</v>
      </c>
      <c r="B370" s="11">
        <v>42886.36133101852</v>
      </c>
      <c r="C370" s="8">
        <f t="shared" si="1"/>
        <v>42886</v>
      </c>
      <c r="D370" s="9">
        <f t="shared" si="2"/>
        <v>0.3613310185</v>
      </c>
      <c r="E370" s="9">
        <f t="shared" si="3"/>
        <v>0.3333333333</v>
      </c>
      <c r="F370" s="10">
        <f t="shared" si="4"/>
        <v>4</v>
      </c>
      <c r="G370" s="6" t="str">
        <f t="shared" si="5"/>
        <v>May</v>
      </c>
      <c r="H370" s="6">
        <f t="shared" si="6"/>
        <v>2017</v>
      </c>
      <c r="I370" s="11">
        <v>42886.377847222226</v>
      </c>
      <c r="J370" s="6">
        <v>1427.0</v>
      </c>
      <c r="K370" s="12">
        <f t="shared" si="7"/>
        <v>23.78333333</v>
      </c>
      <c r="L370" s="6" t="s">
        <v>319</v>
      </c>
      <c r="M370" s="6" t="s">
        <v>146</v>
      </c>
      <c r="N370" s="13" t="str">
        <f t="shared" si="8"/>
        <v>E 5 St &amp; Avenue CW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South End Ave &amp; Liberty StCentral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70" s="6" t="s">
        <v>11</v>
      </c>
      <c r="P370" s="6" t="s">
        <v>19</v>
      </c>
      <c r="Q370" s="6">
        <v>1981.0</v>
      </c>
      <c r="R370" s="13">
        <f t="shared" si="9"/>
        <v>41</v>
      </c>
      <c r="S370" s="6" t="str">
        <f t="shared" si="10"/>
        <v>40-49</v>
      </c>
      <c r="T370" s="6"/>
    </row>
    <row r="371" ht="15.75" customHeight="1">
      <c r="A371" s="6">
        <v>5644424.0</v>
      </c>
      <c r="B371" s="11">
        <v>42896.71350694444</v>
      </c>
      <c r="C371" s="8">
        <f t="shared" si="1"/>
        <v>42896</v>
      </c>
      <c r="D371" s="9">
        <f t="shared" si="2"/>
        <v>0.7135069444</v>
      </c>
      <c r="E371" s="9">
        <f t="shared" si="3"/>
        <v>0.7083333333</v>
      </c>
      <c r="F371" s="10">
        <f t="shared" si="4"/>
        <v>7</v>
      </c>
      <c r="G371" s="6" t="str">
        <f t="shared" si="5"/>
        <v>Jun</v>
      </c>
      <c r="H371" s="6">
        <f t="shared" si="6"/>
        <v>2017</v>
      </c>
      <c r="I371" s="11">
        <v>42896.74606481481</v>
      </c>
      <c r="J371" s="6">
        <v>2812.0</v>
      </c>
      <c r="K371" s="12">
        <f t="shared" si="7"/>
        <v>46.86666667</v>
      </c>
      <c r="L371" s="6" t="s">
        <v>217</v>
      </c>
      <c r="M371" s="6" t="s">
        <v>337</v>
      </c>
      <c r="N371" s="13" t="str">
        <f t="shared" si="8"/>
        <v>W 46 St &amp; 11 AveW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Central Park W &amp; W 96 StCentral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71" s="6" t="s">
        <v>29</v>
      </c>
      <c r="P371" s="6" t="s">
        <v>19</v>
      </c>
      <c r="Q371" s="6">
        <v>1981.0</v>
      </c>
      <c r="R371" s="13">
        <f t="shared" si="9"/>
        <v>41</v>
      </c>
      <c r="S371" s="6" t="str">
        <f t="shared" si="10"/>
        <v>40-49</v>
      </c>
      <c r="T371" s="6"/>
    </row>
    <row r="372" ht="15.75" customHeight="1">
      <c r="A372" s="6">
        <v>2653382.0</v>
      </c>
      <c r="B372" s="11">
        <v>42836.73700231482</v>
      </c>
      <c r="C372" s="8">
        <f t="shared" si="1"/>
        <v>42836</v>
      </c>
      <c r="D372" s="9">
        <f t="shared" si="2"/>
        <v>0.7370023148</v>
      </c>
      <c r="E372" s="9">
        <f t="shared" si="3"/>
        <v>0.7083333333</v>
      </c>
      <c r="F372" s="10">
        <f t="shared" si="4"/>
        <v>3</v>
      </c>
      <c r="G372" s="6" t="str">
        <f t="shared" si="5"/>
        <v>Apr</v>
      </c>
      <c r="H372" s="6">
        <f t="shared" si="6"/>
        <v>2017</v>
      </c>
      <c r="I372" s="11">
        <v>42836.74665509259</v>
      </c>
      <c r="J372" s="6">
        <v>833.0</v>
      </c>
      <c r="K372" s="12">
        <f t="shared" si="7"/>
        <v>13.88333333</v>
      </c>
      <c r="L372" s="6" t="s">
        <v>98</v>
      </c>
      <c r="M372" s="6" t="s">
        <v>361</v>
      </c>
      <c r="N372" s="13" t="str">
        <f t="shared" si="8"/>
        <v>W 43 St &amp; 6 AveGraham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Central Park West &amp; W 68 StBedford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72" s="6" t="s">
        <v>29</v>
      </c>
      <c r="P372" s="6" t="s">
        <v>19</v>
      </c>
      <c r="Q372" s="6">
        <v>1981.0</v>
      </c>
      <c r="R372" s="13">
        <f t="shared" si="9"/>
        <v>41</v>
      </c>
      <c r="S372" s="6" t="str">
        <f t="shared" si="10"/>
        <v>40-49</v>
      </c>
      <c r="T372" s="6"/>
    </row>
    <row r="373" ht="15.75" customHeight="1">
      <c r="A373" s="6">
        <v>5709658.0</v>
      </c>
      <c r="B373" s="11">
        <v>42897.86194444444</v>
      </c>
      <c r="C373" s="8">
        <f t="shared" si="1"/>
        <v>42897</v>
      </c>
      <c r="D373" s="9">
        <f t="shared" si="2"/>
        <v>0.8619444444</v>
      </c>
      <c r="E373" s="9">
        <f t="shared" si="3"/>
        <v>0.8333333333</v>
      </c>
      <c r="F373" s="10">
        <f t="shared" si="4"/>
        <v>1</v>
      </c>
      <c r="G373" s="6" t="str">
        <f t="shared" si="5"/>
        <v>Jun</v>
      </c>
      <c r="H373" s="6">
        <f t="shared" si="6"/>
        <v>2017</v>
      </c>
      <c r="I373" s="11">
        <v>42897.86604166667</v>
      </c>
      <c r="J373" s="6">
        <v>354.0</v>
      </c>
      <c r="K373" s="12">
        <f t="shared" si="7"/>
        <v>5.9</v>
      </c>
      <c r="L373" s="6" t="s">
        <v>343</v>
      </c>
      <c r="M373" s="6" t="s">
        <v>153</v>
      </c>
      <c r="N373" s="13" t="str">
        <f t="shared" si="8"/>
        <v>Graham Ave &amp; Conselyea StW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Bedford Ave &amp; Nassau AveBroadway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73" s="6" t="s">
        <v>11</v>
      </c>
      <c r="P373" s="6" t="s">
        <v>12</v>
      </c>
      <c r="Q373" s="6">
        <v>1985.0</v>
      </c>
      <c r="R373" s="13">
        <f t="shared" si="9"/>
        <v>37</v>
      </c>
      <c r="S373" s="6" t="str">
        <f t="shared" si="10"/>
        <v>30-39</v>
      </c>
      <c r="T373" s="6"/>
    </row>
    <row r="374" ht="15.75" customHeight="1">
      <c r="A374" s="6">
        <v>6424275.0</v>
      </c>
      <c r="B374" s="11">
        <v>42910.71505787037</v>
      </c>
      <c r="C374" s="8">
        <f t="shared" si="1"/>
        <v>42910</v>
      </c>
      <c r="D374" s="9">
        <f t="shared" si="2"/>
        <v>0.7150578704</v>
      </c>
      <c r="E374" s="9">
        <f t="shared" si="3"/>
        <v>0.7083333333</v>
      </c>
      <c r="F374" s="10">
        <f t="shared" si="4"/>
        <v>7</v>
      </c>
      <c r="G374" s="6" t="str">
        <f t="shared" si="5"/>
        <v>Jun</v>
      </c>
      <c r="H374" s="6">
        <f t="shared" si="6"/>
        <v>2017</v>
      </c>
      <c r="I374" s="11">
        <v>42910.72553240741</v>
      </c>
      <c r="J374" s="6">
        <v>905.0</v>
      </c>
      <c r="K374" s="12">
        <f t="shared" si="7"/>
        <v>15.08333333</v>
      </c>
      <c r="L374" s="6" t="s">
        <v>166</v>
      </c>
      <c r="M374" s="6" t="s">
        <v>288</v>
      </c>
      <c r="N374" s="13" t="str">
        <f t="shared" si="8"/>
        <v>W 92 St &amp; BroadwayE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W 60 StBroadway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74" s="6" t="s">
        <v>11</v>
      </c>
      <c r="P374" s="6" t="s">
        <v>12</v>
      </c>
      <c r="Q374" s="6">
        <v>1982.0</v>
      </c>
      <c r="R374" s="13">
        <f t="shared" si="9"/>
        <v>40</v>
      </c>
      <c r="S374" s="6" t="str">
        <f t="shared" si="10"/>
        <v>40-49</v>
      </c>
      <c r="T374" s="6"/>
    </row>
    <row r="375" ht="15.75" customHeight="1">
      <c r="A375" s="6">
        <v>4072316.0</v>
      </c>
      <c r="B375" s="11">
        <v>42866.32711805555</v>
      </c>
      <c r="C375" s="8">
        <f t="shared" si="1"/>
        <v>42866</v>
      </c>
      <c r="D375" s="9">
        <f t="shared" si="2"/>
        <v>0.3271180556</v>
      </c>
      <c r="E375" s="9">
        <f t="shared" si="3"/>
        <v>0.2916666667</v>
      </c>
      <c r="F375" s="10">
        <f t="shared" si="4"/>
        <v>5</v>
      </c>
      <c r="G375" s="6" t="str">
        <f t="shared" si="5"/>
        <v>May</v>
      </c>
      <c r="H375" s="6">
        <f t="shared" si="6"/>
        <v>2017</v>
      </c>
      <c r="I375" s="11">
        <v>42866.33929398148</v>
      </c>
      <c r="J375" s="6">
        <v>1052.0</v>
      </c>
      <c r="K375" s="12">
        <f t="shared" si="7"/>
        <v>17.53333333</v>
      </c>
      <c r="L375" s="6" t="s">
        <v>362</v>
      </c>
      <c r="M375" s="6" t="s">
        <v>363</v>
      </c>
      <c r="N375" s="13" t="str">
        <f t="shared" si="8"/>
        <v>E 75 St &amp; 3 AveW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W 41 StW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75" s="6" t="s">
        <v>11</v>
      </c>
      <c r="P375" s="6" t="s">
        <v>12</v>
      </c>
      <c r="Q375" s="6">
        <v>1994.0</v>
      </c>
      <c r="R375" s="13">
        <f t="shared" si="9"/>
        <v>28</v>
      </c>
      <c r="S375" s="6" t="str">
        <f t="shared" si="10"/>
        <v>20-29</v>
      </c>
      <c r="T375" s="6"/>
    </row>
    <row r="376" ht="15.75" customHeight="1">
      <c r="A376" s="6">
        <v>3134923.0</v>
      </c>
      <c r="B376" s="11">
        <v>42846.63149305555</v>
      </c>
      <c r="C376" s="8">
        <f t="shared" si="1"/>
        <v>42846</v>
      </c>
      <c r="D376" s="9">
        <f t="shared" si="2"/>
        <v>0.6314930556</v>
      </c>
      <c r="E376" s="9">
        <f t="shared" si="3"/>
        <v>0.625</v>
      </c>
      <c r="F376" s="10">
        <f t="shared" si="4"/>
        <v>6</v>
      </c>
      <c r="G376" s="6" t="str">
        <f t="shared" si="5"/>
        <v>Apr</v>
      </c>
      <c r="H376" s="6">
        <f t="shared" si="6"/>
        <v>2017</v>
      </c>
      <c r="I376" s="11">
        <v>42846.636296296296</v>
      </c>
      <c r="J376" s="6">
        <v>414.0</v>
      </c>
      <c r="K376" s="12">
        <f t="shared" si="7"/>
        <v>6.9</v>
      </c>
      <c r="L376" s="6" t="s">
        <v>364</v>
      </c>
      <c r="M376" s="6" t="s">
        <v>359</v>
      </c>
      <c r="N376" s="13" t="str">
        <f t="shared" si="8"/>
        <v>W 27 St &amp; 7 AveE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26 St &amp; 10 Ave5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76" s="6" t="s">
        <v>11</v>
      </c>
      <c r="P376" s="6" t="s">
        <v>12</v>
      </c>
      <c r="Q376" s="6">
        <v>1962.0</v>
      </c>
      <c r="R376" s="13">
        <f t="shared" si="9"/>
        <v>60</v>
      </c>
      <c r="S376" s="6" t="str">
        <f t="shared" si="10"/>
        <v>60-69</v>
      </c>
      <c r="T376" s="6"/>
    </row>
    <row r="377" ht="15.75" customHeight="1">
      <c r="A377" s="6">
        <v>5912605.0</v>
      </c>
      <c r="B377" s="11">
        <v>42901.44354166667</v>
      </c>
      <c r="C377" s="8">
        <f t="shared" si="1"/>
        <v>42901</v>
      </c>
      <c r="D377" s="9">
        <f t="shared" si="2"/>
        <v>0.4435416667</v>
      </c>
      <c r="E377" s="9">
        <f t="shared" si="3"/>
        <v>0.4166666667</v>
      </c>
      <c r="F377" s="10">
        <f t="shared" si="4"/>
        <v>5</v>
      </c>
      <c r="G377" s="6" t="str">
        <f t="shared" si="5"/>
        <v>Jun</v>
      </c>
      <c r="H377" s="6">
        <f t="shared" si="6"/>
        <v>2017</v>
      </c>
      <c r="I377" s="11">
        <v>42901.447962962964</v>
      </c>
      <c r="J377" s="6">
        <v>382.0</v>
      </c>
      <c r="K377" s="12">
        <f t="shared" si="7"/>
        <v>6.366666667</v>
      </c>
      <c r="L377" s="6" t="s">
        <v>31</v>
      </c>
      <c r="M377" s="6" t="s">
        <v>326</v>
      </c>
      <c r="N377" s="13" t="str">
        <f t="shared" si="8"/>
        <v>E 25 St &amp; 2 AveWest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5 Ave &amp; E 29 StWarren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77" s="6" t="s">
        <v>11</v>
      </c>
      <c r="P377" s="6" t="s">
        <v>12</v>
      </c>
      <c r="Q377" s="6">
        <v>1983.0</v>
      </c>
      <c r="R377" s="13">
        <f t="shared" si="9"/>
        <v>39</v>
      </c>
      <c r="S377" s="6" t="str">
        <f t="shared" si="10"/>
        <v>30-39</v>
      </c>
      <c r="T377" s="6"/>
    </row>
    <row r="378" ht="15.75" customHeight="1">
      <c r="A378" s="6">
        <v>3429349.0</v>
      </c>
      <c r="B378" s="11">
        <v>42853.63674768519</v>
      </c>
      <c r="C378" s="8">
        <f t="shared" si="1"/>
        <v>42853</v>
      </c>
      <c r="D378" s="9">
        <f t="shared" si="2"/>
        <v>0.6367476852</v>
      </c>
      <c r="E378" s="9">
        <f t="shared" si="3"/>
        <v>0.625</v>
      </c>
      <c r="F378" s="10">
        <f t="shared" si="4"/>
        <v>6</v>
      </c>
      <c r="G378" s="6" t="str">
        <f t="shared" si="5"/>
        <v>Apr</v>
      </c>
      <c r="H378" s="6">
        <f t="shared" si="6"/>
        <v>2017</v>
      </c>
      <c r="I378" s="11">
        <v>42853.63869212963</v>
      </c>
      <c r="J378" s="6">
        <v>167.0</v>
      </c>
      <c r="K378" s="12">
        <f t="shared" si="7"/>
        <v>2.783333333</v>
      </c>
      <c r="L378" s="6" t="s">
        <v>114</v>
      </c>
      <c r="M378" s="6" t="s">
        <v>365</v>
      </c>
      <c r="N378" s="13" t="str">
        <f t="shared" si="8"/>
        <v>West St &amp; Chambers StE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Warren St &amp; Church StE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78" s="6" t="s">
        <v>11</v>
      </c>
      <c r="P378" s="6" t="s">
        <v>12</v>
      </c>
      <c r="Q378" s="6">
        <v>1975.0</v>
      </c>
      <c r="R378" s="13">
        <f t="shared" si="9"/>
        <v>47</v>
      </c>
      <c r="S378" s="6" t="str">
        <f t="shared" si="10"/>
        <v>40-49</v>
      </c>
      <c r="T378" s="6"/>
    </row>
    <row r="379" ht="15.75" customHeight="1">
      <c r="A379" s="6">
        <v>2335375.0</v>
      </c>
      <c r="B379" s="11">
        <v>42828.697280092594</v>
      </c>
      <c r="C379" s="8">
        <f t="shared" si="1"/>
        <v>42828</v>
      </c>
      <c r="D379" s="9">
        <f t="shared" si="2"/>
        <v>0.6972800926</v>
      </c>
      <c r="E379" s="9">
        <f t="shared" si="3"/>
        <v>0.6666666667</v>
      </c>
      <c r="F379" s="10">
        <f t="shared" si="4"/>
        <v>2</v>
      </c>
      <c r="G379" s="6" t="str">
        <f t="shared" si="5"/>
        <v>Apr</v>
      </c>
      <c r="H379" s="6">
        <f t="shared" si="6"/>
        <v>2017</v>
      </c>
      <c r="I379" s="11">
        <v>42828.709282407406</v>
      </c>
      <c r="J379" s="6">
        <v>1036.0</v>
      </c>
      <c r="K379" s="12">
        <f t="shared" si="7"/>
        <v>17.26666667</v>
      </c>
      <c r="L379" s="6" t="s">
        <v>107</v>
      </c>
      <c r="M379" s="6" t="s">
        <v>115</v>
      </c>
      <c r="N379" s="13" t="str">
        <f t="shared" si="8"/>
        <v>E 39 St &amp; 3 AveW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85 St &amp; 3 AveW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79" s="6" t="s">
        <v>11</v>
      </c>
      <c r="P379" s="6" t="s">
        <v>12</v>
      </c>
      <c r="Q379" s="6">
        <v>1961.0</v>
      </c>
      <c r="R379" s="13">
        <f t="shared" si="9"/>
        <v>61</v>
      </c>
      <c r="S379" s="6" t="str">
        <f t="shared" si="10"/>
        <v>60-69</v>
      </c>
      <c r="T379" s="6"/>
    </row>
    <row r="380" ht="15.75" customHeight="1">
      <c r="A380" s="6">
        <v>5212058.0</v>
      </c>
      <c r="B380" s="11">
        <v>42888.836863425924</v>
      </c>
      <c r="C380" s="8">
        <f t="shared" si="1"/>
        <v>42888</v>
      </c>
      <c r="D380" s="9">
        <f t="shared" si="2"/>
        <v>0.8368634259</v>
      </c>
      <c r="E380" s="9">
        <f t="shared" si="3"/>
        <v>0.8333333333</v>
      </c>
      <c r="F380" s="10">
        <f t="shared" si="4"/>
        <v>6</v>
      </c>
      <c r="G380" s="6" t="str">
        <f t="shared" si="5"/>
        <v>Jun</v>
      </c>
      <c r="H380" s="6">
        <f t="shared" si="6"/>
        <v>2017</v>
      </c>
      <c r="I380" s="11">
        <v>42888.840891203705</v>
      </c>
      <c r="J380" s="6">
        <v>347.0</v>
      </c>
      <c r="K380" s="12">
        <f t="shared" si="7"/>
        <v>5.783333333</v>
      </c>
      <c r="L380" s="6" t="s">
        <v>283</v>
      </c>
      <c r="M380" s="6" t="s">
        <v>76</v>
      </c>
      <c r="N380" s="13" t="str">
        <f t="shared" si="8"/>
        <v>W 67 St &amp; BroadwayCentral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54 St &amp; 9 AveRiverside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80" s="6" t="s">
        <v>11</v>
      </c>
      <c r="P380" s="6" t="s">
        <v>19</v>
      </c>
      <c r="Q380" s="6">
        <v>1972.0</v>
      </c>
      <c r="R380" s="13">
        <f t="shared" si="9"/>
        <v>50</v>
      </c>
      <c r="S380" s="6" t="str">
        <f t="shared" si="10"/>
        <v>50-59</v>
      </c>
      <c r="T380" s="6"/>
    </row>
    <row r="381" ht="15.75" customHeight="1">
      <c r="A381" s="6">
        <v>6632689.0</v>
      </c>
      <c r="B381" s="11">
        <v>42914.33384259259</v>
      </c>
      <c r="C381" s="8">
        <f t="shared" si="1"/>
        <v>42914</v>
      </c>
      <c r="D381" s="9">
        <f t="shared" si="2"/>
        <v>0.3338425926</v>
      </c>
      <c r="E381" s="9">
        <f t="shared" si="3"/>
        <v>0.3333333333</v>
      </c>
      <c r="F381" s="10">
        <f t="shared" si="4"/>
        <v>4</v>
      </c>
      <c r="G381" s="6" t="str">
        <f t="shared" si="5"/>
        <v>Jun</v>
      </c>
      <c r="H381" s="6">
        <f t="shared" si="6"/>
        <v>2017</v>
      </c>
      <c r="I381" s="11">
        <v>42914.3371412037</v>
      </c>
      <c r="J381" s="6">
        <v>285.0</v>
      </c>
      <c r="K381" s="12">
        <f t="shared" si="7"/>
        <v>4.75</v>
      </c>
      <c r="L381" s="6" t="s">
        <v>247</v>
      </c>
      <c r="M381" s="6" t="s">
        <v>366</v>
      </c>
      <c r="N381" s="13" t="str">
        <f t="shared" si="8"/>
        <v>Central Park West &amp; W 85 StE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Riverside Dr &amp; W 82 StBroadway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81" s="6" t="s">
        <v>11</v>
      </c>
      <c r="P381" s="6" t="s">
        <v>19</v>
      </c>
      <c r="Q381" s="6">
        <v>1952.0</v>
      </c>
      <c r="R381" s="13">
        <f t="shared" si="9"/>
        <v>70</v>
      </c>
      <c r="S381" s="6" t="str">
        <f t="shared" si="10"/>
        <v>70-79</v>
      </c>
      <c r="T381" s="6"/>
    </row>
    <row r="382" ht="15.75" customHeight="1">
      <c r="A382" s="6">
        <v>6577293.0</v>
      </c>
      <c r="B382" s="11">
        <v>42913.4219212963</v>
      </c>
      <c r="C382" s="8">
        <f t="shared" si="1"/>
        <v>42913</v>
      </c>
      <c r="D382" s="9">
        <f t="shared" si="2"/>
        <v>0.4219212963</v>
      </c>
      <c r="E382" s="9">
        <f t="shared" si="3"/>
        <v>0.4166666667</v>
      </c>
      <c r="F382" s="10">
        <f t="shared" si="4"/>
        <v>3</v>
      </c>
      <c r="G382" s="6" t="str">
        <f t="shared" si="5"/>
        <v>Jun</v>
      </c>
      <c r="H382" s="6">
        <f t="shared" si="6"/>
        <v>2017</v>
      </c>
      <c r="I382" s="11">
        <v>42913.42469907407</v>
      </c>
      <c r="J382" s="6">
        <v>240.0</v>
      </c>
      <c r="K382" s="12">
        <f t="shared" si="7"/>
        <v>4</v>
      </c>
      <c r="L382" s="6" t="s">
        <v>331</v>
      </c>
      <c r="M382" s="6" t="s">
        <v>99</v>
      </c>
      <c r="N382" s="13" t="str">
        <f t="shared" si="8"/>
        <v>E 40 St &amp; 5 AveE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W 36 StBroadway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82" s="6" t="s">
        <v>11</v>
      </c>
      <c r="P382" s="6" t="s">
        <v>12</v>
      </c>
      <c r="Q382" s="6">
        <v>1986.0</v>
      </c>
      <c r="R382" s="13">
        <f t="shared" si="9"/>
        <v>36</v>
      </c>
      <c r="S382" s="6" t="str">
        <f t="shared" si="10"/>
        <v>30-39</v>
      </c>
      <c r="T382" s="6"/>
    </row>
    <row r="383" ht="15.75" customHeight="1">
      <c r="A383" s="6">
        <v>789042.0</v>
      </c>
      <c r="B383" s="11">
        <v>42768.77142361111</v>
      </c>
      <c r="C383" s="8">
        <f t="shared" si="1"/>
        <v>42768</v>
      </c>
      <c r="D383" s="9">
        <f t="shared" si="2"/>
        <v>0.7714236111</v>
      </c>
      <c r="E383" s="9">
        <f t="shared" si="3"/>
        <v>0.75</v>
      </c>
      <c r="F383" s="10">
        <f t="shared" si="4"/>
        <v>5</v>
      </c>
      <c r="G383" s="6" t="str">
        <f t="shared" si="5"/>
        <v>Feb</v>
      </c>
      <c r="H383" s="6">
        <f t="shared" si="6"/>
        <v>2017</v>
      </c>
      <c r="I383" s="11">
        <v>42768.77699074074</v>
      </c>
      <c r="J383" s="6">
        <v>480.0</v>
      </c>
      <c r="K383" s="12">
        <f t="shared" si="7"/>
        <v>8</v>
      </c>
      <c r="L383" s="6" t="s">
        <v>107</v>
      </c>
      <c r="M383" s="6" t="s">
        <v>99</v>
      </c>
      <c r="N383" s="13" t="str">
        <f t="shared" si="8"/>
        <v>E 39 St &amp; 3 Ave1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W 36 St8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83" s="6" t="s">
        <v>11</v>
      </c>
      <c r="P383" s="6" t="s">
        <v>19</v>
      </c>
      <c r="Q383" s="6">
        <v>1988.0</v>
      </c>
      <c r="R383" s="13">
        <f t="shared" si="9"/>
        <v>34</v>
      </c>
      <c r="S383" s="6" t="str">
        <f t="shared" si="10"/>
        <v>30-39</v>
      </c>
      <c r="T383" s="6"/>
    </row>
    <row r="384" ht="15.75" customHeight="1">
      <c r="A384" s="6">
        <v>533071.0</v>
      </c>
      <c r="B384" s="11">
        <v>42760.37101851852</v>
      </c>
      <c r="C384" s="8">
        <f t="shared" si="1"/>
        <v>42760</v>
      </c>
      <c r="D384" s="9">
        <f t="shared" si="2"/>
        <v>0.3710185185</v>
      </c>
      <c r="E384" s="9">
        <f t="shared" si="3"/>
        <v>0.3333333333</v>
      </c>
      <c r="F384" s="10">
        <f t="shared" si="4"/>
        <v>4</v>
      </c>
      <c r="G384" s="6" t="str">
        <f t="shared" si="5"/>
        <v>Jan</v>
      </c>
      <c r="H384" s="6">
        <f t="shared" si="6"/>
        <v>2017</v>
      </c>
      <c r="I384" s="11">
        <v>42760.377546296295</v>
      </c>
      <c r="J384" s="6">
        <v>563.0</v>
      </c>
      <c r="K384" s="12">
        <f t="shared" si="7"/>
        <v>9.383333333</v>
      </c>
      <c r="L384" s="6" t="s">
        <v>290</v>
      </c>
      <c r="M384" s="6" t="s">
        <v>92</v>
      </c>
      <c r="N384" s="13" t="str">
        <f t="shared" si="8"/>
        <v>1 Ave &amp; E 18 StE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8 Ave &amp; W 16 StGreat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84" s="6" t="s">
        <v>11</v>
      </c>
      <c r="P384" s="6" t="s">
        <v>12</v>
      </c>
      <c r="Q384" s="6">
        <v>1988.0</v>
      </c>
      <c r="R384" s="13">
        <f t="shared" si="9"/>
        <v>34</v>
      </c>
      <c r="S384" s="6" t="str">
        <f t="shared" si="10"/>
        <v>30-39</v>
      </c>
      <c r="T384" s="6"/>
    </row>
    <row r="385" ht="15.75" customHeight="1">
      <c r="A385" s="6">
        <v>1161267.0</v>
      </c>
      <c r="B385" s="11">
        <v>42785.50398148148</v>
      </c>
      <c r="C385" s="8">
        <f t="shared" si="1"/>
        <v>42785</v>
      </c>
      <c r="D385" s="9">
        <f t="shared" si="2"/>
        <v>0.5039814815</v>
      </c>
      <c r="E385" s="9">
        <f t="shared" si="3"/>
        <v>0.5</v>
      </c>
      <c r="F385" s="10">
        <f t="shared" si="4"/>
        <v>1</v>
      </c>
      <c r="G385" s="6" t="str">
        <f t="shared" si="5"/>
        <v>Feb</v>
      </c>
      <c r="H385" s="6">
        <f t="shared" si="6"/>
        <v>2017</v>
      </c>
      <c r="I385" s="11">
        <v>42785.513344907406</v>
      </c>
      <c r="J385" s="6">
        <v>809.0</v>
      </c>
      <c r="K385" s="12">
        <f t="shared" si="7"/>
        <v>13.48333333</v>
      </c>
      <c r="L385" s="6" t="s">
        <v>367</v>
      </c>
      <c r="M385" s="6" t="s">
        <v>62</v>
      </c>
      <c r="N385" s="13" t="str">
        <f t="shared" si="8"/>
        <v>E 11 St &amp; 1 AveW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Great Jones St8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85" s="6" t="s">
        <v>11</v>
      </c>
      <c r="P385" s="6" t="s">
        <v>19</v>
      </c>
      <c r="Q385" s="6">
        <v>1987.0</v>
      </c>
      <c r="R385" s="13">
        <f t="shared" si="9"/>
        <v>35</v>
      </c>
      <c r="S385" s="6" t="str">
        <f t="shared" si="10"/>
        <v>30-39</v>
      </c>
      <c r="T385" s="6"/>
    </row>
    <row r="386" ht="15.75" customHeight="1">
      <c r="A386" s="6">
        <v>1460540.0</v>
      </c>
      <c r="B386" s="11">
        <v>42793.68400462963</v>
      </c>
      <c r="C386" s="8">
        <f t="shared" si="1"/>
        <v>42793</v>
      </c>
      <c r="D386" s="9">
        <f t="shared" si="2"/>
        <v>0.6840046296</v>
      </c>
      <c r="E386" s="9">
        <f t="shared" si="3"/>
        <v>0.6666666667</v>
      </c>
      <c r="F386" s="10">
        <f t="shared" si="4"/>
        <v>2</v>
      </c>
      <c r="G386" s="6" t="str">
        <f t="shared" si="5"/>
        <v>Feb</v>
      </c>
      <c r="H386" s="6">
        <f t="shared" si="6"/>
        <v>2017</v>
      </c>
      <c r="I386" s="11">
        <v>42793.68958333333</v>
      </c>
      <c r="J386" s="6">
        <v>482.0</v>
      </c>
      <c r="K386" s="12">
        <f t="shared" si="7"/>
        <v>8.033333333</v>
      </c>
      <c r="L386" s="6" t="s">
        <v>63</v>
      </c>
      <c r="M386" s="6" t="s">
        <v>75</v>
      </c>
      <c r="N386" s="13" t="str">
        <f t="shared" si="8"/>
        <v>W 43 St &amp; 10 AveDivision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8 Ave &amp; W 52 StBroadway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86" s="6" t="s">
        <v>11</v>
      </c>
      <c r="P386" s="6" t="s">
        <v>19</v>
      </c>
      <c r="Q386" s="6">
        <v>1985.0</v>
      </c>
      <c r="R386" s="13">
        <f t="shared" si="9"/>
        <v>37</v>
      </c>
      <c r="S386" s="6" t="str">
        <f t="shared" si="10"/>
        <v>30-39</v>
      </c>
      <c r="T386" s="6"/>
    </row>
    <row r="387" ht="15.75" customHeight="1">
      <c r="A387" s="6">
        <v>413501.0</v>
      </c>
      <c r="B387" s="11">
        <v>42754.75369212963</v>
      </c>
      <c r="C387" s="8">
        <f t="shared" si="1"/>
        <v>42754</v>
      </c>
      <c r="D387" s="9">
        <f t="shared" si="2"/>
        <v>0.7536921296</v>
      </c>
      <c r="E387" s="9">
        <f t="shared" si="3"/>
        <v>0.75</v>
      </c>
      <c r="F387" s="10">
        <f t="shared" si="4"/>
        <v>5</v>
      </c>
      <c r="G387" s="6" t="str">
        <f t="shared" si="5"/>
        <v>Jan</v>
      </c>
      <c r="H387" s="6">
        <f t="shared" si="6"/>
        <v>2017</v>
      </c>
      <c r="I387" s="11">
        <v>42754.76346064815</v>
      </c>
      <c r="J387" s="6">
        <v>843.0</v>
      </c>
      <c r="K387" s="12">
        <f t="shared" si="7"/>
        <v>14.05</v>
      </c>
      <c r="L387" s="6" t="s">
        <v>212</v>
      </c>
      <c r="M387" s="6" t="s">
        <v>70</v>
      </c>
      <c r="N387" s="13" t="str">
        <f t="shared" si="8"/>
        <v>Division St &amp; BoweryWilliam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E 14 StW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87" s="6" t="s">
        <v>11</v>
      </c>
      <c r="P387" s="6" t="s">
        <v>12</v>
      </c>
      <c r="Q387" s="6">
        <v>1998.0</v>
      </c>
      <c r="R387" s="13">
        <f t="shared" si="9"/>
        <v>24</v>
      </c>
      <c r="S387" s="6" t="str">
        <f t="shared" si="10"/>
        <v>20-29</v>
      </c>
      <c r="T387" s="6"/>
    </row>
    <row r="388" ht="15.75" customHeight="1">
      <c r="A388" s="6">
        <v>1774470.0</v>
      </c>
      <c r="B388" s="11">
        <v>42803.389375</v>
      </c>
      <c r="C388" s="8">
        <f t="shared" si="1"/>
        <v>42803</v>
      </c>
      <c r="D388" s="9">
        <f t="shared" si="2"/>
        <v>0.389375</v>
      </c>
      <c r="E388" s="9">
        <f t="shared" si="3"/>
        <v>0.375</v>
      </c>
      <c r="F388" s="10">
        <f t="shared" si="4"/>
        <v>5</v>
      </c>
      <c r="G388" s="6" t="str">
        <f t="shared" si="5"/>
        <v>Mar</v>
      </c>
      <c r="H388" s="6">
        <f t="shared" si="6"/>
        <v>2017</v>
      </c>
      <c r="I388" s="11">
        <v>42803.401770833334</v>
      </c>
      <c r="J388" s="6">
        <v>1071.0</v>
      </c>
      <c r="K388" s="12">
        <f t="shared" si="7"/>
        <v>17.85</v>
      </c>
      <c r="L388" s="6" t="s">
        <v>368</v>
      </c>
      <c r="M388" s="6" t="s">
        <v>129</v>
      </c>
      <c r="N388" s="13" t="str">
        <f t="shared" si="8"/>
        <v>William St &amp; Pine StCourt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14 St &amp; The High LineHenry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88" s="6" t="s">
        <v>11</v>
      </c>
      <c r="P388" s="6" t="s">
        <v>12</v>
      </c>
      <c r="Q388" s="6">
        <v>1994.0</v>
      </c>
      <c r="R388" s="13">
        <f t="shared" si="9"/>
        <v>28</v>
      </c>
      <c r="S388" s="6" t="str">
        <f t="shared" si="10"/>
        <v>20-29</v>
      </c>
      <c r="T388" s="6"/>
    </row>
    <row r="389" ht="15.75" customHeight="1">
      <c r="A389" s="6">
        <v>4245289.0</v>
      </c>
      <c r="B389" s="11">
        <v>42870.53802083333</v>
      </c>
      <c r="C389" s="8">
        <f t="shared" si="1"/>
        <v>42870</v>
      </c>
      <c r="D389" s="9">
        <f t="shared" si="2"/>
        <v>0.5380208333</v>
      </c>
      <c r="E389" s="9">
        <f t="shared" si="3"/>
        <v>0.5</v>
      </c>
      <c r="F389" s="10">
        <f t="shared" si="4"/>
        <v>2</v>
      </c>
      <c r="G389" s="6" t="str">
        <f t="shared" si="5"/>
        <v>May</v>
      </c>
      <c r="H389" s="6">
        <f t="shared" si="6"/>
        <v>2017</v>
      </c>
      <c r="I389" s="11">
        <v>42870.54087962963</v>
      </c>
      <c r="J389" s="6">
        <v>247.0</v>
      </c>
      <c r="K389" s="12">
        <f t="shared" si="7"/>
        <v>4.116666667</v>
      </c>
      <c r="L389" s="6" t="s">
        <v>369</v>
      </c>
      <c r="M389" s="6" t="s">
        <v>16</v>
      </c>
      <c r="N389" s="13" t="str">
        <f t="shared" si="8"/>
        <v>Court St &amp; State StBroadway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Henry St &amp; Degraw StPershing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89" s="6" t="s">
        <v>11</v>
      </c>
      <c r="P389" s="6" t="s">
        <v>12</v>
      </c>
      <c r="Q389" s="6">
        <v>1981.0</v>
      </c>
      <c r="R389" s="13">
        <f t="shared" si="9"/>
        <v>41</v>
      </c>
      <c r="S389" s="6" t="str">
        <f t="shared" si="10"/>
        <v>40-49</v>
      </c>
      <c r="T389" s="6"/>
    </row>
    <row r="390" ht="15.75" customHeight="1">
      <c r="A390" s="6">
        <v>6636090.0</v>
      </c>
      <c r="B390" s="11">
        <v>42914.357835648145</v>
      </c>
      <c r="C390" s="8">
        <f t="shared" si="1"/>
        <v>42914</v>
      </c>
      <c r="D390" s="9">
        <f t="shared" si="2"/>
        <v>0.3578356481</v>
      </c>
      <c r="E390" s="9">
        <f t="shared" si="3"/>
        <v>0.3333333333</v>
      </c>
      <c r="F390" s="10">
        <f t="shared" si="4"/>
        <v>4</v>
      </c>
      <c r="G390" s="6" t="str">
        <f t="shared" si="5"/>
        <v>Jun</v>
      </c>
      <c r="H390" s="6">
        <f t="shared" si="6"/>
        <v>2017</v>
      </c>
      <c r="I390" s="11">
        <v>42914.36042824074</v>
      </c>
      <c r="J390" s="6">
        <v>224.0</v>
      </c>
      <c r="K390" s="12">
        <f t="shared" si="7"/>
        <v>3.733333333</v>
      </c>
      <c r="L390" s="6" t="s">
        <v>363</v>
      </c>
      <c r="M390" s="6" t="s">
        <v>255</v>
      </c>
      <c r="N390" s="13" t="str">
        <f t="shared" si="8"/>
        <v>Broadway &amp; W 41 St2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Pershing Square NorthMadison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90" s="6" t="s">
        <v>11</v>
      </c>
      <c r="P390" s="6" t="s">
        <v>12</v>
      </c>
      <c r="Q390" s="6">
        <v>1991.0</v>
      </c>
      <c r="R390" s="13">
        <f t="shared" si="9"/>
        <v>31</v>
      </c>
      <c r="S390" s="6" t="str">
        <f t="shared" si="10"/>
        <v>30-39</v>
      </c>
      <c r="T390" s="6"/>
    </row>
    <row r="391" ht="15.75" customHeight="1">
      <c r="A391" s="6">
        <v>4347329.0</v>
      </c>
      <c r="B391" s="11">
        <v>42872.287673611114</v>
      </c>
      <c r="C391" s="8">
        <f t="shared" si="1"/>
        <v>42872</v>
      </c>
      <c r="D391" s="9">
        <f t="shared" si="2"/>
        <v>0.2876736111</v>
      </c>
      <c r="E391" s="9">
        <f t="shared" si="3"/>
        <v>0.25</v>
      </c>
      <c r="F391" s="10">
        <f t="shared" si="4"/>
        <v>4</v>
      </c>
      <c r="G391" s="6" t="str">
        <f t="shared" si="5"/>
        <v>May</v>
      </c>
      <c r="H391" s="6">
        <f t="shared" si="6"/>
        <v>2017</v>
      </c>
      <c r="I391" s="11">
        <v>42872.291655092595</v>
      </c>
      <c r="J391" s="6">
        <v>344.0</v>
      </c>
      <c r="K391" s="12">
        <f t="shared" si="7"/>
        <v>5.733333333</v>
      </c>
      <c r="L391" s="6" t="s">
        <v>182</v>
      </c>
      <c r="M391" s="6" t="s">
        <v>264</v>
      </c>
      <c r="N391" s="13" t="str">
        <f t="shared" si="8"/>
        <v>2 Ave &amp; E 96 StW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Madison Ave &amp; E 99 StCathedral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91" s="6" t="s">
        <v>11</v>
      </c>
      <c r="P391" s="6" t="s">
        <v>12</v>
      </c>
      <c r="Q391" s="6">
        <v>1985.0</v>
      </c>
      <c r="R391" s="13">
        <f t="shared" si="9"/>
        <v>37</v>
      </c>
      <c r="S391" s="6" t="str">
        <f t="shared" si="10"/>
        <v>30-39</v>
      </c>
      <c r="T391" s="6"/>
    </row>
    <row r="392" ht="15.75" customHeight="1">
      <c r="A392" s="6">
        <v>1723451.0</v>
      </c>
      <c r="B392" s="11">
        <v>42802.33550925926</v>
      </c>
      <c r="C392" s="8">
        <f t="shared" si="1"/>
        <v>42802</v>
      </c>
      <c r="D392" s="9">
        <f t="shared" si="2"/>
        <v>0.3355092593</v>
      </c>
      <c r="E392" s="9">
        <f t="shared" si="3"/>
        <v>0.3333333333</v>
      </c>
      <c r="F392" s="10">
        <f t="shared" si="4"/>
        <v>4</v>
      </c>
      <c r="G392" s="6" t="str">
        <f t="shared" si="5"/>
        <v>Mar</v>
      </c>
      <c r="H392" s="6">
        <f t="shared" si="6"/>
        <v>2017</v>
      </c>
      <c r="I392" s="11">
        <v>42802.341782407406</v>
      </c>
      <c r="J392" s="6">
        <v>542.0</v>
      </c>
      <c r="K392" s="12">
        <f t="shared" si="7"/>
        <v>9.033333333</v>
      </c>
      <c r="L392" s="6" t="s">
        <v>166</v>
      </c>
      <c r="M392" s="6" t="s">
        <v>78</v>
      </c>
      <c r="N392" s="13" t="str">
        <f t="shared" si="8"/>
        <v>W 92 St &amp; BroadwayBroadway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Cathedral Pkwy &amp; BroadwayLafayette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92" s="6" t="s">
        <v>11</v>
      </c>
      <c r="P392" s="6" t="s">
        <v>12</v>
      </c>
      <c r="Q392" s="6">
        <v>1950.0</v>
      </c>
      <c r="R392" s="13">
        <f t="shared" si="9"/>
        <v>72</v>
      </c>
      <c r="S392" s="6" t="str">
        <f t="shared" si="10"/>
        <v>70-79</v>
      </c>
      <c r="T392" s="6"/>
    </row>
    <row r="393" ht="15.75" customHeight="1">
      <c r="A393" s="6">
        <v>5370049.0</v>
      </c>
      <c r="B393" s="11">
        <v>42891.935636574075</v>
      </c>
      <c r="C393" s="8">
        <f t="shared" si="1"/>
        <v>42891</v>
      </c>
      <c r="D393" s="9">
        <f t="shared" si="2"/>
        <v>0.9356365741</v>
      </c>
      <c r="E393" s="9">
        <f t="shared" si="3"/>
        <v>0.9166666667</v>
      </c>
      <c r="F393" s="10">
        <f t="shared" si="4"/>
        <v>2</v>
      </c>
      <c r="G393" s="6" t="str">
        <f t="shared" si="5"/>
        <v>Jun</v>
      </c>
      <c r="H393" s="6">
        <f t="shared" si="6"/>
        <v>2017</v>
      </c>
      <c r="I393" s="11">
        <v>42891.94730324074</v>
      </c>
      <c r="J393" s="6">
        <v>1007.0</v>
      </c>
      <c r="K393" s="12">
        <f t="shared" si="7"/>
        <v>16.78333333</v>
      </c>
      <c r="L393" s="6" t="s">
        <v>370</v>
      </c>
      <c r="M393" s="6" t="s">
        <v>25</v>
      </c>
      <c r="N393" s="13" t="str">
        <f t="shared" si="8"/>
        <v>Broadway &amp; Berry StBroadway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Lafayette Ave &amp; Fort Greene PlMurray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93" s="6" t="s">
        <v>11</v>
      </c>
      <c r="P393" s="6" t="s">
        <v>12</v>
      </c>
      <c r="Q393" s="6">
        <v>1984.0</v>
      </c>
      <c r="R393" s="13">
        <f t="shared" si="9"/>
        <v>38</v>
      </c>
      <c r="S393" s="6" t="str">
        <f t="shared" si="10"/>
        <v>30-39</v>
      </c>
      <c r="T393" s="6"/>
    </row>
    <row r="394" ht="15.75" customHeight="1">
      <c r="A394" s="6">
        <v>5990561.0</v>
      </c>
      <c r="B394" s="11">
        <v>42902.667175925926</v>
      </c>
      <c r="C394" s="8">
        <f t="shared" si="1"/>
        <v>42902</v>
      </c>
      <c r="D394" s="9">
        <f t="shared" si="2"/>
        <v>0.6671759259</v>
      </c>
      <c r="E394" s="9">
        <f t="shared" si="3"/>
        <v>0.6666666667</v>
      </c>
      <c r="F394" s="10">
        <f t="shared" si="4"/>
        <v>6</v>
      </c>
      <c r="G394" s="6" t="str">
        <f t="shared" si="5"/>
        <v>Jun</v>
      </c>
      <c r="H394" s="6">
        <f t="shared" si="6"/>
        <v>2017</v>
      </c>
      <c r="I394" s="11">
        <v>42902.68618055555</v>
      </c>
      <c r="J394" s="6">
        <v>1641.0</v>
      </c>
      <c r="K394" s="12">
        <f t="shared" si="7"/>
        <v>27.35</v>
      </c>
      <c r="L394" s="6" t="s">
        <v>200</v>
      </c>
      <c r="M394" s="6" t="s">
        <v>231</v>
      </c>
      <c r="N394" s="13" t="str">
        <f t="shared" si="8"/>
        <v>Broadway &amp; W 49 StSouth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Murray St &amp; West StBus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94" s="6" t="s">
        <v>11</v>
      </c>
      <c r="P394" s="6" t="s">
        <v>12</v>
      </c>
      <c r="Q394" s="6">
        <v>1971.0</v>
      </c>
      <c r="R394" s="13">
        <f t="shared" si="9"/>
        <v>51</v>
      </c>
      <c r="S394" s="6" t="str">
        <f t="shared" si="10"/>
        <v>50-59</v>
      </c>
      <c r="T394" s="6"/>
    </row>
    <row r="395" ht="15.75" customHeight="1">
      <c r="A395" s="6">
        <v>945491.0</v>
      </c>
      <c r="B395" s="11">
        <v>42774.67778935185</v>
      </c>
      <c r="C395" s="8">
        <f t="shared" si="1"/>
        <v>42774</v>
      </c>
      <c r="D395" s="9">
        <f t="shared" si="2"/>
        <v>0.6777893519</v>
      </c>
      <c r="E395" s="9">
        <f t="shared" si="3"/>
        <v>0.6666666667</v>
      </c>
      <c r="F395" s="10">
        <f t="shared" si="4"/>
        <v>4</v>
      </c>
      <c r="G395" s="6" t="str">
        <f t="shared" si="5"/>
        <v>Feb</v>
      </c>
      <c r="H395" s="6">
        <f t="shared" si="6"/>
        <v>2017</v>
      </c>
      <c r="I395" s="11">
        <v>42774.681805555556</v>
      </c>
      <c r="J395" s="6">
        <v>346.0</v>
      </c>
      <c r="K395" s="12">
        <f t="shared" si="7"/>
        <v>5.766666667</v>
      </c>
      <c r="L395" s="6" t="s">
        <v>146</v>
      </c>
      <c r="M395" s="6" t="s">
        <v>183</v>
      </c>
      <c r="N395" s="13" t="str">
        <f t="shared" si="8"/>
        <v>South End Ave &amp; Liberty StAllen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Bus Slip &amp; State StE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95" s="6" t="s">
        <v>11</v>
      </c>
      <c r="P395" s="6" t="s">
        <v>19</v>
      </c>
      <c r="Q395" s="6">
        <v>1966.0</v>
      </c>
      <c r="R395" s="13">
        <f t="shared" si="9"/>
        <v>56</v>
      </c>
      <c r="S395" s="6" t="str">
        <f t="shared" si="10"/>
        <v>50-59</v>
      </c>
      <c r="T395" s="6"/>
    </row>
    <row r="396" ht="15.75" customHeight="1">
      <c r="A396" s="6">
        <v>4605460.0</v>
      </c>
      <c r="B396" s="11">
        <v>42876.5762962963</v>
      </c>
      <c r="C396" s="8">
        <f t="shared" si="1"/>
        <v>42876</v>
      </c>
      <c r="D396" s="9">
        <f t="shared" si="2"/>
        <v>0.5762962963</v>
      </c>
      <c r="E396" s="9">
        <f t="shared" si="3"/>
        <v>0.5416666667</v>
      </c>
      <c r="F396" s="10">
        <f t="shared" si="4"/>
        <v>1</v>
      </c>
      <c r="G396" s="6" t="str">
        <f t="shared" si="5"/>
        <v>May</v>
      </c>
      <c r="H396" s="6">
        <f t="shared" si="6"/>
        <v>2017</v>
      </c>
      <c r="I396" s="11">
        <v>42876.583402777775</v>
      </c>
      <c r="J396" s="6">
        <v>613.0</v>
      </c>
      <c r="K396" s="12">
        <f t="shared" si="7"/>
        <v>10.21666667</v>
      </c>
      <c r="L396" s="6" t="s">
        <v>126</v>
      </c>
      <c r="M396" s="6" t="s">
        <v>187</v>
      </c>
      <c r="N396" s="13" t="str">
        <f t="shared" si="8"/>
        <v>Allen St &amp; Rivington StE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23 St &amp; 1 AveE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96" s="6" t="s">
        <v>11</v>
      </c>
      <c r="P396" s="6" t="s">
        <v>12</v>
      </c>
      <c r="Q396" s="6">
        <v>1971.0</v>
      </c>
      <c r="R396" s="13">
        <f t="shared" si="9"/>
        <v>51</v>
      </c>
      <c r="S396" s="6" t="str">
        <f t="shared" si="10"/>
        <v>50-59</v>
      </c>
      <c r="T396" s="6"/>
    </row>
    <row r="397" ht="15.75" customHeight="1">
      <c r="A397" s="6">
        <v>1257792.0</v>
      </c>
      <c r="B397" s="11">
        <v>42788.31428240741</v>
      </c>
      <c r="C397" s="8">
        <f t="shared" si="1"/>
        <v>42788</v>
      </c>
      <c r="D397" s="9">
        <f t="shared" si="2"/>
        <v>0.3142824074</v>
      </c>
      <c r="E397" s="9">
        <f t="shared" si="3"/>
        <v>0.2916666667</v>
      </c>
      <c r="F397" s="10">
        <f t="shared" si="4"/>
        <v>4</v>
      </c>
      <c r="G397" s="6" t="str">
        <f t="shared" si="5"/>
        <v>Feb</v>
      </c>
      <c r="H397" s="6">
        <f t="shared" si="6"/>
        <v>2017</v>
      </c>
      <c r="I397" s="11">
        <v>42788.317395833335</v>
      </c>
      <c r="J397" s="6">
        <v>268.0</v>
      </c>
      <c r="K397" s="12">
        <f t="shared" si="7"/>
        <v>4.466666667</v>
      </c>
      <c r="L397" s="6" t="s">
        <v>371</v>
      </c>
      <c r="M397" s="6" t="s">
        <v>175</v>
      </c>
      <c r="N397" s="13" t="str">
        <f t="shared" si="8"/>
        <v>E 35 St &amp; 3 AveLaGuardia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47 St &amp; 2 AveSuffolk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97" s="6" t="s">
        <v>11</v>
      </c>
      <c r="P397" s="6" t="s">
        <v>12</v>
      </c>
      <c r="Q397" s="6">
        <v>1991.0</v>
      </c>
      <c r="R397" s="13">
        <f t="shared" si="9"/>
        <v>31</v>
      </c>
      <c r="S397" s="6" t="str">
        <f t="shared" si="10"/>
        <v>30-39</v>
      </c>
      <c r="T397" s="6"/>
    </row>
    <row r="398" ht="15.75" customHeight="1">
      <c r="A398" s="6">
        <v>6471975.0</v>
      </c>
      <c r="B398" s="11">
        <v>42911.64524305556</v>
      </c>
      <c r="C398" s="8">
        <f t="shared" si="1"/>
        <v>42911</v>
      </c>
      <c r="D398" s="9">
        <f t="shared" si="2"/>
        <v>0.6452430556</v>
      </c>
      <c r="E398" s="9">
        <f t="shared" si="3"/>
        <v>0.625</v>
      </c>
      <c r="F398" s="10">
        <f t="shared" si="4"/>
        <v>1</v>
      </c>
      <c r="G398" s="6" t="str">
        <f t="shared" si="5"/>
        <v>Jun</v>
      </c>
      <c r="H398" s="6">
        <f t="shared" si="6"/>
        <v>2017</v>
      </c>
      <c r="I398" s="11">
        <v>42911.656689814816</v>
      </c>
      <c r="J398" s="6">
        <v>989.0</v>
      </c>
      <c r="K398" s="12">
        <f t="shared" si="7"/>
        <v>16.48333333</v>
      </c>
      <c r="L398" s="6" t="s">
        <v>372</v>
      </c>
      <c r="M398" s="6" t="s">
        <v>9</v>
      </c>
      <c r="N398" s="13" t="str">
        <f t="shared" si="8"/>
        <v>LaGuardia Pl &amp; W 3 StPier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Suffolk St &amp; Stanton StCarmine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98" s="6" t="s">
        <v>11</v>
      </c>
      <c r="P398" s="6" t="s">
        <v>19</v>
      </c>
      <c r="Q398" s="6">
        <v>1971.0</v>
      </c>
      <c r="R398" s="13">
        <f t="shared" si="9"/>
        <v>51</v>
      </c>
      <c r="S398" s="6" t="str">
        <f t="shared" si="10"/>
        <v>50-59</v>
      </c>
      <c r="T398" s="6"/>
    </row>
    <row r="399" ht="15.75" customHeight="1">
      <c r="A399" s="6">
        <v>5546689.0</v>
      </c>
      <c r="B399" s="11">
        <v>42895.33862268519</v>
      </c>
      <c r="C399" s="8">
        <f t="shared" si="1"/>
        <v>42895</v>
      </c>
      <c r="D399" s="9">
        <f t="shared" si="2"/>
        <v>0.3386226852</v>
      </c>
      <c r="E399" s="9">
        <f t="shared" si="3"/>
        <v>0.3333333333</v>
      </c>
      <c r="F399" s="10">
        <f t="shared" si="4"/>
        <v>6</v>
      </c>
      <c r="G399" s="6" t="str">
        <f t="shared" si="5"/>
        <v>Jun</v>
      </c>
      <c r="H399" s="6">
        <f t="shared" si="6"/>
        <v>2017</v>
      </c>
      <c r="I399" s="11">
        <v>42895.341886574075</v>
      </c>
      <c r="J399" s="6">
        <v>282.0</v>
      </c>
      <c r="K399" s="12">
        <f t="shared" si="7"/>
        <v>4.7</v>
      </c>
      <c r="L399" s="6" t="s">
        <v>122</v>
      </c>
      <c r="M399" s="6" t="s">
        <v>86</v>
      </c>
      <c r="N399" s="13" t="str">
        <f t="shared" si="8"/>
        <v>Pier 40 - Hudson River ParkPershing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Carmine St &amp; 6 Ave2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399" s="6" t="s">
        <v>11</v>
      </c>
      <c r="P399" s="6" t="s">
        <v>12</v>
      </c>
      <c r="Q399" s="6">
        <v>1991.0</v>
      </c>
      <c r="R399" s="13">
        <f t="shared" si="9"/>
        <v>31</v>
      </c>
      <c r="S399" s="6" t="str">
        <f t="shared" si="10"/>
        <v>30-39</v>
      </c>
      <c r="T399" s="6"/>
    </row>
    <row r="400" ht="15.75" customHeight="1">
      <c r="A400" s="6">
        <v>2567163.0</v>
      </c>
      <c r="B400" s="11">
        <v>42835.30883101852</v>
      </c>
      <c r="C400" s="8">
        <f t="shared" si="1"/>
        <v>42835</v>
      </c>
      <c r="D400" s="9">
        <f t="shared" si="2"/>
        <v>0.3088310185</v>
      </c>
      <c r="E400" s="9">
        <f t="shared" si="3"/>
        <v>0.2916666667</v>
      </c>
      <c r="F400" s="10">
        <f t="shared" si="4"/>
        <v>2</v>
      </c>
      <c r="G400" s="6" t="str">
        <f t="shared" si="5"/>
        <v>Apr</v>
      </c>
      <c r="H400" s="6">
        <f t="shared" si="6"/>
        <v>2017</v>
      </c>
      <c r="I400" s="11">
        <v>42835.31287037037</v>
      </c>
      <c r="J400" s="6">
        <v>349.0</v>
      </c>
      <c r="K400" s="12">
        <f t="shared" si="7"/>
        <v>5.816666667</v>
      </c>
      <c r="L400" s="6" t="s">
        <v>255</v>
      </c>
      <c r="M400" s="6" t="s">
        <v>198</v>
      </c>
      <c r="N400" s="13" t="str">
        <f t="shared" si="8"/>
        <v>Pershing Square NorthW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2 Ave &amp; E 31 StW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00" s="6" t="s">
        <v>11</v>
      </c>
      <c r="P400" s="6" t="s">
        <v>12</v>
      </c>
      <c r="Q400" s="6">
        <v>1975.0</v>
      </c>
      <c r="R400" s="13">
        <f t="shared" si="9"/>
        <v>47</v>
      </c>
      <c r="S400" s="6" t="str">
        <f t="shared" si="10"/>
        <v>40-49</v>
      </c>
      <c r="T400" s="6"/>
    </row>
    <row r="401" ht="15.75" customHeight="1">
      <c r="A401" s="6">
        <v>5400568.0</v>
      </c>
      <c r="B401" s="11">
        <v>42892.76011574074</v>
      </c>
      <c r="C401" s="8">
        <f t="shared" si="1"/>
        <v>42892</v>
      </c>
      <c r="D401" s="9">
        <f t="shared" si="2"/>
        <v>0.7601157407</v>
      </c>
      <c r="E401" s="9">
        <f t="shared" si="3"/>
        <v>0.75</v>
      </c>
      <c r="F401" s="10">
        <f t="shared" si="4"/>
        <v>3</v>
      </c>
      <c r="G401" s="6" t="str">
        <f t="shared" si="5"/>
        <v>Jun</v>
      </c>
      <c r="H401" s="6">
        <f t="shared" si="6"/>
        <v>2017</v>
      </c>
      <c r="I401" s="11">
        <v>42892.770462962966</v>
      </c>
      <c r="J401" s="6">
        <v>893.0</v>
      </c>
      <c r="K401" s="12">
        <f t="shared" si="7"/>
        <v>14.88333333</v>
      </c>
      <c r="L401" s="6" t="s">
        <v>67</v>
      </c>
      <c r="M401" s="6" t="s">
        <v>190</v>
      </c>
      <c r="N401" s="13" t="str">
        <f t="shared" si="8"/>
        <v>W 20 St &amp; 11 AveWest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4 St &amp; 7 Ave SGreenwich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01" s="6" t="s">
        <v>11</v>
      </c>
      <c r="P401" s="6" t="s">
        <v>19</v>
      </c>
      <c r="Q401" s="6">
        <v>1970.0</v>
      </c>
      <c r="R401" s="13">
        <f t="shared" si="9"/>
        <v>52</v>
      </c>
      <c r="S401" s="6" t="str">
        <f t="shared" si="10"/>
        <v>50-59</v>
      </c>
      <c r="T401" s="6"/>
    </row>
    <row r="402" ht="15.75" customHeight="1">
      <c r="A402" s="6">
        <v>6437691.0</v>
      </c>
      <c r="B402" s="11">
        <v>42910.86740740741</v>
      </c>
      <c r="C402" s="8">
        <f t="shared" si="1"/>
        <v>42910</v>
      </c>
      <c r="D402" s="9">
        <f t="shared" si="2"/>
        <v>0.8674074074</v>
      </c>
      <c r="E402" s="9">
        <f t="shared" si="3"/>
        <v>0.8333333333</v>
      </c>
      <c r="F402" s="10">
        <f t="shared" si="4"/>
        <v>7</v>
      </c>
      <c r="G402" s="6" t="str">
        <f t="shared" si="5"/>
        <v>Jun</v>
      </c>
      <c r="H402" s="6">
        <f t="shared" si="6"/>
        <v>2017</v>
      </c>
      <c r="I402" s="11">
        <v>42910.87614583333</v>
      </c>
      <c r="J402" s="6">
        <v>755.0</v>
      </c>
      <c r="K402" s="12">
        <f t="shared" si="7"/>
        <v>12.58333333</v>
      </c>
      <c r="L402" s="6" t="s">
        <v>114</v>
      </c>
      <c r="M402" s="6" t="s">
        <v>144</v>
      </c>
      <c r="N402" s="13" t="str">
        <f t="shared" si="8"/>
        <v>West St &amp; Chambers StE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Greenwich Ave &amp; 8 AveE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02" s="6" t="s">
        <v>11</v>
      </c>
      <c r="P402" s="6" t="s">
        <v>12</v>
      </c>
      <c r="Q402" s="6">
        <v>1981.0</v>
      </c>
      <c r="R402" s="13">
        <f t="shared" si="9"/>
        <v>41</v>
      </c>
      <c r="S402" s="6" t="str">
        <f t="shared" si="10"/>
        <v>40-49</v>
      </c>
      <c r="T402" s="6"/>
    </row>
    <row r="403" ht="15.75" customHeight="1">
      <c r="A403" s="6">
        <v>594062.0</v>
      </c>
      <c r="B403" s="11">
        <v>42761.900347222225</v>
      </c>
      <c r="C403" s="8">
        <f t="shared" si="1"/>
        <v>42761</v>
      </c>
      <c r="D403" s="9">
        <f t="shared" si="2"/>
        <v>0.9003472222</v>
      </c>
      <c r="E403" s="9">
        <f t="shared" si="3"/>
        <v>0.875</v>
      </c>
      <c r="F403" s="10">
        <f t="shared" si="4"/>
        <v>5</v>
      </c>
      <c r="G403" s="6" t="str">
        <f t="shared" si="5"/>
        <v>Jan</v>
      </c>
      <c r="H403" s="6">
        <f t="shared" si="6"/>
        <v>2017</v>
      </c>
      <c r="I403" s="11">
        <v>42761.90267361111</v>
      </c>
      <c r="J403" s="6">
        <v>201.0</v>
      </c>
      <c r="K403" s="12">
        <f t="shared" si="7"/>
        <v>3.35</v>
      </c>
      <c r="L403" s="6" t="s">
        <v>294</v>
      </c>
      <c r="M403" s="6" t="s">
        <v>373</v>
      </c>
      <c r="N403" s="13" t="str">
        <f t="shared" si="8"/>
        <v>E 76 St &amp; 3 AveWilliam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80 St &amp; 2 AveMurray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03" s="6" t="s">
        <v>11</v>
      </c>
      <c r="P403" s="6" t="s">
        <v>12</v>
      </c>
      <c r="Q403" s="6">
        <v>1988.0</v>
      </c>
      <c r="R403" s="13">
        <f t="shared" si="9"/>
        <v>34</v>
      </c>
      <c r="S403" s="6" t="str">
        <f t="shared" si="10"/>
        <v>30-39</v>
      </c>
      <c r="T403" s="6"/>
    </row>
    <row r="404" ht="15.75" customHeight="1">
      <c r="A404" s="6">
        <v>3419616.0</v>
      </c>
      <c r="B404" s="11">
        <v>42853.51590277778</v>
      </c>
      <c r="C404" s="8">
        <f t="shared" si="1"/>
        <v>42853</v>
      </c>
      <c r="D404" s="9">
        <f t="shared" si="2"/>
        <v>0.5159027778</v>
      </c>
      <c r="E404" s="9">
        <f t="shared" si="3"/>
        <v>0.5</v>
      </c>
      <c r="F404" s="10">
        <f t="shared" si="4"/>
        <v>6</v>
      </c>
      <c r="G404" s="6" t="str">
        <f t="shared" si="5"/>
        <v>Apr</v>
      </c>
      <c r="H404" s="6">
        <f t="shared" si="6"/>
        <v>2017</v>
      </c>
      <c r="I404" s="11">
        <v>42853.52395833333</v>
      </c>
      <c r="J404" s="6">
        <v>695.0</v>
      </c>
      <c r="K404" s="12">
        <f t="shared" si="7"/>
        <v>11.58333333</v>
      </c>
      <c r="L404" s="6" t="s">
        <v>368</v>
      </c>
      <c r="M404" s="6" t="s">
        <v>231</v>
      </c>
      <c r="N404" s="13" t="str">
        <f t="shared" si="8"/>
        <v>William St &amp; Pine StW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Murray St &amp; West StW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04" s="6" t="s">
        <v>11</v>
      </c>
      <c r="P404" s="6" t="s">
        <v>12</v>
      </c>
      <c r="Q404" s="6">
        <v>1990.0</v>
      </c>
      <c r="R404" s="13">
        <f t="shared" si="9"/>
        <v>32</v>
      </c>
      <c r="S404" s="6" t="str">
        <f t="shared" si="10"/>
        <v>30-39</v>
      </c>
      <c r="T404" s="6"/>
    </row>
    <row r="405" ht="15.75" customHeight="1">
      <c r="A405" s="6">
        <v>4432667.0</v>
      </c>
      <c r="B405" s="11">
        <v>42873.507627314815</v>
      </c>
      <c r="C405" s="8">
        <f t="shared" si="1"/>
        <v>42873</v>
      </c>
      <c r="D405" s="9">
        <f t="shared" si="2"/>
        <v>0.5076273148</v>
      </c>
      <c r="E405" s="9">
        <f t="shared" si="3"/>
        <v>0.5</v>
      </c>
      <c r="F405" s="10">
        <f t="shared" si="4"/>
        <v>5</v>
      </c>
      <c r="G405" s="6" t="str">
        <f t="shared" si="5"/>
        <v>May</v>
      </c>
      <c r="H405" s="6">
        <f t="shared" si="6"/>
        <v>2017</v>
      </c>
      <c r="I405" s="11">
        <v>42873.51296296297</v>
      </c>
      <c r="J405" s="6">
        <v>461.0</v>
      </c>
      <c r="K405" s="12">
        <f t="shared" si="7"/>
        <v>7.683333333</v>
      </c>
      <c r="L405" s="6" t="s">
        <v>98</v>
      </c>
      <c r="M405" s="6" t="s">
        <v>63</v>
      </c>
      <c r="N405" s="13" t="str">
        <f t="shared" si="8"/>
        <v>W 43 St &amp; 6 AveColumbus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43 St &amp; 10 AveW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05" s="6" t="s">
        <v>11</v>
      </c>
      <c r="P405" s="6" t="s">
        <v>12</v>
      </c>
      <c r="Q405" s="6">
        <v>1947.0</v>
      </c>
      <c r="R405" s="13">
        <f t="shared" si="9"/>
        <v>75</v>
      </c>
      <c r="S405" s="6" t="str">
        <f t="shared" si="10"/>
        <v>70-79</v>
      </c>
      <c r="T405" s="6"/>
    </row>
    <row r="406" ht="15.75" customHeight="1">
      <c r="A406" s="6">
        <v>2783819.0</v>
      </c>
      <c r="B406" s="11">
        <v>42839.38295138889</v>
      </c>
      <c r="C406" s="8">
        <f t="shared" si="1"/>
        <v>42839</v>
      </c>
      <c r="D406" s="9">
        <f t="shared" si="2"/>
        <v>0.3829513889</v>
      </c>
      <c r="E406" s="9">
        <f t="shared" si="3"/>
        <v>0.375</v>
      </c>
      <c r="F406" s="10">
        <f t="shared" si="4"/>
        <v>6</v>
      </c>
      <c r="G406" s="6" t="str">
        <f t="shared" si="5"/>
        <v>Apr</v>
      </c>
      <c r="H406" s="6">
        <f t="shared" si="6"/>
        <v>2017</v>
      </c>
      <c r="I406" s="11">
        <v>42839.38553240741</v>
      </c>
      <c r="J406" s="6">
        <v>223.0</v>
      </c>
      <c r="K406" s="12">
        <f t="shared" si="7"/>
        <v>3.716666667</v>
      </c>
      <c r="L406" s="6" t="s">
        <v>37</v>
      </c>
      <c r="M406" s="6" t="s">
        <v>121</v>
      </c>
      <c r="N406" s="13" t="str">
        <f t="shared" si="8"/>
        <v>Columbus Ave &amp; W 72 StDuane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63 St &amp; BroadwaySouth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06" s="6" t="s">
        <v>11</v>
      </c>
      <c r="P406" s="6" t="s">
        <v>12</v>
      </c>
      <c r="Q406" s="6">
        <v>1974.0</v>
      </c>
      <c r="R406" s="13">
        <f t="shared" si="9"/>
        <v>48</v>
      </c>
      <c r="S406" s="6" t="str">
        <f t="shared" si="10"/>
        <v>40-49</v>
      </c>
      <c r="T406" s="6"/>
    </row>
    <row r="407" ht="15.75" customHeight="1">
      <c r="A407" s="6">
        <v>6726492.0</v>
      </c>
      <c r="B407" s="11">
        <v>42915.65855324074</v>
      </c>
      <c r="C407" s="8">
        <f t="shared" si="1"/>
        <v>42915</v>
      </c>
      <c r="D407" s="9">
        <f t="shared" si="2"/>
        <v>0.6585532407</v>
      </c>
      <c r="E407" s="9">
        <f t="shared" si="3"/>
        <v>0.625</v>
      </c>
      <c r="F407" s="10">
        <f t="shared" si="4"/>
        <v>5</v>
      </c>
      <c r="G407" s="6" t="str">
        <f t="shared" si="5"/>
        <v>Jun</v>
      </c>
      <c r="H407" s="6">
        <f t="shared" si="6"/>
        <v>2017</v>
      </c>
      <c r="I407" s="11">
        <v>42915.66778935185</v>
      </c>
      <c r="J407" s="6">
        <v>797.0</v>
      </c>
      <c r="K407" s="12">
        <f t="shared" si="7"/>
        <v>13.28333333</v>
      </c>
      <c r="L407" s="6" t="s">
        <v>135</v>
      </c>
      <c r="M407" s="6" t="s">
        <v>146</v>
      </c>
      <c r="N407" s="13" t="str">
        <f t="shared" si="8"/>
        <v>Duane St &amp; Greenwich StAvenue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South End Ave &amp; Liberty StE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07" s="6" t="s">
        <v>29</v>
      </c>
      <c r="P407" s="6" t="s">
        <v>12</v>
      </c>
      <c r="Q407" s="6">
        <v>1974.0</v>
      </c>
      <c r="R407" s="13">
        <f t="shared" si="9"/>
        <v>48</v>
      </c>
      <c r="S407" s="6" t="str">
        <f t="shared" si="10"/>
        <v>40-49</v>
      </c>
      <c r="T407" s="6"/>
    </row>
    <row r="408" ht="15.75" customHeight="1">
      <c r="A408" s="6">
        <v>2315732.0</v>
      </c>
      <c r="B408" s="11">
        <v>42828.34883101852</v>
      </c>
      <c r="C408" s="8">
        <f t="shared" si="1"/>
        <v>42828</v>
      </c>
      <c r="D408" s="9">
        <f t="shared" si="2"/>
        <v>0.3488310185</v>
      </c>
      <c r="E408" s="9">
        <f t="shared" si="3"/>
        <v>0.3333333333</v>
      </c>
      <c r="F408" s="10">
        <f t="shared" si="4"/>
        <v>2</v>
      </c>
      <c r="G408" s="6" t="str">
        <f t="shared" si="5"/>
        <v>Apr</v>
      </c>
      <c r="H408" s="6">
        <f t="shared" si="6"/>
        <v>2017</v>
      </c>
      <c r="I408" s="11">
        <v>42828.351875</v>
      </c>
      <c r="J408" s="6">
        <v>262.0</v>
      </c>
      <c r="K408" s="12">
        <f t="shared" si="7"/>
        <v>4.366666667</v>
      </c>
      <c r="L408" s="6" t="s">
        <v>117</v>
      </c>
      <c r="M408" s="6" t="s">
        <v>112</v>
      </c>
      <c r="N408" s="13" t="str">
        <f t="shared" si="8"/>
        <v>Avenue D &amp; E 12 St1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20 St &amp; FDR DriveE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08" s="6" t="s">
        <v>11</v>
      </c>
      <c r="P408" s="6" t="s">
        <v>12</v>
      </c>
      <c r="Q408" s="6">
        <v>1985.0</v>
      </c>
      <c r="R408" s="13">
        <f t="shared" si="9"/>
        <v>37</v>
      </c>
      <c r="S408" s="6" t="str">
        <f t="shared" si="10"/>
        <v>30-39</v>
      </c>
      <c r="T408" s="6"/>
    </row>
    <row r="409" ht="15.75" customHeight="1">
      <c r="A409" s="6">
        <v>5689895.0</v>
      </c>
      <c r="B409" s="11">
        <v>42897.64003472222</v>
      </c>
      <c r="C409" s="8">
        <f t="shared" si="1"/>
        <v>42897</v>
      </c>
      <c r="D409" s="9">
        <f t="shared" si="2"/>
        <v>0.6400347222</v>
      </c>
      <c r="E409" s="9">
        <f t="shared" si="3"/>
        <v>0.625</v>
      </c>
      <c r="F409" s="10">
        <f t="shared" si="4"/>
        <v>1</v>
      </c>
      <c r="G409" s="6" t="str">
        <f t="shared" si="5"/>
        <v>Jun</v>
      </c>
      <c r="H409" s="6">
        <f t="shared" si="6"/>
        <v>2017</v>
      </c>
      <c r="I409" s="11">
        <v>42897.644953703704</v>
      </c>
      <c r="J409" s="6">
        <v>424.0</v>
      </c>
      <c r="K409" s="12">
        <f t="shared" si="7"/>
        <v>7.066666667</v>
      </c>
      <c r="L409" s="6" t="s">
        <v>20</v>
      </c>
      <c r="M409" s="6" t="s">
        <v>270</v>
      </c>
      <c r="N409" s="13" t="str">
        <f t="shared" si="8"/>
        <v>1 Ave &amp; E 44 St5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55 St &amp; 2 AveCentral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09" s="6" t="s">
        <v>11</v>
      </c>
      <c r="P409" s="6" t="s">
        <v>19</v>
      </c>
      <c r="Q409" s="6">
        <v>1956.0</v>
      </c>
      <c r="R409" s="13">
        <f t="shared" si="9"/>
        <v>66</v>
      </c>
      <c r="S409" s="6" t="str">
        <f t="shared" si="10"/>
        <v>60-69</v>
      </c>
      <c r="T409" s="6"/>
    </row>
    <row r="410" ht="15.75" customHeight="1">
      <c r="A410" s="6">
        <v>5506007.0</v>
      </c>
      <c r="B410" s="11">
        <v>42894.60324074074</v>
      </c>
      <c r="C410" s="8">
        <f t="shared" si="1"/>
        <v>42894</v>
      </c>
      <c r="D410" s="9">
        <f t="shared" si="2"/>
        <v>0.6032407407</v>
      </c>
      <c r="E410" s="9">
        <f t="shared" si="3"/>
        <v>0.5833333333</v>
      </c>
      <c r="F410" s="10">
        <f t="shared" si="4"/>
        <v>5</v>
      </c>
      <c r="G410" s="6" t="str">
        <f t="shared" si="5"/>
        <v>Jun</v>
      </c>
      <c r="H410" s="6">
        <f t="shared" si="6"/>
        <v>2017</v>
      </c>
      <c r="I410" s="11">
        <v>42894.61032407408</v>
      </c>
      <c r="J410" s="6">
        <v>612.0</v>
      </c>
      <c r="K410" s="12">
        <f t="shared" si="7"/>
        <v>10.2</v>
      </c>
      <c r="L410" s="6" t="s">
        <v>168</v>
      </c>
      <c r="M410" s="6" t="s">
        <v>108</v>
      </c>
      <c r="N410" s="13" t="str">
        <f t="shared" si="8"/>
        <v>5 Ave &amp; E 88 StWest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Central Park North &amp; Adam Clayton Powell BlvdW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10" s="6" t="s">
        <v>29</v>
      </c>
      <c r="P410" s="6" t="s">
        <v>19</v>
      </c>
      <c r="Q410" s="6">
        <v>1956.0</v>
      </c>
      <c r="R410" s="13">
        <f t="shared" si="9"/>
        <v>66</v>
      </c>
      <c r="S410" s="6" t="str">
        <f t="shared" si="10"/>
        <v>60-69</v>
      </c>
      <c r="T410" s="6"/>
    </row>
    <row r="411" ht="15.75" customHeight="1">
      <c r="A411" s="6">
        <v>2394909.0</v>
      </c>
      <c r="B411" s="11">
        <v>42830.398252314815</v>
      </c>
      <c r="C411" s="8">
        <f t="shared" si="1"/>
        <v>42830</v>
      </c>
      <c r="D411" s="9">
        <f t="shared" si="2"/>
        <v>0.3982523148</v>
      </c>
      <c r="E411" s="9">
        <f t="shared" si="3"/>
        <v>0.375</v>
      </c>
      <c r="F411" s="10">
        <f t="shared" si="4"/>
        <v>4</v>
      </c>
      <c r="G411" s="6" t="str">
        <f t="shared" si="5"/>
        <v>Apr</v>
      </c>
      <c r="H411" s="6">
        <f t="shared" si="6"/>
        <v>2017</v>
      </c>
      <c r="I411" s="11">
        <v>42830.410891203705</v>
      </c>
      <c r="J411" s="6">
        <v>1091.0</v>
      </c>
      <c r="K411" s="12">
        <f t="shared" si="7"/>
        <v>18.18333333</v>
      </c>
      <c r="L411" s="6" t="s">
        <v>114</v>
      </c>
      <c r="M411" s="6" t="s">
        <v>374</v>
      </c>
      <c r="N411" s="13" t="str">
        <f t="shared" si="8"/>
        <v>West St &amp; Chambers StEmerson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21 St &amp; 6 AveMyrtle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11" s="6" t="s">
        <v>11</v>
      </c>
      <c r="P411" s="6" t="s">
        <v>12</v>
      </c>
      <c r="Q411" s="6">
        <v>1951.0</v>
      </c>
      <c r="R411" s="13">
        <f t="shared" si="9"/>
        <v>71</v>
      </c>
      <c r="S411" s="6" t="str">
        <f t="shared" si="10"/>
        <v>70-79</v>
      </c>
      <c r="T411" s="6"/>
    </row>
    <row r="412" ht="15.75" customHeight="1">
      <c r="A412" s="6">
        <v>6131499.0</v>
      </c>
      <c r="B412" s="11">
        <v>42905.70118055555</v>
      </c>
      <c r="C412" s="8">
        <f t="shared" si="1"/>
        <v>42905</v>
      </c>
      <c r="D412" s="9">
        <f t="shared" si="2"/>
        <v>0.7011805556</v>
      </c>
      <c r="E412" s="9">
        <f t="shared" si="3"/>
        <v>0.6666666667</v>
      </c>
      <c r="F412" s="10">
        <f t="shared" si="4"/>
        <v>2</v>
      </c>
      <c r="G412" s="6" t="str">
        <f t="shared" si="5"/>
        <v>Jun</v>
      </c>
      <c r="H412" s="6">
        <f t="shared" si="6"/>
        <v>2017</v>
      </c>
      <c r="I412" s="11">
        <v>42905.70795138889</v>
      </c>
      <c r="J412" s="6">
        <v>584.0</v>
      </c>
      <c r="K412" s="12">
        <f t="shared" si="7"/>
        <v>9.733333333</v>
      </c>
      <c r="L412" s="6" t="s">
        <v>339</v>
      </c>
      <c r="M412" s="6" t="s">
        <v>138</v>
      </c>
      <c r="N412" s="13" t="str">
        <f t="shared" si="8"/>
        <v>Emerson Pl &amp; Myrtle AveBroadway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Myrtle Ave &amp; Lewis AveColumbus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12" s="6" t="s">
        <v>11</v>
      </c>
      <c r="P412" s="6" t="s">
        <v>12</v>
      </c>
      <c r="Q412" s="6">
        <v>1962.0</v>
      </c>
      <c r="R412" s="13">
        <f t="shared" si="9"/>
        <v>60</v>
      </c>
      <c r="S412" s="6" t="str">
        <f t="shared" si="10"/>
        <v>60-69</v>
      </c>
      <c r="T412" s="6"/>
    </row>
    <row r="413" ht="15.75" customHeight="1">
      <c r="A413" s="6">
        <v>273552.0</v>
      </c>
      <c r="B413" s="11">
        <v>42748.732083333336</v>
      </c>
      <c r="C413" s="8">
        <f t="shared" si="1"/>
        <v>42748</v>
      </c>
      <c r="D413" s="9">
        <f t="shared" si="2"/>
        <v>0.7320833333</v>
      </c>
      <c r="E413" s="9">
        <f t="shared" si="3"/>
        <v>0.7083333333</v>
      </c>
      <c r="F413" s="10">
        <f t="shared" si="4"/>
        <v>6</v>
      </c>
      <c r="G413" s="6" t="str">
        <f t="shared" si="5"/>
        <v>Jan</v>
      </c>
      <c r="H413" s="6">
        <f t="shared" si="6"/>
        <v>2017</v>
      </c>
      <c r="I413" s="11">
        <v>42748.735451388886</v>
      </c>
      <c r="J413" s="6">
        <v>290.0</v>
      </c>
      <c r="K413" s="12">
        <f t="shared" si="7"/>
        <v>4.833333333</v>
      </c>
      <c r="L413" s="6" t="s">
        <v>288</v>
      </c>
      <c r="M413" s="6" t="s">
        <v>37</v>
      </c>
      <c r="N413" s="13" t="str">
        <f t="shared" si="8"/>
        <v>Broadway &amp; W 60 StAlbany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Columbus Ave &amp; W 72 StLewis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13" s="6" t="s">
        <v>11</v>
      </c>
      <c r="P413" s="6" t="s">
        <v>12</v>
      </c>
      <c r="Q413" s="6">
        <v>1972.0</v>
      </c>
      <c r="R413" s="13">
        <f t="shared" si="9"/>
        <v>50</v>
      </c>
      <c r="S413" s="6" t="str">
        <f t="shared" si="10"/>
        <v>50-59</v>
      </c>
      <c r="T413" s="6"/>
    </row>
    <row r="414" ht="15.75" customHeight="1">
      <c r="A414" s="6">
        <v>5532513.0</v>
      </c>
      <c r="B414" s="11">
        <v>42894.83457175926</v>
      </c>
      <c r="C414" s="8">
        <f t="shared" si="1"/>
        <v>42894</v>
      </c>
      <c r="D414" s="9">
        <f t="shared" si="2"/>
        <v>0.8345717593</v>
      </c>
      <c r="E414" s="9">
        <f t="shared" si="3"/>
        <v>0.8333333333</v>
      </c>
      <c r="F414" s="10">
        <f t="shared" si="4"/>
        <v>5</v>
      </c>
      <c r="G414" s="6" t="str">
        <f t="shared" si="5"/>
        <v>Jun</v>
      </c>
      <c r="H414" s="6">
        <f t="shared" si="6"/>
        <v>2017</v>
      </c>
      <c r="I414" s="11">
        <v>42894.83640046296</v>
      </c>
      <c r="J414" s="6">
        <v>157.0</v>
      </c>
      <c r="K414" s="12">
        <f t="shared" si="7"/>
        <v>2.616666667</v>
      </c>
      <c r="L414" s="6" t="s">
        <v>375</v>
      </c>
      <c r="M414" s="6" t="s">
        <v>376</v>
      </c>
      <c r="N414" s="13" t="str">
        <f t="shared" si="8"/>
        <v>Albany Ave &amp; Fulton StCooper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Lewis Ave &amp; Decatur StVesey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14" s="6" t="s">
        <v>11</v>
      </c>
      <c r="P414" s="6" t="s">
        <v>12</v>
      </c>
      <c r="Q414" s="6">
        <v>1988.0</v>
      </c>
      <c r="R414" s="13">
        <f t="shared" si="9"/>
        <v>34</v>
      </c>
      <c r="S414" s="6" t="str">
        <f t="shared" si="10"/>
        <v>30-39</v>
      </c>
      <c r="T414" s="6"/>
    </row>
    <row r="415" ht="15.75" customHeight="1">
      <c r="A415" s="6">
        <v>2452997.0</v>
      </c>
      <c r="B415" s="11">
        <v>42832.33576388889</v>
      </c>
      <c r="C415" s="8">
        <f t="shared" si="1"/>
        <v>42832</v>
      </c>
      <c r="D415" s="9">
        <f t="shared" si="2"/>
        <v>0.3357638889</v>
      </c>
      <c r="E415" s="9">
        <f t="shared" si="3"/>
        <v>0.3333333333</v>
      </c>
      <c r="F415" s="10">
        <f t="shared" si="4"/>
        <v>6</v>
      </c>
      <c r="G415" s="6" t="str">
        <f t="shared" si="5"/>
        <v>Apr</v>
      </c>
      <c r="H415" s="6">
        <f t="shared" si="6"/>
        <v>2017</v>
      </c>
      <c r="I415" s="11">
        <v>42832.34704861111</v>
      </c>
      <c r="J415" s="6">
        <v>975.0</v>
      </c>
      <c r="K415" s="12">
        <f t="shared" si="7"/>
        <v>16.25</v>
      </c>
      <c r="L415" s="6" t="s">
        <v>176</v>
      </c>
      <c r="M415" s="6" t="s">
        <v>109</v>
      </c>
      <c r="N415" s="13" t="str">
        <f t="shared" si="8"/>
        <v>Cooper Square &amp; E 7 StW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Vesey Pl &amp; River TerraceE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15" s="6" t="s">
        <v>11</v>
      </c>
      <c r="P415" s="6" t="s">
        <v>12</v>
      </c>
      <c r="Q415" s="6">
        <v>1960.0</v>
      </c>
      <c r="R415" s="13">
        <f t="shared" si="9"/>
        <v>62</v>
      </c>
      <c r="S415" s="6" t="str">
        <f t="shared" si="10"/>
        <v>60-69</v>
      </c>
      <c r="T415" s="6"/>
    </row>
    <row r="416" ht="15.75" customHeight="1">
      <c r="A416" s="6">
        <v>5797031.0</v>
      </c>
      <c r="B416" s="11">
        <v>42899.54684027778</v>
      </c>
      <c r="C416" s="8">
        <f t="shared" si="1"/>
        <v>42899</v>
      </c>
      <c r="D416" s="9">
        <f t="shared" si="2"/>
        <v>0.5468402778</v>
      </c>
      <c r="E416" s="9">
        <f t="shared" si="3"/>
        <v>0.5416666667</v>
      </c>
      <c r="F416" s="10">
        <f t="shared" si="4"/>
        <v>3</v>
      </c>
      <c r="G416" s="6" t="str">
        <f t="shared" si="5"/>
        <v>Jun</v>
      </c>
      <c r="H416" s="6">
        <f t="shared" si="6"/>
        <v>2017</v>
      </c>
      <c r="I416" s="11">
        <v>42899.55033564815</v>
      </c>
      <c r="J416" s="6">
        <v>302.0</v>
      </c>
      <c r="K416" s="12">
        <f t="shared" si="7"/>
        <v>5.033333333</v>
      </c>
      <c r="L416" s="6" t="s">
        <v>242</v>
      </c>
      <c r="M416" s="6" t="s">
        <v>172</v>
      </c>
      <c r="N416" s="13" t="str">
        <f t="shared" si="8"/>
        <v>W 55 St &amp; 6 AveLittle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48 St &amp; 5 AveW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16" s="6" t="s">
        <v>11</v>
      </c>
      <c r="P416" s="6" t="s">
        <v>12</v>
      </c>
      <c r="Q416" s="6">
        <v>1942.0</v>
      </c>
      <c r="R416" s="13">
        <f t="shared" si="9"/>
        <v>80</v>
      </c>
      <c r="S416" s="6" t="str">
        <f t="shared" si="10"/>
        <v>80 above</v>
      </c>
      <c r="T416" s="6"/>
    </row>
    <row r="417" ht="15.75" customHeight="1">
      <c r="A417" s="6">
        <v>4165560.0</v>
      </c>
      <c r="B417" s="11">
        <v>42867.73991898148</v>
      </c>
      <c r="C417" s="8">
        <f t="shared" si="1"/>
        <v>42867</v>
      </c>
      <c r="D417" s="9">
        <f t="shared" si="2"/>
        <v>0.7399189815</v>
      </c>
      <c r="E417" s="9">
        <f t="shared" si="3"/>
        <v>0.7083333333</v>
      </c>
      <c r="F417" s="10">
        <f t="shared" si="4"/>
        <v>6</v>
      </c>
      <c r="G417" s="6" t="str">
        <f t="shared" si="5"/>
        <v>May</v>
      </c>
      <c r="H417" s="6">
        <f t="shared" si="6"/>
        <v>2017</v>
      </c>
      <c r="I417" s="11">
        <v>42867.75293981482</v>
      </c>
      <c r="J417" s="6">
        <v>1124.0</v>
      </c>
      <c r="K417" s="12">
        <f t="shared" si="7"/>
        <v>18.73333333</v>
      </c>
      <c r="L417" s="6" t="s">
        <v>33</v>
      </c>
      <c r="M417" s="6" t="s">
        <v>245</v>
      </c>
      <c r="N417" s="13" t="str">
        <f t="shared" si="8"/>
        <v>Little West St &amp; 1 PlPike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24 St &amp; 7 AvePeck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17" s="6" t="s">
        <v>11</v>
      </c>
      <c r="P417" s="6" t="s">
        <v>12</v>
      </c>
      <c r="Q417" s="6">
        <v>1993.0</v>
      </c>
      <c r="R417" s="13">
        <f t="shared" si="9"/>
        <v>29</v>
      </c>
      <c r="S417" s="6" t="str">
        <f t="shared" si="10"/>
        <v>20-29</v>
      </c>
      <c r="T417" s="6"/>
    </row>
    <row r="418" ht="15.75" customHeight="1">
      <c r="A418" s="6">
        <v>246721.0</v>
      </c>
      <c r="B418" s="11">
        <v>42747.93059027778</v>
      </c>
      <c r="C418" s="8">
        <f t="shared" si="1"/>
        <v>42747</v>
      </c>
      <c r="D418" s="9">
        <f t="shared" si="2"/>
        <v>0.9305902778</v>
      </c>
      <c r="E418" s="9">
        <f t="shared" si="3"/>
        <v>0.9166666667</v>
      </c>
      <c r="F418" s="10">
        <f t="shared" si="4"/>
        <v>5</v>
      </c>
      <c r="G418" s="6" t="str">
        <f t="shared" si="5"/>
        <v>Jan</v>
      </c>
      <c r="H418" s="6">
        <f t="shared" si="6"/>
        <v>2017</v>
      </c>
      <c r="I418" s="11">
        <v>42747.93518518518</v>
      </c>
      <c r="J418" s="6">
        <v>396.0</v>
      </c>
      <c r="K418" s="12">
        <f t="shared" si="7"/>
        <v>6.6</v>
      </c>
      <c r="L418" s="6" t="s">
        <v>284</v>
      </c>
      <c r="M418" s="6" t="s">
        <v>301</v>
      </c>
      <c r="N418" s="13" t="str">
        <f t="shared" si="8"/>
        <v>Pike St &amp; E BroadwayBroadway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Peck Slip &amp; Front StE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18" s="6" t="s">
        <v>11</v>
      </c>
      <c r="P418" s="6" t="s">
        <v>12</v>
      </c>
      <c r="Q418" s="6">
        <v>1971.0</v>
      </c>
      <c r="R418" s="13">
        <f t="shared" si="9"/>
        <v>51</v>
      </c>
      <c r="S418" s="6" t="str">
        <f t="shared" si="10"/>
        <v>50-59</v>
      </c>
      <c r="T418" s="6"/>
    </row>
    <row r="419" ht="15.75" customHeight="1">
      <c r="A419" s="6">
        <v>2618484.0</v>
      </c>
      <c r="B419" s="11">
        <v>42836.314050925925</v>
      </c>
      <c r="C419" s="8">
        <f t="shared" si="1"/>
        <v>42836</v>
      </c>
      <c r="D419" s="9">
        <f t="shared" si="2"/>
        <v>0.3140509259</v>
      </c>
      <c r="E419" s="9">
        <f t="shared" si="3"/>
        <v>0.2916666667</v>
      </c>
      <c r="F419" s="10">
        <f t="shared" si="4"/>
        <v>3</v>
      </c>
      <c r="G419" s="6" t="str">
        <f t="shared" si="5"/>
        <v>Apr</v>
      </c>
      <c r="H419" s="6">
        <f t="shared" si="6"/>
        <v>2017</v>
      </c>
      <c r="I419" s="11">
        <v>42836.33353009259</v>
      </c>
      <c r="J419" s="6">
        <v>1682.0</v>
      </c>
      <c r="K419" s="12">
        <f t="shared" si="7"/>
        <v>28.03333333</v>
      </c>
      <c r="L419" s="6" t="s">
        <v>149</v>
      </c>
      <c r="M419" s="6" t="s">
        <v>175</v>
      </c>
      <c r="N419" s="13" t="str">
        <f t="shared" si="8"/>
        <v>Broadway &amp; Roebling StHanson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47 St &amp; 2 AveWashington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19" s="6" t="s">
        <v>11</v>
      </c>
      <c r="P419" s="6" t="s">
        <v>12</v>
      </c>
      <c r="Q419" s="6">
        <v>1986.0</v>
      </c>
      <c r="R419" s="13">
        <f t="shared" si="9"/>
        <v>36</v>
      </c>
      <c r="S419" s="6" t="str">
        <f t="shared" si="10"/>
        <v>30-39</v>
      </c>
      <c r="T419" s="6"/>
    </row>
    <row r="420" ht="15.75" customHeight="1">
      <c r="A420" s="6">
        <v>588189.0</v>
      </c>
      <c r="B420" s="11">
        <v>42761.772523148145</v>
      </c>
      <c r="C420" s="8">
        <f t="shared" si="1"/>
        <v>42761</v>
      </c>
      <c r="D420" s="9">
        <f t="shared" si="2"/>
        <v>0.7725231481</v>
      </c>
      <c r="E420" s="9">
        <f t="shared" si="3"/>
        <v>0.75</v>
      </c>
      <c r="F420" s="10">
        <f t="shared" si="4"/>
        <v>5</v>
      </c>
      <c r="G420" s="6" t="str">
        <f t="shared" si="5"/>
        <v>Jan</v>
      </c>
      <c r="H420" s="6">
        <f t="shared" si="6"/>
        <v>2017</v>
      </c>
      <c r="I420" s="11">
        <v>42761.77699074074</v>
      </c>
      <c r="J420" s="6">
        <v>385.0</v>
      </c>
      <c r="K420" s="12">
        <f t="shared" si="7"/>
        <v>6.416666667</v>
      </c>
      <c r="L420" s="6" t="s">
        <v>89</v>
      </c>
      <c r="M420" s="6" t="s">
        <v>377</v>
      </c>
      <c r="N420" s="13" t="str">
        <f t="shared" si="8"/>
        <v>Hanson Pl &amp; Ashland PlW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Washington ParkWest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20" s="6" t="s">
        <v>11</v>
      </c>
      <c r="P420" s="6" t="s">
        <v>12</v>
      </c>
      <c r="Q420" s="6">
        <v>1981.0</v>
      </c>
      <c r="R420" s="13">
        <f t="shared" si="9"/>
        <v>41</v>
      </c>
      <c r="S420" s="6" t="str">
        <f t="shared" si="10"/>
        <v>40-49</v>
      </c>
      <c r="T420" s="6"/>
    </row>
    <row r="421" ht="15.75" customHeight="1">
      <c r="A421" s="6">
        <v>4412004.0</v>
      </c>
      <c r="B421" s="11">
        <v>42873.26050925926</v>
      </c>
      <c r="C421" s="8">
        <f t="shared" si="1"/>
        <v>42873</v>
      </c>
      <c r="D421" s="9">
        <f t="shared" si="2"/>
        <v>0.2605092593</v>
      </c>
      <c r="E421" s="9">
        <f t="shared" si="3"/>
        <v>0.25</v>
      </c>
      <c r="F421" s="10">
        <f t="shared" si="4"/>
        <v>5</v>
      </c>
      <c r="G421" s="6" t="str">
        <f t="shared" si="5"/>
        <v>May</v>
      </c>
      <c r="H421" s="6">
        <f t="shared" si="6"/>
        <v>2017</v>
      </c>
      <c r="I421" s="11">
        <v>42873.28050925926</v>
      </c>
      <c r="J421" s="6">
        <v>1727.0</v>
      </c>
      <c r="K421" s="12">
        <f t="shared" si="7"/>
        <v>28.78333333</v>
      </c>
      <c r="L421" s="6" t="s">
        <v>378</v>
      </c>
      <c r="M421" s="6" t="s">
        <v>114</v>
      </c>
      <c r="N421" s="13" t="str">
        <f t="shared" si="8"/>
        <v>W 74 St &amp; Columbus AveE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West St &amp; Chambers StWashington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21" s="6" t="s">
        <v>11</v>
      </c>
      <c r="P421" s="6" t="s">
        <v>12</v>
      </c>
      <c r="Q421" s="6">
        <v>1992.0</v>
      </c>
      <c r="R421" s="13">
        <f t="shared" si="9"/>
        <v>30</v>
      </c>
      <c r="S421" s="6" t="str">
        <f t="shared" si="10"/>
        <v>30-39</v>
      </c>
      <c r="T421" s="6"/>
    </row>
    <row r="422" ht="15.75" customHeight="1">
      <c r="A422" s="6">
        <v>1277230.0</v>
      </c>
      <c r="B422" s="11">
        <v>42788.69938657407</v>
      </c>
      <c r="C422" s="8">
        <f t="shared" si="1"/>
        <v>42788</v>
      </c>
      <c r="D422" s="9">
        <f t="shared" si="2"/>
        <v>0.6993865741</v>
      </c>
      <c r="E422" s="9">
        <f t="shared" si="3"/>
        <v>0.6666666667</v>
      </c>
      <c r="F422" s="10">
        <f t="shared" si="4"/>
        <v>4</v>
      </c>
      <c r="G422" s="6" t="str">
        <f t="shared" si="5"/>
        <v>Feb</v>
      </c>
      <c r="H422" s="6">
        <f t="shared" si="6"/>
        <v>2017</v>
      </c>
      <c r="I422" s="11">
        <v>42788.70523148148</v>
      </c>
      <c r="J422" s="6">
        <v>505.0</v>
      </c>
      <c r="K422" s="12">
        <f t="shared" si="7"/>
        <v>8.416666667</v>
      </c>
      <c r="L422" s="6" t="s">
        <v>319</v>
      </c>
      <c r="M422" s="6" t="s">
        <v>238</v>
      </c>
      <c r="N422" s="13" t="str">
        <f t="shared" si="8"/>
        <v>E 5 St &amp; Avenue CS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Washington Pl &amp; 6 AveCarroll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22" s="6" t="s">
        <v>11</v>
      </c>
      <c r="P422" s="6" t="s">
        <v>12</v>
      </c>
      <c r="Q422" s="6">
        <v>1983.0</v>
      </c>
      <c r="R422" s="13">
        <f t="shared" si="9"/>
        <v>39</v>
      </c>
      <c r="S422" s="6" t="str">
        <f t="shared" si="10"/>
        <v>30-39</v>
      </c>
      <c r="T422" s="6"/>
    </row>
    <row r="423" ht="15.75" customHeight="1">
      <c r="A423" s="6">
        <v>3989900.0</v>
      </c>
      <c r="B423" s="11">
        <v>42864.734918981485</v>
      </c>
      <c r="C423" s="8">
        <f t="shared" si="1"/>
        <v>42864</v>
      </c>
      <c r="D423" s="9">
        <f t="shared" si="2"/>
        <v>0.7349189815</v>
      </c>
      <c r="E423" s="9">
        <f t="shared" si="3"/>
        <v>0.7083333333</v>
      </c>
      <c r="F423" s="10">
        <f t="shared" si="4"/>
        <v>3</v>
      </c>
      <c r="G423" s="6" t="str">
        <f t="shared" si="5"/>
        <v>May</v>
      </c>
      <c r="H423" s="6">
        <f t="shared" si="6"/>
        <v>2017</v>
      </c>
      <c r="I423" s="11">
        <v>42864.74207175926</v>
      </c>
      <c r="J423" s="6">
        <v>618.0</v>
      </c>
      <c r="K423" s="12">
        <f t="shared" si="7"/>
        <v>10.3</v>
      </c>
      <c r="L423" s="6" t="s">
        <v>379</v>
      </c>
      <c r="M423" s="6" t="s">
        <v>380</v>
      </c>
      <c r="N423" s="13" t="str">
        <f t="shared" si="8"/>
        <v>S Portland Ave &amp; Hanson PlBroadway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Carroll St &amp; 6 AveE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23" s="6" t="s">
        <v>11</v>
      </c>
      <c r="P423" s="6" t="s">
        <v>12</v>
      </c>
      <c r="Q423" s="6">
        <v>1983.0</v>
      </c>
      <c r="R423" s="13">
        <f t="shared" si="9"/>
        <v>39</v>
      </c>
      <c r="S423" s="6" t="str">
        <f t="shared" si="10"/>
        <v>30-39</v>
      </c>
      <c r="T423" s="6"/>
    </row>
    <row r="424" ht="15.75" customHeight="1">
      <c r="A424" s="6">
        <v>6373271.0</v>
      </c>
      <c r="B424" s="11">
        <v>42909.70479166666</v>
      </c>
      <c r="C424" s="8">
        <f t="shared" si="1"/>
        <v>42909</v>
      </c>
      <c r="D424" s="9">
        <f t="shared" si="2"/>
        <v>0.7047916667</v>
      </c>
      <c r="E424" s="9">
        <f t="shared" si="3"/>
        <v>0.6666666667</v>
      </c>
      <c r="F424" s="10">
        <f t="shared" si="4"/>
        <v>6</v>
      </c>
      <c r="G424" s="6" t="str">
        <f t="shared" si="5"/>
        <v>Jun</v>
      </c>
      <c r="H424" s="6">
        <f t="shared" si="6"/>
        <v>2017</v>
      </c>
      <c r="I424" s="11">
        <v>42909.72021990741</v>
      </c>
      <c r="J424" s="6">
        <v>1333.0</v>
      </c>
      <c r="K424" s="12">
        <f t="shared" si="7"/>
        <v>22.21666667</v>
      </c>
      <c r="L424" s="6" t="s">
        <v>288</v>
      </c>
      <c r="M424" s="6" t="s">
        <v>381</v>
      </c>
      <c r="N424" s="13" t="str">
        <f t="shared" si="8"/>
        <v>Broadway &amp; W 60 StBoerum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20 St &amp; Park AveHope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24" s="6" t="s">
        <v>11</v>
      </c>
      <c r="P424" s="6" t="s">
        <v>12</v>
      </c>
      <c r="Q424" s="6">
        <v>1981.0</v>
      </c>
      <c r="R424" s="13">
        <f t="shared" si="9"/>
        <v>41</v>
      </c>
      <c r="S424" s="6" t="str">
        <f t="shared" si="10"/>
        <v>40-49</v>
      </c>
      <c r="T424" s="6"/>
    </row>
    <row r="425" ht="15.75" customHeight="1">
      <c r="A425" s="6">
        <v>5570249.0</v>
      </c>
      <c r="B425" s="11">
        <v>42895.60273148148</v>
      </c>
      <c r="C425" s="8">
        <f t="shared" si="1"/>
        <v>42895</v>
      </c>
      <c r="D425" s="9">
        <f t="shared" si="2"/>
        <v>0.6027314815</v>
      </c>
      <c r="E425" s="9">
        <f t="shared" si="3"/>
        <v>0.5833333333</v>
      </c>
      <c r="F425" s="10">
        <f t="shared" si="4"/>
        <v>6</v>
      </c>
      <c r="G425" s="6" t="str">
        <f t="shared" si="5"/>
        <v>Jun</v>
      </c>
      <c r="H425" s="6">
        <f t="shared" si="6"/>
        <v>2017</v>
      </c>
      <c r="I425" s="11">
        <v>42895.60612268518</v>
      </c>
      <c r="J425" s="6">
        <v>293.0</v>
      </c>
      <c r="K425" s="12">
        <f t="shared" si="7"/>
        <v>4.883333333</v>
      </c>
      <c r="L425" s="6" t="s">
        <v>382</v>
      </c>
      <c r="M425" s="6" t="s">
        <v>383</v>
      </c>
      <c r="N425" s="13" t="str">
        <f t="shared" si="8"/>
        <v>Boerum St &amp; BroadwayBushwick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Hope St &amp; Union AveNorman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25" s="6" t="s">
        <v>11</v>
      </c>
      <c r="P425" s="6" t="s">
        <v>12</v>
      </c>
      <c r="Q425" s="6">
        <v>1982.0</v>
      </c>
      <c r="R425" s="13">
        <f t="shared" si="9"/>
        <v>40</v>
      </c>
      <c r="S425" s="6" t="str">
        <f t="shared" si="10"/>
        <v>40-49</v>
      </c>
      <c r="T425" s="6"/>
    </row>
    <row r="426" ht="15.75" customHeight="1">
      <c r="A426" s="6">
        <v>6395164.0</v>
      </c>
      <c r="B426" s="11">
        <v>42910.41983796296</v>
      </c>
      <c r="C426" s="8">
        <f t="shared" si="1"/>
        <v>42910</v>
      </c>
      <c r="D426" s="9">
        <f t="shared" si="2"/>
        <v>0.419837963</v>
      </c>
      <c r="E426" s="9">
        <f t="shared" si="3"/>
        <v>0.4166666667</v>
      </c>
      <c r="F426" s="10">
        <f t="shared" si="4"/>
        <v>7</v>
      </c>
      <c r="G426" s="6" t="str">
        <f t="shared" si="5"/>
        <v>Jun</v>
      </c>
      <c r="H426" s="6">
        <f t="shared" si="6"/>
        <v>2017</v>
      </c>
      <c r="I426" s="11">
        <v>42910.42774305555</v>
      </c>
      <c r="J426" s="6">
        <v>683.0</v>
      </c>
      <c r="K426" s="12">
        <f t="shared" si="7"/>
        <v>11.38333333</v>
      </c>
      <c r="L426" s="6" t="s">
        <v>41</v>
      </c>
      <c r="M426" s="6" t="s">
        <v>384</v>
      </c>
      <c r="N426" s="13" t="str">
        <f t="shared" si="8"/>
        <v>Bushwick Ave &amp; Powers StW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Norman Ave &amp; Leonard St - 2W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26" s="6" t="s">
        <v>11</v>
      </c>
      <c r="P426" s="6" t="s">
        <v>19</v>
      </c>
      <c r="Q426" s="6">
        <v>1981.0</v>
      </c>
      <c r="R426" s="13">
        <f t="shared" si="9"/>
        <v>41</v>
      </c>
      <c r="S426" s="6" t="str">
        <f t="shared" si="10"/>
        <v>40-49</v>
      </c>
      <c r="T426" s="6"/>
    </row>
    <row r="427" ht="15.75" customHeight="1">
      <c r="A427" s="6">
        <v>1835694.0</v>
      </c>
      <c r="B427" s="11">
        <v>42805.64685185185</v>
      </c>
      <c r="C427" s="8">
        <f t="shared" si="1"/>
        <v>42805</v>
      </c>
      <c r="D427" s="9">
        <f t="shared" si="2"/>
        <v>0.6468518519</v>
      </c>
      <c r="E427" s="9">
        <f t="shared" si="3"/>
        <v>0.625</v>
      </c>
      <c r="F427" s="10">
        <f t="shared" si="4"/>
        <v>7</v>
      </c>
      <c r="G427" s="6" t="str">
        <f t="shared" si="5"/>
        <v>Mar</v>
      </c>
      <c r="H427" s="6">
        <f t="shared" si="6"/>
        <v>2017</v>
      </c>
      <c r="I427" s="11">
        <v>42805.6508912037</v>
      </c>
      <c r="J427" s="6">
        <v>349.0</v>
      </c>
      <c r="K427" s="12">
        <f t="shared" si="7"/>
        <v>5.816666667</v>
      </c>
      <c r="L427" s="6" t="s">
        <v>136</v>
      </c>
      <c r="M427" s="6" t="s">
        <v>49</v>
      </c>
      <c r="N427" s="13" t="str">
        <f t="shared" si="8"/>
        <v>W 16 St &amp; The High LineGreenwich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22 St &amp; 8 AveW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27" s="6" t="s">
        <v>11</v>
      </c>
      <c r="P427" s="6" t="s">
        <v>19</v>
      </c>
      <c r="Q427" s="6">
        <v>1962.0</v>
      </c>
      <c r="R427" s="13">
        <f t="shared" si="9"/>
        <v>60</v>
      </c>
      <c r="S427" s="6" t="str">
        <f t="shared" si="10"/>
        <v>60-69</v>
      </c>
      <c r="T427" s="6"/>
    </row>
    <row r="428" ht="15.75" customHeight="1">
      <c r="A428" s="6">
        <v>4027948.0</v>
      </c>
      <c r="B428" s="11">
        <v>42865.47938657407</v>
      </c>
      <c r="C428" s="8">
        <f t="shared" si="1"/>
        <v>42865</v>
      </c>
      <c r="D428" s="9">
        <f t="shared" si="2"/>
        <v>0.4793865741</v>
      </c>
      <c r="E428" s="9">
        <f t="shared" si="3"/>
        <v>0.4583333333</v>
      </c>
      <c r="F428" s="10">
        <f t="shared" si="4"/>
        <v>4</v>
      </c>
      <c r="G428" s="6" t="str">
        <f t="shared" si="5"/>
        <v>May</v>
      </c>
      <c r="H428" s="6">
        <f t="shared" si="6"/>
        <v>2017</v>
      </c>
      <c r="I428" s="11">
        <v>42865.487650462965</v>
      </c>
      <c r="J428" s="6">
        <v>714.0</v>
      </c>
      <c r="K428" s="12">
        <f t="shared" si="7"/>
        <v>11.9</v>
      </c>
      <c r="L428" s="6" t="s">
        <v>385</v>
      </c>
      <c r="M428" s="6" t="s">
        <v>10</v>
      </c>
      <c r="N428" s="13" t="str">
        <f t="shared" si="8"/>
        <v>Greenwich Ave &amp; Charles StDeKalb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Broadway &amp; Spring StFulton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28" s="6" t="s">
        <v>11</v>
      </c>
      <c r="P428" s="6" t="s">
        <v>19</v>
      </c>
      <c r="Q428" s="6">
        <v>1998.0</v>
      </c>
      <c r="R428" s="13">
        <f t="shared" si="9"/>
        <v>24</v>
      </c>
      <c r="S428" s="6" t="str">
        <f t="shared" si="10"/>
        <v>20-29</v>
      </c>
      <c r="T428" s="6"/>
    </row>
    <row r="429" ht="15.75" customHeight="1">
      <c r="A429" s="6">
        <v>154707.0</v>
      </c>
      <c r="B429" s="11">
        <v>42745.32678240741</v>
      </c>
      <c r="C429" s="8">
        <f t="shared" si="1"/>
        <v>42745</v>
      </c>
      <c r="D429" s="9">
        <f t="shared" si="2"/>
        <v>0.3267824074</v>
      </c>
      <c r="E429" s="9">
        <f t="shared" si="3"/>
        <v>0.2916666667</v>
      </c>
      <c r="F429" s="10">
        <f t="shared" si="4"/>
        <v>3</v>
      </c>
      <c r="G429" s="6" t="str">
        <f t="shared" si="5"/>
        <v>Jan</v>
      </c>
      <c r="H429" s="6">
        <f t="shared" si="6"/>
        <v>2017</v>
      </c>
      <c r="I429" s="11">
        <v>42745.32896990741</v>
      </c>
      <c r="J429" s="6">
        <v>189.0</v>
      </c>
      <c r="K429" s="12">
        <f t="shared" si="7"/>
        <v>3.15</v>
      </c>
      <c r="L429" s="6" t="s">
        <v>151</v>
      </c>
      <c r="M429" s="6" t="s">
        <v>279</v>
      </c>
      <c r="N429" s="13" t="str">
        <f t="shared" si="8"/>
        <v>DeKalb Ave &amp; S Portland AveE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Fulton St &amp; Rockwell PlDivision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29" s="6" t="s">
        <v>11</v>
      </c>
      <c r="P429" s="6" t="s">
        <v>12</v>
      </c>
      <c r="Q429" s="6">
        <v>1985.0</v>
      </c>
      <c r="R429" s="13">
        <f t="shared" si="9"/>
        <v>37</v>
      </c>
      <c r="S429" s="6" t="str">
        <f t="shared" si="10"/>
        <v>30-39</v>
      </c>
      <c r="T429" s="6"/>
    </row>
    <row r="430" ht="15.75" customHeight="1">
      <c r="A430" s="6">
        <v>2547596.0</v>
      </c>
      <c r="B430" s="11">
        <v>42834.67298611111</v>
      </c>
      <c r="C430" s="8">
        <f t="shared" si="1"/>
        <v>42834</v>
      </c>
      <c r="D430" s="9">
        <f t="shared" si="2"/>
        <v>0.6729861111</v>
      </c>
      <c r="E430" s="9">
        <f t="shared" si="3"/>
        <v>0.6666666667</v>
      </c>
      <c r="F430" s="10">
        <f t="shared" si="4"/>
        <v>1</v>
      </c>
      <c r="G430" s="6" t="str">
        <f t="shared" si="5"/>
        <v>Apr</v>
      </c>
      <c r="H430" s="6">
        <f t="shared" si="6"/>
        <v>2017</v>
      </c>
      <c r="I430" s="11">
        <v>42834.68184027778</v>
      </c>
      <c r="J430" s="6">
        <v>765.0</v>
      </c>
      <c r="K430" s="12">
        <f t="shared" si="7"/>
        <v>12.75</v>
      </c>
      <c r="L430" s="6" t="s">
        <v>143</v>
      </c>
      <c r="M430" s="6" t="s">
        <v>212</v>
      </c>
      <c r="N430" s="13" t="str">
        <f t="shared" si="8"/>
        <v>E 10 St &amp; Avenue AAdelphi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Division St &amp; BoweryFulton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30" s="6" t="s">
        <v>11</v>
      </c>
      <c r="P430" s="6" t="s">
        <v>12</v>
      </c>
      <c r="Q430" s="6">
        <v>1995.0</v>
      </c>
      <c r="R430" s="13">
        <f t="shared" si="9"/>
        <v>27</v>
      </c>
      <c r="S430" s="6" t="str">
        <f t="shared" si="10"/>
        <v>20-29</v>
      </c>
      <c r="T430" s="6"/>
    </row>
    <row r="431" ht="15.75" customHeight="1">
      <c r="A431" s="6">
        <v>5545571.0</v>
      </c>
      <c r="B431" s="11">
        <v>42895.32929398148</v>
      </c>
      <c r="C431" s="8">
        <f t="shared" si="1"/>
        <v>42895</v>
      </c>
      <c r="D431" s="9">
        <f t="shared" si="2"/>
        <v>0.3292939815</v>
      </c>
      <c r="E431" s="9">
        <f t="shared" si="3"/>
        <v>0.2916666667</v>
      </c>
      <c r="F431" s="10">
        <f t="shared" si="4"/>
        <v>6</v>
      </c>
      <c r="G431" s="6" t="str">
        <f t="shared" si="5"/>
        <v>Jun</v>
      </c>
      <c r="H431" s="6">
        <f t="shared" si="6"/>
        <v>2017</v>
      </c>
      <c r="I431" s="11">
        <v>42895.33251157407</v>
      </c>
      <c r="J431" s="6">
        <v>278.0</v>
      </c>
      <c r="K431" s="12">
        <f t="shared" si="7"/>
        <v>4.633333333</v>
      </c>
      <c r="L431" s="6" t="s">
        <v>150</v>
      </c>
      <c r="M431" s="6" t="s">
        <v>279</v>
      </c>
      <c r="N431" s="13" t="str">
        <f t="shared" si="8"/>
        <v>Adelphi St &amp; Myrtle AveE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Fulton St &amp; Rockwell PlE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31" s="6" t="s">
        <v>11</v>
      </c>
      <c r="P431" s="6" t="s">
        <v>12</v>
      </c>
      <c r="Q431" s="6">
        <v>1981.0</v>
      </c>
      <c r="R431" s="13">
        <f t="shared" si="9"/>
        <v>41</v>
      </c>
      <c r="S431" s="6" t="str">
        <f t="shared" si="10"/>
        <v>40-49</v>
      </c>
      <c r="T431" s="6"/>
    </row>
    <row r="432" ht="15.75" customHeight="1">
      <c r="A432" s="6">
        <v>2554297.0</v>
      </c>
      <c r="B432" s="11">
        <v>42834.74052083334</v>
      </c>
      <c r="C432" s="8">
        <f t="shared" si="1"/>
        <v>42834</v>
      </c>
      <c r="D432" s="9">
        <f t="shared" si="2"/>
        <v>0.7405208333</v>
      </c>
      <c r="E432" s="9">
        <f t="shared" si="3"/>
        <v>0.7083333333</v>
      </c>
      <c r="F432" s="10">
        <f t="shared" si="4"/>
        <v>1</v>
      </c>
      <c r="G432" s="6" t="str">
        <f t="shared" si="5"/>
        <v>Apr</v>
      </c>
      <c r="H432" s="6">
        <f t="shared" si="6"/>
        <v>2017</v>
      </c>
      <c r="I432" s="11">
        <v>42834.74458333333</v>
      </c>
      <c r="J432" s="6">
        <v>350.0</v>
      </c>
      <c r="K432" s="12">
        <f t="shared" si="7"/>
        <v>5.833333333</v>
      </c>
      <c r="L432" s="6" t="s">
        <v>386</v>
      </c>
      <c r="M432" s="6" t="s">
        <v>143</v>
      </c>
      <c r="N432" s="13" t="str">
        <f t="shared" si="8"/>
        <v>E 11 St &amp; BroadwayE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10 St &amp; Avenue A1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32" s="6" t="s">
        <v>11</v>
      </c>
      <c r="P432" s="6" t="s">
        <v>19</v>
      </c>
      <c r="Q432" s="6">
        <v>1982.0</v>
      </c>
      <c r="R432" s="13">
        <f t="shared" si="9"/>
        <v>40</v>
      </c>
      <c r="S432" s="6" t="str">
        <f t="shared" si="10"/>
        <v>40-49</v>
      </c>
      <c r="T432" s="6"/>
    </row>
    <row r="433" ht="15.75" customHeight="1">
      <c r="A433" s="6">
        <v>1224012.0</v>
      </c>
      <c r="B433" s="11">
        <v>42787.2990162037</v>
      </c>
      <c r="C433" s="8">
        <f t="shared" si="1"/>
        <v>42787</v>
      </c>
      <c r="D433" s="9">
        <f t="shared" si="2"/>
        <v>0.2990162037</v>
      </c>
      <c r="E433" s="9">
        <f t="shared" si="3"/>
        <v>0.2916666667</v>
      </c>
      <c r="F433" s="10">
        <f t="shared" si="4"/>
        <v>3</v>
      </c>
      <c r="G433" s="6" t="str">
        <f t="shared" si="5"/>
        <v>Feb</v>
      </c>
      <c r="H433" s="6">
        <f t="shared" si="6"/>
        <v>2017</v>
      </c>
      <c r="I433" s="11">
        <v>42787.306666666664</v>
      </c>
      <c r="J433" s="6">
        <v>661.0</v>
      </c>
      <c r="K433" s="12">
        <f t="shared" si="7"/>
        <v>11.01666667</v>
      </c>
      <c r="L433" s="6" t="s">
        <v>387</v>
      </c>
      <c r="M433" s="6" t="s">
        <v>251</v>
      </c>
      <c r="N433" s="13" t="str">
        <f t="shared" si="8"/>
        <v>E 84 St &amp; Park AveW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1 Ave &amp; E 62 St8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33" s="6" t="s">
        <v>11</v>
      </c>
      <c r="P433" s="6" t="s">
        <v>12</v>
      </c>
      <c r="Q433" s="6">
        <v>1953.0</v>
      </c>
      <c r="R433" s="13">
        <f t="shared" si="9"/>
        <v>69</v>
      </c>
      <c r="S433" s="6" t="str">
        <f t="shared" si="10"/>
        <v>60-69</v>
      </c>
      <c r="T433" s="6"/>
    </row>
    <row r="434" ht="15.75" customHeight="1">
      <c r="A434" s="6">
        <v>1767693.0</v>
      </c>
      <c r="B434" s="11">
        <v>42803.3293287037</v>
      </c>
      <c r="C434" s="8">
        <f t="shared" si="1"/>
        <v>42803</v>
      </c>
      <c r="D434" s="9">
        <f t="shared" si="2"/>
        <v>0.3293287037</v>
      </c>
      <c r="E434" s="9">
        <f t="shared" si="3"/>
        <v>0.2916666667</v>
      </c>
      <c r="F434" s="10">
        <f t="shared" si="4"/>
        <v>5</v>
      </c>
      <c r="G434" s="6" t="str">
        <f t="shared" si="5"/>
        <v>Mar</v>
      </c>
      <c r="H434" s="6">
        <f t="shared" si="6"/>
        <v>2017</v>
      </c>
      <c r="I434" s="11">
        <v>42803.33306712963</v>
      </c>
      <c r="J434" s="6">
        <v>323.0</v>
      </c>
      <c r="K434" s="12">
        <f t="shared" si="7"/>
        <v>5.383333333</v>
      </c>
      <c r="L434" s="6" t="s">
        <v>173</v>
      </c>
      <c r="M434" s="6" t="s">
        <v>155</v>
      </c>
      <c r="N434" s="13" t="str">
        <f t="shared" si="8"/>
        <v>W 42 St &amp; Dyer AveJay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8 Ave &amp; W 33 StHenry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34" s="6" t="s">
        <v>11</v>
      </c>
      <c r="P434" s="6" t="s">
        <v>12</v>
      </c>
      <c r="Q434" s="6">
        <v>1991.0</v>
      </c>
      <c r="R434" s="13">
        <f t="shared" si="9"/>
        <v>31</v>
      </c>
      <c r="S434" s="6" t="str">
        <f t="shared" si="10"/>
        <v>30-39</v>
      </c>
      <c r="T434" s="6"/>
    </row>
    <row r="435" ht="15.75" customHeight="1">
      <c r="A435" s="6">
        <v>3899420.0</v>
      </c>
      <c r="B435" s="11">
        <v>42862.9221412037</v>
      </c>
      <c r="C435" s="8">
        <f t="shared" si="1"/>
        <v>42862</v>
      </c>
      <c r="D435" s="9">
        <f t="shared" si="2"/>
        <v>0.9221412037</v>
      </c>
      <c r="E435" s="9">
        <f t="shared" si="3"/>
        <v>0.9166666667</v>
      </c>
      <c r="F435" s="10">
        <f t="shared" si="4"/>
        <v>1</v>
      </c>
      <c r="G435" s="6" t="str">
        <f t="shared" si="5"/>
        <v>May</v>
      </c>
      <c r="H435" s="6">
        <f t="shared" si="6"/>
        <v>2017</v>
      </c>
      <c r="I435" s="11">
        <v>42862.928090277775</v>
      </c>
      <c r="J435" s="6">
        <v>514.0</v>
      </c>
      <c r="K435" s="12">
        <f t="shared" si="7"/>
        <v>8.566666667</v>
      </c>
      <c r="L435" s="6" t="s">
        <v>388</v>
      </c>
      <c r="M435" s="6" t="s">
        <v>16</v>
      </c>
      <c r="N435" s="13" t="str">
        <f t="shared" si="8"/>
        <v>Jay St &amp; Tech PlCentral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Henry St &amp; Degraw StAmsterdam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35" s="6" t="s">
        <v>11</v>
      </c>
      <c r="P435" s="6" t="s">
        <v>12</v>
      </c>
      <c r="Q435" s="6">
        <v>1980.0</v>
      </c>
      <c r="R435" s="13">
        <f t="shared" si="9"/>
        <v>42</v>
      </c>
      <c r="S435" s="6" t="str">
        <f t="shared" si="10"/>
        <v>40-49</v>
      </c>
      <c r="T435" s="6"/>
    </row>
    <row r="436" ht="15.75" customHeight="1">
      <c r="A436" s="6">
        <v>2267204.0</v>
      </c>
      <c r="B436" s="11">
        <v>42826.843148148146</v>
      </c>
      <c r="C436" s="8">
        <f t="shared" si="1"/>
        <v>42826</v>
      </c>
      <c r="D436" s="9">
        <f t="shared" si="2"/>
        <v>0.8431481481</v>
      </c>
      <c r="E436" s="9">
        <f t="shared" si="3"/>
        <v>0.8333333333</v>
      </c>
      <c r="F436" s="10">
        <f t="shared" si="4"/>
        <v>7</v>
      </c>
      <c r="G436" s="6" t="str">
        <f t="shared" si="5"/>
        <v>Apr</v>
      </c>
      <c r="H436" s="6">
        <f t="shared" si="6"/>
        <v>2017</v>
      </c>
      <c r="I436" s="11">
        <v>42826.8506712963</v>
      </c>
      <c r="J436" s="6">
        <v>649.0</v>
      </c>
      <c r="K436" s="12">
        <f t="shared" si="7"/>
        <v>10.81666667</v>
      </c>
      <c r="L436" s="6" t="s">
        <v>361</v>
      </c>
      <c r="M436" s="6" t="s">
        <v>344</v>
      </c>
      <c r="N436" s="13" t="str">
        <f t="shared" si="8"/>
        <v>Central Park West &amp; W 68 St11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Amsterdam Ave &amp; W 82 StW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36" s="6" t="s">
        <v>11</v>
      </c>
      <c r="P436" s="6" t="s">
        <v>12</v>
      </c>
      <c r="Q436" s="6">
        <v>1950.0</v>
      </c>
      <c r="R436" s="13">
        <f t="shared" si="9"/>
        <v>72</v>
      </c>
      <c r="S436" s="6" t="str">
        <f t="shared" si="10"/>
        <v>70-79</v>
      </c>
      <c r="T436" s="6"/>
    </row>
    <row r="437" ht="15.75" customHeight="1">
      <c r="A437" s="6">
        <v>1203329.0</v>
      </c>
      <c r="B437" s="11">
        <v>42786.572592592594</v>
      </c>
      <c r="C437" s="8">
        <f t="shared" si="1"/>
        <v>42786</v>
      </c>
      <c r="D437" s="9">
        <f t="shared" si="2"/>
        <v>0.5725925926</v>
      </c>
      <c r="E437" s="9">
        <f t="shared" si="3"/>
        <v>0.5416666667</v>
      </c>
      <c r="F437" s="10">
        <f t="shared" si="4"/>
        <v>2</v>
      </c>
      <c r="G437" s="6" t="str">
        <f t="shared" si="5"/>
        <v>Feb</v>
      </c>
      <c r="H437" s="6">
        <f t="shared" si="6"/>
        <v>2017</v>
      </c>
      <c r="I437" s="11">
        <v>42786.58422453704</v>
      </c>
      <c r="J437" s="6">
        <v>1004.0</v>
      </c>
      <c r="K437" s="12">
        <f t="shared" si="7"/>
        <v>16.73333333</v>
      </c>
      <c r="L437" s="6" t="s">
        <v>274</v>
      </c>
      <c r="M437" s="6" t="s">
        <v>104</v>
      </c>
      <c r="N437" s="13" t="str">
        <f t="shared" si="8"/>
        <v>11 Ave &amp; W 59 StE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34 St &amp; 11 AveE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37" s="6" t="s">
        <v>29</v>
      </c>
      <c r="P437" s="6" t="s">
        <v>12</v>
      </c>
      <c r="Q437" s="6">
        <v>1950.0</v>
      </c>
      <c r="R437" s="13">
        <f t="shared" si="9"/>
        <v>72</v>
      </c>
      <c r="S437" s="6" t="str">
        <f t="shared" si="10"/>
        <v>70-79</v>
      </c>
      <c r="T437" s="6"/>
    </row>
    <row r="438" ht="15.75" customHeight="1">
      <c r="A438" s="6">
        <v>1940925.0</v>
      </c>
      <c r="B438" s="11">
        <v>42815.3975462963</v>
      </c>
      <c r="C438" s="8">
        <f t="shared" si="1"/>
        <v>42815</v>
      </c>
      <c r="D438" s="9">
        <f t="shared" si="2"/>
        <v>0.3975462963</v>
      </c>
      <c r="E438" s="9">
        <f t="shared" si="3"/>
        <v>0.375</v>
      </c>
      <c r="F438" s="10">
        <f t="shared" si="4"/>
        <v>3</v>
      </c>
      <c r="G438" s="6" t="str">
        <f t="shared" si="5"/>
        <v>Mar</v>
      </c>
      <c r="H438" s="6">
        <f t="shared" si="6"/>
        <v>2017</v>
      </c>
      <c r="I438" s="11">
        <v>42815.40384259259</v>
      </c>
      <c r="J438" s="6">
        <v>544.0</v>
      </c>
      <c r="K438" s="12">
        <f t="shared" si="7"/>
        <v>9.066666667</v>
      </c>
      <c r="L438" s="6" t="s">
        <v>187</v>
      </c>
      <c r="M438" s="6" t="s">
        <v>334</v>
      </c>
      <c r="N438" s="13" t="str">
        <f t="shared" si="8"/>
        <v>E 23 St &amp; 1 AveVernon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33 St &amp; 5 AveNorman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38" s="6" t="s">
        <v>11</v>
      </c>
      <c r="P438" s="6" t="s">
        <v>12</v>
      </c>
      <c r="Q438" s="6">
        <v>1989.0</v>
      </c>
      <c r="R438" s="13">
        <f t="shared" si="9"/>
        <v>33</v>
      </c>
      <c r="S438" s="6" t="str">
        <f t="shared" si="10"/>
        <v>30-39</v>
      </c>
      <c r="T438" s="6"/>
    </row>
    <row r="439" ht="15.75" customHeight="1">
      <c r="A439" s="6">
        <v>3994748.0</v>
      </c>
      <c r="B439" s="11">
        <v>42864.76489583333</v>
      </c>
      <c r="C439" s="8">
        <f t="shared" si="1"/>
        <v>42864</v>
      </c>
      <c r="D439" s="9">
        <f t="shared" si="2"/>
        <v>0.7648958333</v>
      </c>
      <c r="E439" s="9">
        <f t="shared" si="3"/>
        <v>0.75</v>
      </c>
      <c r="F439" s="10">
        <f t="shared" si="4"/>
        <v>3</v>
      </c>
      <c r="G439" s="6" t="str">
        <f t="shared" si="5"/>
        <v>May</v>
      </c>
      <c r="H439" s="6">
        <f t="shared" si="6"/>
        <v>2017</v>
      </c>
      <c r="I439" s="11">
        <v>42864.771574074075</v>
      </c>
      <c r="J439" s="6">
        <v>577.0</v>
      </c>
      <c r="K439" s="12">
        <f t="shared" si="7"/>
        <v>9.616666667</v>
      </c>
      <c r="L439" s="6" t="s">
        <v>389</v>
      </c>
      <c r="M439" s="6" t="s">
        <v>384</v>
      </c>
      <c r="N439" s="13" t="str">
        <f t="shared" si="8"/>
        <v>Vernon Blvd &amp; 50 AveUniversity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Norman Ave &amp; Leonard St - 2Sullivan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39" s="6" t="s">
        <v>11</v>
      </c>
      <c r="P439" s="6" t="s">
        <v>12</v>
      </c>
      <c r="Q439" s="6">
        <v>1969.0</v>
      </c>
      <c r="R439" s="13">
        <f t="shared" si="9"/>
        <v>53</v>
      </c>
      <c r="S439" s="6" t="str">
        <f t="shared" si="10"/>
        <v>50-59</v>
      </c>
      <c r="T439" s="6"/>
    </row>
    <row r="440" ht="15.75" customHeight="1">
      <c r="A440" s="6">
        <v>6045473.0</v>
      </c>
      <c r="B440" s="11">
        <v>42903.84875</v>
      </c>
      <c r="C440" s="8">
        <f t="shared" si="1"/>
        <v>42903</v>
      </c>
      <c r="D440" s="9">
        <f t="shared" si="2"/>
        <v>0.84875</v>
      </c>
      <c r="E440" s="9">
        <f t="shared" si="3"/>
        <v>0.8333333333</v>
      </c>
      <c r="F440" s="10">
        <f t="shared" si="4"/>
        <v>7</v>
      </c>
      <c r="G440" s="6" t="str">
        <f t="shared" si="5"/>
        <v>Jun</v>
      </c>
      <c r="H440" s="6">
        <f t="shared" si="6"/>
        <v>2017</v>
      </c>
      <c r="I440" s="11">
        <v>42903.850810185184</v>
      </c>
      <c r="J440" s="6">
        <v>177.0</v>
      </c>
      <c r="K440" s="12">
        <f t="shared" si="7"/>
        <v>2.95</v>
      </c>
      <c r="L440" s="6" t="s">
        <v>156</v>
      </c>
      <c r="M440" s="6" t="s">
        <v>222</v>
      </c>
      <c r="N440" s="13" t="str">
        <f t="shared" si="8"/>
        <v>University Pl &amp; E 8 St9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Sullivan St &amp; Washington SqW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40" s="6" t="s">
        <v>11</v>
      </c>
      <c r="P440" s="6" t="s">
        <v>12</v>
      </c>
      <c r="Q440" s="6">
        <v>1995.0</v>
      </c>
      <c r="R440" s="13">
        <f t="shared" si="9"/>
        <v>27</v>
      </c>
      <c r="S440" s="6" t="str">
        <f t="shared" si="10"/>
        <v>20-29</v>
      </c>
      <c r="T440" s="6"/>
    </row>
    <row r="441" ht="15.75" customHeight="1">
      <c r="A441" s="6">
        <v>1030616.0</v>
      </c>
      <c r="B441" s="11">
        <v>42780.86106481482</v>
      </c>
      <c r="C441" s="8">
        <f t="shared" si="1"/>
        <v>42780</v>
      </c>
      <c r="D441" s="9">
        <f t="shared" si="2"/>
        <v>0.8610648148</v>
      </c>
      <c r="E441" s="9">
        <f t="shared" si="3"/>
        <v>0.8333333333</v>
      </c>
      <c r="F441" s="10">
        <f t="shared" si="4"/>
        <v>3</v>
      </c>
      <c r="G441" s="6" t="str">
        <f t="shared" si="5"/>
        <v>Feb</v>
      </c>
      <c r="H441" s="6">
        <f t="shared" si="6"/>
        <v>2017</v>
      </c>
      <c r="I441" s="11">
        <v>42780.877905092595</v>
      </c>
      <c r="J441" s="6">
        <v>1455.0</v>
      </c>
      <c r="K441" s="12">
        <f t="shared" si="7"/>
        <v>24.25</v>
      </c>
      <c r="L441" s="6" t="s">
        <v>64</v>
      </c>
      <c r="M441" s="6" t="s">
        <v>390</v>
      </c>
      <c r="N441" s="13" t="str">
        <f t="shared" si="8"/>
        <v>9 Ave &amp; W 45 StE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107 St &amp; Columbus AveAmsterdam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41" s="6" t="s">
        <v>11</v>
      </c>
      <c r="P441" s="6" t="s">
        <v>12</v>
      </c>
      <c r="Q441" s="6">
        <v>1992.0</v>
      </c>
      <c r="R441" s="13">
        <f t="shared" si="9"/>
        <v>30</v>
      </c>
      <c r="S441" s="6" t="str">
        <f t="shared" si="10"/>
        <v>30-39</v>
      </c>
      <c r="T441" s="6"/>
    </row>
    <row r="442" ht="15.75" customHeight="1">
      <c r="A442" s="6">
        <v>5882643.0</v>
      </c>
      <c r="B442" s="11">
        <v>42900.80918981481</v>
      </c>
      <c r="C442" s="8">
        <f t="shared" si="1"/>
        <v>42900</v>
      </c>
      <c r="D442" s="9">
        <f t="shared" si="2"/>
        <v>0.8091898148</v>
      </c>
      <c r="E442" s="9">
        <f t="shared" si="3"/>
        <v>0.7916666667</v>
      </c>
      <c r="F442" s="10">
        <f t="shared" si="4"/>
        <v>4</v>
      </c>
      <c r="G442" s="6" t="str">
        <f t="shared" si="5"/>
        <v>Jun</v>
      </c>
      <c r="H442" s="6">
        <f t="shared" si="6"/>
        <v>2017</v>
      </c>
      <c r="I442" s="11">
        <v>42900.820625</v>
      </c>
      <c r="J442" s="6">
        <v>988.0</v>
      </c>
      <c r="K442" s="12">
        <f t="shared" si="7"/>
        <v>16.46666667</v>
      </c>
      <c r="L442" s="6" t="s">
        <v>310</v>
      </c>
      <c r="M442" s="6" t="s">
        <v>391</v>
      </c>
      <c r="N442" s="13" t="str">
        <f t="shared" si="8"/>
        <v>E 81 St &amp; York AveE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Amsterdam Ave &amp; W 73 StCentral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42" s="6" t="s">
        <v>11</v>
      </c>
      <c r="P442" s="6" t="s">
        <v>12</v>
      </c>
      <c r="Q442" s="6">
        <v>1981.0</v>
      </c>
      <c r="R442" s="13">
        <f t="shared" si="9"/>
        <v>41</v>
      </c>
      <c r="S442" s="6" t="str">
        <f t="shared" si="10"/>
        <v>40-49</v>
      </c>
      <c r="T442" s="6"/>
    </row>
    <row r="443" ht="15.75" customHeight="1">
      <c r="A443" s="6">
        <v>3095107.0</v>
      </c>
      <c r="B443" s="11">
        <v>42845.69207175926</v>
      </c>
      <c r="C443" s="8">
        <f t="shared" si="1"/>
        <v>42845</v>
      </c>
      <c r="D443" s="9">
        <f t="shared" si="2"/>
        <v>0.6920717593</v>
      </c>
      <c r="E443" s="9">
        <f t="shared" si="3"/>
        <v>0.6666666667</v>
      </c>
      <c r="F443" s="10">
        <f t="shared" si="4"/>
        <v>5</v>
      </c>
      <c r="G443" s="6" t="str">
        <f t="shared" si="5"/>
        <v>Apr</v>
      </c>
      <c r="H443" s="6">
        <f t="shared" si="6"/>
        <v>2017</v>
      </c>
      <c r="I443" s="11">
        <v>42845.69982638889</v>
      </c>
      <c r="J443" s="6">
        <v>669.0</v>
      </c>
      <c r="K443" s="12">
        <f t="shared" si="7"/>
        <v>11.15</v>
      </c>
      <c r="L443" s="6" t="s">
        <v>230</v>
      </c>
      <c r="M443" s="6" t="s">
        <v>47</v>
      </c>
      <c r="N443" s="13" t="str">
        <f t="shared" si="8"/>
        <v>E 65 St &amp; 2 AveBroadway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Central Park West &amp; W 76 StE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43" s="6" t="s">
        <v>11</v>
      </c>
      <c r="P443" s="6" t="s">
        <v>12</v>
      </c>
      <c r="Q443" s="6">
        <v>1988.0</v>
      </c>
      <c r="R443" s="13">
        <f t="shared" si="9"/>
        <v>34</v>
      </c>
      <c r="S443" s="6" t="str">
        <f t="shared" si="10"/>
        <v>30-39</v>
      </c>
      <c r="T443" s="6"/>
    </row>
    <row r="444" ht="15.75" customHeight="1">
      <c r="A444" s="6">
        <v>5836197.0</v>
      </c>
      <c r="B444" s="11">
        <v>42900.29545138889</v>
      </c>
      <c r="C444" s="8">
        <f t="shared" si="1"/>
        <v>42900</v>
      </c>
      <c r="D444" s="9">
        <f t="shared" si="2"/>
        <v>0.2954513889</v>
      </c>
      <c r="E444" s="9">
        <f t="shared" si="3"/>
        <v>0.2916666667</v>
      </c>
      <c r="F444" s="10">
        <f t="shared" si="4"/>
        <v>4</v>
      </c>
      <c r="G444" s="6" t="str">
        <f t="shared" si="5"/>
        <v>Jun</v>
      </c>
      <c r="H444" s="6">
        <f t="shared" si="6"/>
        <v>2017</v>
      </c>
      <c r="I444" s="11">
        <v>42900.29938657407</v>
      </c>
      <c r="J444" s="6">
        <v>340.0</v>
      </c>
      <c r="K444" s="12">
        <f t="shared" si="7"/>
        <v>5.666666667</v>
      </c>
      <c r="L444" s="6" t="s">
        <v>134</v>
      </c>
      <c r="M444" s="6" t="s">
        <v>392</v>
      </c>
      <c r="N444" s="13" t="str">
        <f t="shared" si="8"/>
        <v>Broadway &amp; W 51 StBroadway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51 St &amp; Lexington AveE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44" s="6" t="s">
        <v>11</v>
      </c>
      <c r="P444" s="6" t="s">
        <v>12</v>
      </c>
      <c r="Q444" s="6">
        <v>1968.0</v>
      </c>
      <c r="R444" s="13">
        <f t="shared" si="9"/>
        <v>54</v>
      </c>
      <c r="S444" s="6" t="str">
        <f t="shared" si="10"/>
        <v>50-59</v>
      </c>
      <c r="T444" s="6"/>
    </row>
    <row r="445" ht="15.75" customHeight="1">
      <c r="A445" s="6">
        <v>5847078.0</v>
      </c>
      <c r="B445" s="11">
        <v>42900.43554398148</v>
      </c>
      <c r="C445" s="8">
        <f t="shared" si="1"/>
        <v>42900</v>
      </c>
      <c r="D445" s="9">
        <f t="shared" si="2"/>
        <v>0.4355439815</v>
      </c>
      <c r="E445" s="9">
        <f t="shared" si="3"/>
        <v>0.4166666667</v>
      </c>
      <c r="F445" s="10">
        <f t="shared" si="4"/>
        <v>4</v>
      </c>
      <c r="G445" s="6" t="str">
        <f t="shared" si="5"/>
        <v>Jun</v>
      </c>
      <c r="H445" s="6">
        <f t="shared" si="6"/>
        <v>2017</v>
      </c>
      <c r="I445" s="11">
        <v>42900.44488425926</v>
      </c>
      <c r="J445" s="6">
        <v>807.0</v>
      </c>
      <c r="K445" s="12">
        <f t="shared" si="7"/>
        <v>13.45</v>
      </c>
      <c r="L445" s="6" t="s">
        <v>393</v>
      </c>
      <c r="M445" s="6" t="s">
        <v>147</v>
      </c>
      <c r="N445" s="13" t="str">
        <f t="shared" si="8"/>
        <v>Broadway &amp; W 32 StUniversity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33 St &amp; 2 AveWashington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45" s="6" t="s">
        <v>11</v>
      </c>
      <c r="P445" s="6" t="s">
        <v>12</v>
      </c>
      <c r="Q445" s="6">
        <v>1987.0</v>
      </c>
      <c r="R445" s="13">
        <f t="shared" si="9"/>
        <v>35</v>
      </c>
      <c r="S445" s="6" t="str">
        <f t="shared" si="10"/>
        <v>30-39</v>
      </c>
      <c r="T445" s="6"/>
    </row>
    <row r="446" ht="15.75" customHeight="1">
      <c r="A446" s="6">
        <v>510876.0</v>
      </c>
      <c r="B446" s="11">
        <v>42758.69577546296</v>
      </c>
      <c r="C446" s="8">
        <f t="shared" si="1"/>
        <v>42758</v>
      </c>
      <c r="D446" s="9">
        <f t="shared" si="2"/>
        <v>0.695775463</v>
      </c>
      <c r="E446" s="9">
        <f t="shared" si="3"/>
        <v>0.6666666667</v>
      </c>
      <c r="F446" s="10">
        <f t="shared" si="4"/>
        <v>2</v>
      </c>
      <c r="G446" s="6" t="str">
        <f t="shared" si="5"/>
        <v>Jan</v>
      </c>
      <c r="H446" s="6">
        <f t="shared" si="6"/>
        <v>2017</v>
      </c>
      <c r="I446" s="11">
        <v>42758.70009259259</v>
      </c>
      <c r="J446" s="6">
        <v>372.0</v>
      </c>
      <c r="K446" s="12">
        <f t="shared" si="7"/>
        <v>6.2</v>
      </c>
      <c r="L446" s="6" t="s">
        <v>52</v>
      </c>
      <c r="M446" s="6" t="s">
        <v>53</v>
      </c>
      <c r="N446" s="13" t="str">
        <f t="shared" si="8"/>
        <v>University Pl &amp; E 14 StMacDougal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Washington Pl &amp; BroadwayW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46" s="6" t="s">
        <v>11</v>
      </c>
      <c r="P446" s="6" t="s">
        <v>19</v>
      </c>
      <c r="Q446" s="6">
        <v>1988.0</v>
      </c>
      <c r="R446" s="13">
        <f t="shared" si="9"/>
        <v>34</v>
      </c>
      <c r="S446" s="6" t="str">
        <f t="shared" si="10"/>
        <v>30-39</v>
      </c>
      <c r="T446" s="6"/>
    </row>
    <row r="447" ht="15.75" customHeight="1">
      <c r="A447" s="6">
        <v>1432757.0</v>
      </c>
      <c r="B447" s="11">
        <v>42792.68572916667</v>
      </c>
      <c r="C447" s="8">
        <f t="shared" si="1"/>
        <v>42792</v>
      </c>
      <c r="D447" s="9">
        <f t="shared" si="2"/>
        <v>0.6857291667</v>
      </c>
      <c r="E447" s="9">
        <f t="shared" si="3"/>
        <v>0.6666666667</v>
      </c>
      <c r="F447" s="10">
        <f t="shared" si="4"/>
        <v>1</v>
      </c>
      <c r="G447" s="6" t="str">
        <f t="shared" si="5"/>
        <v>Feb</v>
      </c>
      <c r="H447" s="6">
        <f t="shared" si="6"/>
        <v>2017</v>
      </c>
      <c r="I447" s="11">
        <v>42792.68965277778</v>
      </c>
      <c r="J447" s="6">
        <v>338.0</v>
      </c>
      <c r="K447" s="12">
        <f t="shared" si="7"/>
        <v>5.633333333</v>
      </c>
      <c r="L447" s="6" t="s">
        <v>224</v>
      </c>
      <c r="M447" s="6" t="s">
        <v>275</v>
      </c>
      <c r="N447" s="13" t="str">
        <f t="shared" si="8"/>
        <v>MacDougal St &amp; Washington SqW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18 St &amp; 6 AveE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47" s="6" t="s">
        <v>11</v>
      </c>
      <c r="P447" s="6" t="s">
        <v>12</v>
      </c>
      <c r="Q447" s="6">
        <v>1965.0</v>
      </c>
      <c r="R447" s="13">
        <f t="shared" si="9"/>
        <v>57</v>
      </c>
      <c r="S447" s="6" t="str">
        <f t="shared" si="10"/>
        <v>50-59</v>
      </c>
      <c r="T447" s="6"/>
    </row>
    <row r="448" ht="15.75" customHeight="1">
      <c r="A448" s="6">
        <v>6788542.0</v>
      </c>
      <c r="B448" s="11">
        <v>42916.629328703704</v>
      </c>
      <c r="C448" s="8">
        <f t="shared" si="1"/>
        <v>42916</v>
      </c>
      <c r="D448" s="9">
        <f t="shared" si="2"/>
        <v>0.6293287037</v>
      </c>
      <c r="E448" s="9">
        <f t="shared" si="3"/>
        <v>0.625</v>
      </c>
      <c r="F448" s="10">
        <f t="shared" si="4"/>
        <v>6</v>
      </c>
      <c r="G448" s="6" t="str">
        <f t="shared" si="5"/>
        <v>Jun</v>
      </c>
      <c r="H448" s="6">
        <f t="shared" si="6"/>
        <v>2017</v>
      </c>
      <c r="I448" s="11">
        <v>42916.64708333334</v>
      </c>
      <c r="J448" s="6">
        <v>1534.0</v>
      </c>
      <c r="K448" s="12">
        <f t="shared" si="7"/>
        <v>25.56666667</v>
      </c>
      <c r="L448" s="6" t="s">
        <v>210</v>
      </c>
      <c r="M448" s="6" t="s">
        <v>143</v>
      </c>
      <c r="N448" s="13" t="str">
        <f t="shared" si="8"/>
        <v>W 49 St &amp; 8 AveW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10 St &amp; Avenue A9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48" s="6" t="s">
        <v>11</v>
      </c>
      <c r="P448" s="6" t="s">
        <v>12</v>
      </c>
      <c r="Q448" s="6">
        <v>1993.0</v>
      </c>
      <c r="R448" s="13">
        <f t="shared" si="9"/>
        <v>29</v>
      </c>
      <c r="S448" s="6" t="str">
        <f t="shared" si="10"/>
        <v>20-29</v>
      </c>
      <c r="T448" s="6"/>
    </row>
    <row r="449" ht="15.75" customHeight="1">
      <c r="A449" s="6">
        <v>6027395.0</v>
      </c>
      <c r="B449" s="11">
        <v>42903.50056712963</v>
      </c>
      <c r="C449" s="8">
        <f t="shared" si="1"/>
        <v>42903</v>
      </c>
      <c r="D449" s="9">
        <f t="shared" si="2"/>
        <v>0.5005671296</v>
      </c>
      <c r="E449" s="9">
        <f t="shared" si="3"/>
        <v>0.5</v>
      </c>
      <c r="F449" s="10">
        <f t="shared" si="4"/>
        <v>7</v>
      </c>
      <c r="G449" s="6" t="str">
        <f t="shared" si="5"/>
        <v>Jun</v>
      </c>
      <c r="H449" s="6">
        <f t="shared" si="6"/>
        <v>2017</v>
      </c>
      <c r="I449" s="11">
        <v>42903.50440972222</v>
      </c>
      <c r="J449" s="6">
        <v>332.0</v>
      </c>
      <c r="K449" s="12">
        <f t="shared" si="7"/>
        <v>5.533333333</v>
      </c>
      <c r="L449" s="6" t="s">
        <v>67</v>
      </c>
      <c r="M449" s="6" t="s">
        <v>119</v>
      </c>
      <c r="N449" s="13" t="str">
        <f t="shared" si="8"/>
        <v>W 20 St &amp; 11 AveW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9 Ave &amp; W 28 StPershing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49" s="6" t="s">
        <v>11</v>
      </c>
      <c r="P449" s="6" t="s">
        <v>12</v>
      </c>
      <c r="Q449" s="6">
        <v>1990.0</v>
      </c>
      <c r="R449" s="13">
        <f t="shared" si="9"/>
        <v>32</v>
      </c>
      <c r="S449" s="6" t="str">
        <f t="shared" si="10"/>
        <v>30-39</v>
      </c>
      <c r="T449" s="6"/>
    </row>
    <row r="450" ht="15.75" customHeight="1">
      <c r="A450" s="6">
        <v>3327599.0</v>
      </c>
      <c r="B450" s="11">
        <v>42851.70303240741</v>
      </c>
      <c r="C450" s="8">
        <f t="shared" si="1"/>
        <v>42851</v>
      </c>
      <c r="D450" s="9">
        <f t="shared" si="2"/>
        <v>0.7030324074</v>
      </c>
      <c r="E450" s="9">
        <f t="shared" si="3"/>
        <v>0.6666666667</v>
      </c>
      <c r="F450" s="10">
        <f t="shared" si="4"/>
        <v>4</v>
      </c>
      <c r="G450" s="6" t="str">
        <f t="shared" si="5"/>
        <v>Apr</v>
      </c>
      <c r="H450" s="6">
        <f t="shared" si="6"/>
        <v>2017</v>
      </c>
      <c r="I450" s="11">
        <v>42851.71462962963</v>
      </c>
      <c r="J450" s="6">
        <v>1001.0</v>
      </c>
      <c r="K450" s="12">
        <f t="shared" si="7"/>
        <v>16.68333333</v>
      </c>
      <c r="L450" s="6" t="s">
        <v>43</v>
      </c>
      <c r="M450" s="6" t="s">
        <v>255</v>
      </c>
      <c r="N450" s="13" t="str">
        <f t="shared" si="8"/>
        <v>W 17 St &amp; 8 AveDuane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Pershing Square NorthForsyth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50" s="6" t="s">
        <v>11</v>
      </c>
      <c r="P450" s="6" t="s">
        <v>12</v>
      </c>
      <c r="Q450" s="6">
        <v>1960.0</v>
      </c>
      <c r="R450" s="13">
        <f t="shared" si="9"/>
        <v>62</v>
      </c>
      <c r="S450" s="6" t="str">
        <f t="shared" si="10"/>
        <v>60-69</v>
      </c>
      <c r="T450" s="6"/>
    </row>
    <row r="451" ht="15.75" customHeight="1">
      <c r="A451" s="6">
        <v>4648323.0</v>
      </c>
      <c r="B451" s="11">
        <v>42877.40429398148</v>
      </c>
      <c r="C451" s="8">
        <f t="shared" si="1"/>
        <v>42877</v>
      </c>
      <c r="D451" s="9">
        <f t="shared" si="2"/>
        <v>0.4042939815</v>
      </c>
      <c r="E451" s="9">
        <f t="shared" si="3"/>
        <v>0.375</v>
      </c>
      <c r="F451" s="10">
        <f t="shared" si="4"/>
        <v>2</v>
      </c>
      <c r="G451" s="6" t="str">
        <f t="shared" si="5"/>
        <v>May</v>
      </c>
      <c r="H451" s="6">
        <f t="shared" si="6"/>
        <v>2017</v>
      </c>
      <c r="I451" s="11">
        <v>42877.41042824074</v>
      </c>
      <c r="J451" s="6">
        <v>529.0</v>
      </c>
      <c r="K451" s="12">
        <f t="shared" si="7"/>
        <v>8.816666667</v>
      </c>
      <c r="L451" s="6" t="s">
        <v>135</v>
      </c>
      <c r="M451" s="6" t="s">
        <v>394</v>
      </c>
      <c r="N451" s="13" t="str">
        <f t="shared" si="8"/>
        <v>Duane St &amp; Greenwich StGreenwich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Forsyth St &amp; Canal StW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51" s="6" t="s">
        <v>11</v>
      </c>
      <c r="P451" s="6" t="s">
        <v>19</v>
      </c>
      <c r="Q451" s="6">
        <v>1990.0</v>
      </c>
      <c r="R451" s="13">
        <f t="shared" si="9"/>
        <v>32</v>
      </c>
      <c r="S451" s="6" t="str">
        <f t="shared" si="10"/>
        <v>30-39</v>
      </c>
      <c r="T451" s="6"/>
    </row>
    <row r="452" ht="15.75" customHeight="1">
      <c r="A452" s="6">
        <v>4793031.0</v>
      </c>
      <c r="B452" s="11">
        <v>42880.717511574076</v>
      </c>
      <c r="C452" s="8">
        <f t="shared" si="1"/>
        <v>42880</v>
      </c>
      <c r="D452" s="9">
        <f t="shared" si="2"/>
        <v>0.7175115741</v>
      </c>
      <c r="E452" s="9">
        <f t="shared" si="3"/>
        <v>0.7083333333</v>
      </c>
      <c r="F452" s="10">
        <f t="shared" si="4"/>
        <v>5</v>
      </c>
      <c r="G452" s="6" t="str">
        <f t="shared" si="5"/>
        <v>May</v>
      </c>
      <c r="H452" s="6">
        <f t="shared" si="6"/>
        <v>2017</v>
      </c>
      <c r="I452" s="11">
        <v>42880.72804398148</v>
      </c>
      <c r="J452" s="6">
        <v>909.0</v>
      </c>
      <c r="K452" s="12">
        <f t="shared" si="7"/>
        <v>15.15</v>
      </c>
      <c r="L452" s="6" t="s">
        <v>90</v>
      </c>
      <c r="M452" s="6" t="s">
        <v>61</v>
      </c>
      <c r="N452" s="13" t="str">
        <f t="shared" si="8"/>
        <v>Greenwich St &amp; W Houston StFront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38 St &amp; 8 AveCadman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52" s="6" t="s">
        <v>11</v>
      </c>
      <c r="P452" s="6" t="s">
        <v>12</v>
      </c>
      <c r="Q452" s="6">
        <v>1973.0</v>
      </c>
      <c r="R452" s="13">
        <f t="shared" si="9"/>
        <v>49</v>
      </c>
      <c r="S452" s="6" t="str">
        <f t="shared" si="10"/>
        <v>40-49</v>
      </c>
      <c r="T452" s="6"/>
    </row>
    <row r="453" ht="15.75" customHeight="1">
      <c r="A453" s="6">
        <v>1603846.0</v>
      </c>
      <c r="B453" s="11">
        <v>42797.4015625</v>
      </c>
      <c r="C453" s="8">
        <f t="shared" si="1"/>
        <v>42797</v>
      </c>
      <c r="D453" s="9">
        <f t="shared" si="2"/>
        <v>0.4015625</v>
      </c>
      <c r="E453" s="9">
        <f t="shared" si="3"/>
        <v>0.375</v>
      </c>
      <c r="F453" s="10">
        <f t="shared" si="4"/>
        <v>6</v>
      </c>
      <c r="G453" s="6" t="str">
        <f t="shared" si="5"/>
        <v>Mar</v>
      </c>
      <c r="H453" s="6">
        <f t="shared" si="6"/>
        <v>2017</v>
      </c>
      <c r="I453" s="11">
        <v>42797.40275462963</v>
      </c>
      <c r="J453" s="6">
        <v>103.0</v>
      </c>
      <c r="K453" s="12">
        <f t="shared" si="7"/>
        <v>1.716666667</v>
      </c>
      <c r="L453" s="6" t="s">
        <v>132</v>
      </c>
      <c r="M453" s="6" t="s">
        <v>220</v>
      </c>
      <c r="N453" s="13" t="str">
        <f t="shared" si="8"/>
        <v>Front St &amp; Washington St45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Cadman Plaza E &amp; Red Cross PlCenter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53" s="6" t="s">
        <v>11</v>
      </c>
      <c r="P453" s="6" t="s">
        <v>12</v>
      </c>
      <c r="Q453" s="6">
        <v>1976.0</v>
      </c>
      <c r="R453" s="13">
        <f t="shared" si="9"/>
        <v>46</v>
      </c>
      <c r="S453" s="6" t="str">
        <f t="shared" si="10"/>
        <v>40-49</v>
      </c>
      <c r="T453" s="6"/>
    </row>
    <row r="454" ht="15.75" customHeight="1">
      <c r="A454" s="6">
        <v>6355219.0</v>
      </c>
      <c r="B454" s="11">
        <v>42909.47248842593</v>
      </c>
      <c r="C454" s="8">
        <f t="shared" si="1"/>
        <v>42909</v>
      </c>
      <c r="D454" s="9">
        <f t="shared" si="2"/>
        <v>0.4724884259</v>
      </c>
      <c r="E454" s="9">
        <f t="shared" si="3"/>
        <v>0.4583333333</v>
      </c>
      <c r="F454" s="10">
        <f t="shared" si="4"/>
        <v>6</v>
      </c>
      <c r="G454" s="6" t="str">
        <f t="shared" si="5"/>
        <v>Jun</v>
      </c>
      <c r="H454" s="6">
        <f t="shared" si="6"/>
        <v>2017</v>
      </c>
      <c r="I454" s="11">
        <v>42909.48207175926</v>
      </c>
      <c r="J454" s="6">
        <v>827.0</v>
      </c>
      <c r="K454" s="12">
        <f t="shared" si="7"/>
        <v>13.78333333</v>
      </c>
      <c r="L454" s="6" t="s">
        <v>395</v>
      </c>
      <c r="M454" s="6" t="s">
        <v>396</v>
      </c>
      <c r="N454" s="13" t="str">
        <f t="shared" si="8"/>
        <v>45 Rd &amp; 11 StE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Center Blvd &amp; Borden AveForsyth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54" s="6" t="s">
        <v>29</v>
      </c>
      <c r="P454" s="6" t="s">
        <v>12</v>
      </c>
      <c r="Q454" s="6">
        <v>1995.0</v>
      </c>
      <c r="R454" s="13">
        <f t="shared" si="9"/>
        <v>27</v>
      </c>
      <c r="S454" s="6" t="str">
        <f t="shared" si="10"/>
        <v>20-29</v>
      </c>
      <c r="T454" s="6"/>
    </row>
    <row r="455" ht="15.75" customHeight="1">
      <c r="A455" s="6">
        <v>4089351.0</v>
      </c>
      <c r="B455" s="11">
        <v>42866.53194444445</v>
      </c>
      <c r="C455" s="8">
        <f t="shared" si="1"/>
        <v>42866</v>
      </c>
      <c r="D455" s="9">
        <f t="shared" si="2"/>
        <v>0.5319444444</v>
      </c>
      <c r="E455" s="9">
        <f t="shared" si="3"/>
        <v>0.5</v>
      </c>
      <c r="F455" s="10">
        <f t="shared" si="4"/>
        <v>5</v>
      </c>
      <c r="G455" s="6" t="str">
        <f t="shared" si="5"/>
        <v>May</v>
      </c>
      <c r="H455" s="6">
        <f t="shared" si="6"/>
        <v>2017</v>
      </c>
      <c r="I455" s="11">
        <v>42866.542291666665</v>
      </c>
      <c r="J455" s="6">
        <v>894.0</v>
      </c>
      <c r="K455" s="12">
        <f t="shared" si="7"/>
        <v>14.9</v>
      </c>
      <c r="L455" s="6" t="s">
        <v>397</v>
      </c>
      <c r="M455" s="6" t="s">
        <v>159</v>
      </c>
      <c r="N455" s="13" t="str">
        <f t="shared" si="8"/>
        <v>E 6 St &amp; Avenue DBrooklyn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Forsyth St &amp; Broome StE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55" s="6" t="s">
        <v>11</v>
      </c>
      <c r="P455" s="6" t="s">
        <v>12</v>
      </c>
      <c r="Q455" s="6">
        <v>1967.0</v>
      </c>
      <c r="R455" s="13">
        <f t="shared" si="9"/>
        <v>55</v>
      </c>
      <c r="S455" s="6" t="str">
        <f t="shared" si="10"/>
        <v>50-59</v>
      </c>
      <c r="T455" s="6"/>
    </row>
    <row r="456" ht="15.75" customHeight="1">
      <c r="A456" s="6">
        <v>4155251.0</v>
      </c>
      <c r="B456" s="11">
        <v>42867.64981481482</v>
      </c>
      <c r="C456" s="8">
        <f t="shared" si="1"/>
        <v>42867</v>
      </c>
      <c r="D456" s="9">
        <f t="shared" si="2"/>
        <v>0.6498148148</v>
      </c>
      <c r="E456" s="9">
        <f t="shared" si="3"/>
        <v>0.625</v>
      </c>
      <c r="F456" s="10">
        <f t="shared" si="4"/>
        <v>6</v>
      </c>
      <c r="G456" s="6" t="str">
        <f t="shared" si="5"/>
        <v>May</v>
      </c>
      <c r="H456" s="6">
        <f t="shared" si="6"/>
        <v>2017</v>
      </c>
      <c r="I456" s="11">
        <v>42867.68032407408</v>
      </c>
      <c r="J456" s="6">
        <v>2635.0</v>
      </c>
      <c r="K456" s="12">
        <f t="shared" si="7"/>
        <v>43.91666667</v>
      </c>
      <c r="L456" s="6" t="s">
        <v>303</v>
      </c>
      <c r="M456" s="6" t="s">
        <v>42</v>
      </c>
      <c r="N456" s="13" t="str">
        <f t="shared" si="8"/>
        <v>Brooklyn Bridge Park - Pier 2Water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17 St &amp; BroadwayHanson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56" s="6" t="s">
        <v>29</v>
      </c>
      <c r="P456" s="6" t="s">
        <v>12</v>
      </c>
      <c r="Q456" s="6">
        <v>1967.0</v>
      </c>
      <c r="R456" s="13">
        <f t="shared" si="9"/>
        <v>55</v>
      </c>
      <c r="S456" s="6" t="str">
        <f t="shared" si="10"/>
        <v>50-59</v>
      </c>
      <c r="T456" s="6"/>
    </row>
    <row r="457" ht="15.75" customHeight="1">
      <c r="A457" s="6">
        <v>1799886.0</v>
      </c>
      <c r="B457" s="11">
        <v>42803.7784375</v>
      </c>
      <c r="C457" s="8">
        <f t="shared" si="1"/>
        <v>42803</v>
      </c>
      <c r="D457" s="9">
        <f t="shared" si="2"/>
        <v>0.7784375</v>
      </c>
      <c r="E457" s="9">
        <f t="shared" si="3"/>
        <v>0.75</v>
      </c>
      <c r="F457" s="10">
        <f t="shared" si="4"/>
        <v>5</v>
      </c>
      <c r="G457" s="6" t="str">
        <f t="shared" si="5"/>
        <v>Mar</v>
      </c>
      <c r="H457" s="6">
        <f t="shared" si="6"/>
        <v>2017</v>
      </c>
      <c r="I457" s="11">
        <v>42803.80059027778</v>
      </c>
      <c r="J457" s="6">
        <v>1913.0</v>
      </c>
      <c r="K457" s="12">
        <f t="shared" si="7"/>
        <v>31.88333333</v>
      </c>
      <c r="L457" s="6" t="s">
        <v>398</v>
      </c>
      <c r="M457" s="6" t="s">
        <v>89</v>
      </c>
      <c r="N457" s="13" t="str">
        <f t="shared" si="8"/>
        <v>Water - Whitehall PlazaCentral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Hanson Pl &amp; Ashland PlW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57" s="6" t="s">
        <v>11</v>
      </c>
      <c r="P457" s="6" t="s">
        <v>12</v>
      </c>
      <c r="Q457" s="6">
        <v>1987.0</v>
      </c>
      <c r="R457" s="13">
        <f t="shared" si="9"/>
        <v>35</v>
      </c>
      <c r="S457" s="6" t="str">
        <f t="shared" si="10"/>
        <v>30-39</v>
      </c>
      <c r="T457" s="6"/>
    </row>
    <row r="458" ht="15.75" customHeight="1">
      <c r="A458" s="6">
        <v>1898321.0</v>
      </c>
      <c r="B458" s="11">
        <v>42813.61604166667</v>
      </c>
      <c r="C458" s="8">
        <f t="shared" si="1"/>
        <v>42813</v>
      </c>
      <c r="D458" s="9">
        <f t="shared" si="2"/>
        <v>0.6160416667</v>
      </c>
      <c r="E458" s="9">
        <f t="shared" si="3"/>
        <v>0.5833333333</v>
      </c>
      <c r="F458" s="10">
        <f t="shared" si="4"/>
        <v>1</v>
      </c>
      <c r="G458" s="6" t="str">
        <f t="shared" si="5"/>
        <v>Mar</v>
      </c>
      <c r="H458" s="6">
        <f t="shared" si="6"/>
        <v>2017</v>
      </c>
      <c r="I458" s="11">
        <v>42813.62298611111</v>
      </c>
      <c r="J458" s="6">
        <v>599.0</v>
      </c>
      <c r="K458" s="12">
        <f t="shared" si="7"/>
        <v>9.983333333</v>
      </c>
      <c r="L458" s="6" t="s">
        <v>28</v>
      </c>
      <c r="M458" s="6" t="s">
        <v>262</v>
      </c>
      <c r="N458" s="13" t="str">
        <f t="shared" si="8"/>
        <v>Central Park S &amp; 6 AveW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70 St &amp; Amsterdam Ave9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58" s="6" t="s">
        <v>11</v>
      </c>
      <c r="P458" s="6" t="s">
        <v>12</v>
      </c>
      <c r="Q458" s="6">
        <v>1985.0</v>
      </c>
      <c r="R458" s="13">
        <f t="shared" si="9"/>
        <v>37</v>
      </c>
      <c r="S458" s="6" t="str">
        <f t="shared" si="10"/>
        <v>30-39</v>
      </c>
      <c r="T458" s="6"/>
    </row>
    <row r="459" ht="15.75" customHeight="1">
      <c r="A459" s="6">
        <v>2579023.0</v>
      </c>
      <c r="B459" s="11">
        <v>42835.47149305556</v>
      </c>
      <c r="C459" s="8">
        <f t="shared" si="1"/>
        <v>42835</v>
      </c>
      <c r="D459" s="9">
        <f t="shared" si="2"/>
        <v>0.4714930556</v>
      </c>
      <c r="E459" s="9">
        <f t="shared" si="3"/>
        <v>0.4583333333</v>
      </c>
      <c r="F459" s="10">
        <f t="shared" si="4"/>
        <v>2</v>
      </c>
      <c r="G459" s="6" t="str">
        <f t="shared" si="5"/>
        <v>Apr</v>
      </c>
      <c r="H459" s="6">
        <f t="shared" si="6"/>
        <v>2017</v>
      </c>
      <c r="I459" s="11">
        <v>42835.47479166667</v>
      </c>
      <c r="J459" s="6">
        <v>285.0</v>
      </c>
      <c r="K459" s="12">
        <f t="shared" si="7"/>
        <v>4.75</v>
      </c>
      <c r="L459" s="6" t="s">
        <v>98</v>
      </c>
      <c r="M459" s="6" t="s">
        <v>64</v>
      </c>
      <c r="N459" s="13" t="str">
        <f t="shared" si="8"/>
        <v>W 43 St &amp; 6 Ave5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9 Ave &amp; W 45 StDean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59" s="6" t="s">
        <v>11</v>
      </c>
      <c r="P459" s="6" t="s">
        <v>12</v>
      </c>
      <c r="Q459" s="6">
        <v>1992.0</v>
      </c>
      <c r="R459" s="13">
        <f t="shared" si="9"/>
        <v>30</v>
      </c>
      <c r="S459" s="6" t="str">
        <f t="shared" si="10"/>
        <v>30-39</v>
      </c>
      <c r="T459" s="6"/>
    </row>
    <row r="460" ht="15.75" customHeight="1">
      <c r="A460" s="6">
        <v>797851.0</v>
      </c>
      <c r="B460" s="11">
        <v>42769.288252314815</v>
      </c>
      <c r="C460" s="8">
        <f t="shared" si="1"/>
        <v>42769</v>
      </c>
      <c r="D460" s="9">
        <f t="shared" si="2"/>
        <v>0.2882523148</v>
      </c>
      <c r="E460" s="9">
        <f t="shared" si="3"/>
        <v>0.25</v>
      </c>
      <c r="F460" s="10">
        <f t="shared" si="4"/>
        <v>6</v>
      </c>
      <c r="G460" s="6" t="str">
        <f t="shared" si="5"/>
        <v>Feb</v>
      </c>
      <c r="H460" s="6">
        <f t="shared" si="6"/>
        <v>2017</v>
      </c>
      <c r="I460" s="11">
        <v>42769.292905092596</v>
      </c>
      <c r="J460" s="6">
        <v>402.0</v>
      </c>
      <c r="K460" s="12">
        <f t="shared" si="7"/>
        <v>6.7</v>
      </c>
      <c r="L460" s="6" t="s">
        <v>399</v>
      </c>
      <c r="M460" s="6" t="s">
        <v>164</v>
      </c>
      <c r="N460" s="13" t="str">
        <f t="shared" si="8"/>
        <v>5 Ave &amp; 3 StE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Dean St &amp; 4 AveE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60" s="6" t="s">
        <v>11</v>
      </c>
      <c r="P460" s="6" t="s">
        <v>12</v>
      </c>
      <c r="Q460" s="6">
        <v>1972.0</v>
      </c>
      <c r="R460" s="13">
        <f t="shared" si="9"/>
        <v>50</v>
      </c>
      <c r="S460" s="6" t="str">
        <f t="shared" si="10"/>
        <v>50-59</v>
      </c>
      <c r="T460" s="6"/>
    </row>
    <row r="461" ht="15.75" customHeight="1">
      <c r="A461" s="6">
        <v>1745464.0</v>
      </c>
      <c r="B461" s="11">
        <v>42802.700949074075</v>
      </c>
      <c r="C461" s="8">
        <f t="shared" si="1"/>
        <v>42802</v>
      </c>
      <c r="D461" s="9">
        <f t="shared" si="2"/>
        <v>0.7009490741</v>
      </c>
      <c r="E461" s="9">
        <f t="shared" si="3"/>
        <v>0.6666666667</v>
      </c>
      <c r="F461" s="10">
        <f t="shared" si="4"/>
        <v>4</v>
      </c>
      <c r="G461" s="6" t="str">
        <f t="shared" si="5"/>
        <v>Mar</v>
      </c>
      <c r="H461" s="6">
        <f t="shared" si="6"/>
        <v>2017</v>
      </c>
      <c r="I461" s="11">
        <v>42802.71135416667</v>
      </c>
      <c r="J461" s="6">
        <v>898.0</v>
      </c>
      <c r="K461" s="12">
        <f t="shared" si="7"/>
        <v>14.96666667</v>
      </c>
      <c r="L461" s="6" t="s">
        <v>348</v>
      </c>
      <c r="M461" s="6" t="s">
        <v>111</v>
      </c>
      <c r="N461" s="13" t="str">
        <f t="shared" si="8"/>
        <v>E 55 St &amp; Lexington AveW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39 St &amp; 2 Ave1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61" s="6" t="s">
        <v>11</v>
      </c>
      <c r="P461" s="6" t="s">
        <v>12</v>
      </c>
      <c r="Q461" s="6">
        <v>1981.0</v>
      </c>
      <c r="R461" s="13">
        <f t="shared" si="9"/>
        <v>41</v>
      </c>
      <c r="S461" s="6" t="str">
        <f t="shared" si="10"/>
        <v>40-49</v>
      </c>
      <c r="T461" s="6"/>
    </row>
    <row r="462" ht="15.75" customHeight="1">
      <c r="A462" s="6">
        <v>799092.0</v>
      </c>
      <c r="B462" s="11">
        <v>42769.32025462963</v>
      </c>
      <c r="C462" s="8">
        <f t="shared" si="1"/>
        <v>42769</v>
      </c>
      <c r="D462" s="9">
        <f t="shared" si="2"/>
        <v>0.3202546296</v>
      </c>
      <c r="E462" s="9">
        <f t="shared" si="3"/>
        <v>0.2916666667</v>
      </c>
      <c r="F462" s="10">
        <f t="shared" si="4"/>
        <v>6</v>
      </c>
      <c r="G462" s="6" t="str">
        <f t="shared" si="5"/>
        <v>Feb</v>
      </c>
      <c r="H462" s="6">
        <f t="shared" si="6"/>
        <v>2017</v>
      </c>
      <c r="I462" s="11">
        <v>42769.33844907407</v>
      </c>
      <c r="J462" s="6">
        <v>1572.0</v>
      </c>
      <c r="K462" s="12">
        <f t="shared" si="7"/>
        <v>26.2</v>
      </c>
      <c r="L462" s="6" t="s">
        <v>400</v>
      </c>
      <c r="M462" s="6" t="s">
        <v>38</v>
      </c>
      <c r="N462" s="13" t="str">
        <f t="shared" si="8"/>
        <v>W 11 St &amp; 6 AveW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1 Ave &amp; E 68 StW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62" s="6" t="s">
        <v>11</v>
      </c>
      <c r="P462" s="6" t="s">
        <v>19</v>
      </c>
      <c r="Q462" s="6">
        <v>1978.0</v>
      </c>
      <c r="R462" s="13">
        <f t="shared" si="9"/>
        <v>44</v>
      </c>
      <c r="S462" s="6" t="str">
        <f t="shared" si="10"/>
        <v>40-49</v>
      </c>
      <c r="T462" s="6"/>
    </row>
    <row r="463" ht="15.75" customHeight="1">
      <c r="A463" s="6">
        <v>3932991.0</v>
      </c>
      <c r="B463" s="11">
        <v>42863.72638888889</v>
      </c>
      <c r="C463" s="8">
        <f t="shared" si="1"/>
        <v>42863</v>
      </c>
      <c r="D463" s="9">
        <f t="shared" si="2"/>
        <v>0.7263888889</v>
      </c>
      <c r="E463" s="9">
        <f t="shared" si="3"/>
        <v>0.7083333333</v>
      </c>
      <c r="F463" s="10">
        <f t="shared" si="4"/>
        <v>2</v>
      </c>
      <c r="G463" s="6" t="str">
        <f t="shared" si="5"/>
        <v>May</v>
      </c>
      <c r="H463" s="6">
        <f t="shared" si="6"/>
        <v>2017</v>
      </c>
      <c r="I463" s="11">
        <v>42863.73119212963</v>
      </c>
      <c r="J463" s="6">
        <v>415.0</v>
      </c>
      <c r="K463" s="12">
        <f t="shared" si="7"/>
        <v>6.916666667</v>
      </c>
      <c r="L463" s="6" t="s">
        <v>43</v>
      </c>
      <c r="M463" s="6" t="s">
        <v>364</v>
      </c>
      <c r="N463" s="13" t="str">
        <f t="shared" si="8"/>
        <v>W 17 St &amp; 8 AveLafayette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27 St &amp; 7 AveE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63" s="6" t="s">
        <v>11</v>
      </c>
      <c r="P463" s="6" t="s">
        <v>19</v>
      </c>
      <c r="Q463" s="6">
        <v>1986.0</v>
      </c>
      <c r="R463" s="13">
        <f t="shared" si="9"/>
        <v>36</v>
      </c>
      <c r="S463" s="6" t="str">
        <f t="shared" si="10"/>
        <v>30-39</v>
      </c>
      <c r="T463" s="6"/>
    </row>
    <row r="464" ht="15.75" customHeight="1">
      <c r="A464" s="6">
        <v>4611157.0</v>
      </c>
      <c r="B464" s="11">
        <v>42876.62253472222</v>
      </c>
      <c r="C464" s="8">
        <f t="shared" si="1"/>
        <v>42876</v>
      </c>
      <c r="D464" s="9">
        <f t="shared" si="2"/>
        <v>0.6225347222</v>
      </c>
      <c r="E464" s="9">
        <f t="shared" si="3"/>
        <v>0.5833333333</v>
      </c>
      <c r="F464" s="10">
        <f t="shared" si="4"/>
        <v>1</v>
      </c>
      <c r="G464" s="6" t="str">
        <f t="shared" si="5"/>
        <v>May</v>
      </c>
      <c r="H464" s="6">
        <f t="shared" si="6"/>
        <v>2017</v>
      </c>
      <c r="I464" s="11">
        <v>42876.62940972222</v>
      </c>
      <c r="J464" s="6">
        <v>594.0</v>
      </c>
      <c r="K464" s="12">
        <f t="shared" si="7"/>
        <v>9.9</v>
      </c>
      <c r="L464" s="6" t="s">
        <v>160</v>
      </c>
      <c r="M464" s="6" t="s">
        <v>42</v>
      </c>
      <c r="N464" s="13" t="str">
        <f t="shared" si="8"/>
        <v>Lafayette St &amp; E 8 St9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17 St &amp; BroadwayE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64" s="6" t="s">
        <v>29</v>
      </c>
      <c r="P464" s="6" t="s">
        <v>19</v>
      </c>
      <c r="Q464" s="6">
        <v>1986.0</v>
      </c>
      <c r="R464" s="13">
        <f t="shared" si="9"/>
        <v>36</v>
      </c>
      <c r="S464" s="6" t="str">
        <f t="shared" si="10"/>
        <v>30-39</v>
      </c>
      <c r="T464" s="6"/>
    </row>
    <row r="465" ht="15.75" customHeight="1">
      <c r="A465" s="6">
        <v>2929750.0</v>
      </c>
      <c r="B465" s="11">
        <v>42842.38207175926</v>
      </c>
      <c r="C465" s="8">
        <f t="shared" si="1"/>
        <v>42842</v>
      </c>
      <c r="D465" s="9">
        <f t="shared" si="2"/>
        <v>0.3820717593</v>
      </c>
      <c r="E465" s="9">
        <f t="shared" si="3"/>
        <v>0.375</v>
      </c>
      <c r="F465" s="10">
        <f t="shared" si="4"/>
        <v>2</v>
      </c>
      <c r="G465" s="6" t="str">
        <f t="shared" si="5"/>
        <v>Apr</v>
      </c>
      <c r="H465" s="6">
        <f t="shared" si="6"/>
        <v>2017</v>
      </c>
      <c r="I465" s="11">
        <v>42842.385196759256</v>
      </c>
      <c r="J465" s="6">
        <v>270.0</v>
      </c>
      <c r="K465" s="12">
        <f t="shared" si="7"/>
        <v>4.5</v>
      </c>
      <c r="L465" s="6" t="s">
        <v>401</v>
      </c>
      <c r="M465" s="6" t="s">
        <v>141</v>
      </c>
      <c r="N465" s="13" t="str">
        <f t="shared" si="8"/>
        <v>9 Ave &amp; W 18 StW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16 St &amp; 5 AveW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65" s="6" t="s">
        <v>11</v>
      </c>
      <c r="P465" s="6" t="s">
        <v>12</v>
      </c>
      <c r="Q465" s="6">
        <v>1988.0</v>
      </c>
      <c r="R465" s="13">
        <f t="shared" si="9"/>
        <v>34</v>
      </c>
      <c r="S465" s="6" t="str">
        <f t="shared" si="10"/>
        <v>30-39</v>
      </c>
      <c r="T465" s="6"/>
    </row>
    <row r="466" ht="15.75" customHeight="1">
      <c r="A466" s="6">
        <v>5126608.0</v>
      </c>
      <c r="B466" s="11">
        <v>42887.72109953704</v>
      </c>
      <c r="C466" s="8">
        <f t="shared" si="1"/>
        <v>42887</v>
      </c>
      <c r="D466" s="9">
        <f t="shared" si="2"/>
        <v>0.721099537</v>
      </c>
      <c r="E466" s="9">
        <f t="shared" si="3"/>
        <v>0.7083333333</v>
      </c>
      <c r="F466" s="10">
        <f t="shared" si="4"/>
        <v>5</v>
      </c>
      <c r="G466" s="6" t="str">
        <f t="shared" si="5"/>
        <v>Jun</v>
      </c>
      <c r="H466" s="6">
        <f t="shared" si="6"/>
        <v>2017</v>
      </c>
      <c r="I466" s="11">
        <v>42887.72622685185</v>
      </c>
      <c r="J466" s="6">
        <v>442.0</v>
      </c>
      <c r="K466" s="12">
        <f t="shared" si="7"/>
        <v>7.366666667</v>
      </c>
      <c r="L466" s="6" t="s">
        <v>162</v>
      </c>
      <c r="M466" s="6" t="s">
        <v>61</v>
      </c>
      <c r="N466" s="13" t="str">
        <f t="shared" si="8"/>
        <v>W 44 St &amp; 5 AveE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38 St &amp; 8 AveE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66" s="6" t="s">
        <v>11</v>
      </c>
      <c r="P466" s="6" t="s">
        <v>12</v>
      </c>
      <c r="Q466" s="6">
        <v>1975.0</v>
      </c>
      <c r="R466" s="13">
        <f t="shared" si="9"/>
        <v>47</v>
      </c>
      <c r="S466" s="6" t="str">
        <f t="shared" si="10"/>
        <v>40-49</v>
      </c>
      <c r="T466" s="6"/>
    </row>
    <row r="467" ht="15.75" customHeight="1">
      <c r="A467" s="6">
        <v>5553365.0</v>
      </c>
      <c r="B467" s="11">
        <v>42895.385787037034</v>
      </c>
      <c r="C467" s="8">
        <f t="shared" si="1"/>
        <v>42895</v>
      </c>
      <c r="D467" s="9">
        <f t="shared" si="2"/>
        <v>0.385787037</v>
      </c>
      <c r="E467" s="9">
        <f t="shared" si="3"/>
        <v>0.375</v>
      </c>
      <c r="F467" s="10">
        <f t="shared" si="4"/>
        <v>6</v>
      </c>
      <c r="G467" s="6" t="str">
        <f t="shared" si="5"/>
        <v>Jun</v>
      </c>
      <c r="H467" s="6">
        <f t="shared" si="6"/>
        <v>2017</v>
      </c>
      <c r="I467" s="11">
        <v>42895.391493055555</v>
      </c>
      <c r="J467" s="6">
        <v>493.0</v>
      </c>
      <c r="K467" s="12">
        <f t="shared" si="7"/>
        <v>8.216666667</v>
      </c>
      <c r="L467" s="6" t="s">
        <v>239</v>
      </c>
      <c r="M467" s="6" t="s">
        <v>310</v>
      </c>
      <c r="N467" s="13" t="str">
        <f t="shared" si="8"/>
        <v>E 102 St &amp; 1 AveChristopher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81 St &amp; York AveW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67" s="6" t="s">
        <v>11</v>
      </c>
      <c r="P467" s="6" t="s">
        <v>12</v>
      </c>
      <c r="Q467" s="6">
        <v>1992.0</v>
      </c>
      <c r="R467" s="13">
        <f t="shared" si="9"/>
        <v>30</v>
      </c>
      <c r="S467" s="6" t="str">
        <f t="shared" si="10"/>
        <v>30-39</v>
      </c>
      <c r="T467" s="6"/>
    </row>
    <row r="468" ht="15.75" customHeight="1">
      <c r="A468" s="6">
        <v>3962988.0</v>
      </c>
      <c r="B468" s="11">
        <v>42864.36890046296</v>
      </c>
      <c r="C468" s="8">
        <f t="shared" si="1"/>
        <v>42864</v>
      </c>
      <c r="D468" s="9">
        <f t="shared" si="2"/>
        <v>0.368900463</v>
      </c>
      <c r="E468" s="9">
        <f t="shared" si="3"/>
        <v>0.3333333333</v>
      </c>
      <c r="F468" s="10">
        <f t="shared" si="4"/>
        <v>3</v>
      </c>
      <c r="G468" s="6" t="str">
        <f t="shared" si="5"/>
        <v>May</v>
      </c>
      <c r="H468" s="6">
        <f t="shared" si="6"/>
        <v>2017</v>
      </c>
      <c r="I468" s="11">
        <v>42864.37480324074</v>
      </c>
      <c r="J468" s="6">
        <v>509.0</v>
      </c>
      <c r="K468" s="12">
        <f t="shared" si="7"/>
        <v>8.483333333</v>
      </c>
      <c r="L468" s="6" t="s">
        <v>205</v>
      </c>
      <c r="M468" s="6" t="s">
        <v>364</v>
      </c>
      <c r="N468" s="13" t="str">
        <f t="shared" si="8"/>
        <v>Christopher St &amp; Greenwich StMeserole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27 St &amp; 7 AveBerry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68" s="6" t="s">
        <v>11</v>
      </c>
      <c r="P468" s="6" t="s">
        <v>19</v>
      </c>
      <c r="Q468" s="6">
        <v>1993.0</v>
      </c>
      <c r="R468" s="13">
        <f t="shared" si="9"/>
        <v>29</v>
      </c>
      <c r="S468" s="6" t="str">
        <f t="shared" si="10"/>
        <v>20-29</v>
      </c>
      <c r="T468" s="6"/>
    </row>
    <row r="469" ht="15.75" customHeight="1">
      <c r="A469" s="6">
        <v>6376222.0</v>
      </c>
      <c r="B469" s="11">
        <v>42909.72625</v>
      </c>
      <c r="C469" s="8">
        <f t="shared" si="1"/>
        <v>42909</v>
      </c>
      <c r="D469" s="9">
        <f t="shared" si="2"/>
        <v>0.72625</v>
      </c>
      <c r="E469" s="9">
        <f t="shared" si="3"/>
        <v>0.7083333333</v>
      </c>
      <c r="F469" s="10">
        <f t="shared" si="4"/>
        <v>6</v>
      </c>
      <c r="G469" s="6" t="str">
        <f t="shared" si="5"/>
        <v>Jun</v>
      </c>
      <c r="H469" s="6">
        <f t="shared" si="6"/>
        <v>2017</v>
      </c>
      <c r="I469" s="11">
        <v>42909.73024305556</v>
      </c>
      <c r="J469" s="6">
        <v>345.0</v>
      </c>
      <c r="K469" s="12">
        <f t="shared" si="7"/>
        <v>5.75</v>
      </c>
      <c r="L469" s="6" t="s">
        <v>402</v>
      </c>
      <c r="M469" s="6" t="s">
        <v>403</v>
      </c>
      <c r="N469" s="13" t="str">
        <f t="shared" si="8"/>
        <v>Meserole Ave &amp; Manhattan AveMonroe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Berry St &amp; N 8 StGrand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69" s="6" t="s">
        <v>11</v>
      </c>
      <c r="P469" s="6" t="s">
        <v>12</v>
      </c>
      <c r="Q469" s="6">
        <v>1982.0</v>
      </c>
      <c r="R469" s="13">
        <f t="shared" si="9"/>
        <v>40</v>
      </c>
      <c r="S469" s="6" t="str">
        <f t="shared" si="10"/>
        <v>40-49</v>
      </c>
      <c r="T469" s="6"/>
    </row>
    <row r="470" ht="15.75" customHeight="1">
      <c r="A470" s="6">
        <v>3694433.0</v>
      </c>
      <c r="B470" s="11">
        <v>42858.40267361111</v>
      </c>
      <c r="C470" s="8">
        <f t="shared" si="1"/>
        <v>42858</v>
      </c>
      <c r="D470" s="9">
        <f t="shared" si="2"/>
        <v>0.4026736111</v>
      </c>
      <c r="E470" s="9">
        <f t="shared" si="3"/>
        <v>0.375</v>
      </c>
      <c r="F470" s="10">
        <f t="shared" si="4"/>
        <v>4</v>
      </c>
      <c r="G470" s="6" t="str">
        <f t="shared" si="5"/>
        <v>May</v>
      </c>
      <c r="H470" s="6">
        <f t="shared" si="6"/>
        <v>2017</v>
      </c>
      <c r="I470" s="11">
        <v>42858.420486111114</v>
      </c>
      <c r="J470" s="6">
        <v>1539.0</v>
      </c>
      <c r="K470" s="12">
        <f t="shared" si="7"/>
        <v>25.65</v>
      </c>
      <c r="L470" s="6" t="s">
        <v>404</v>
      </c>
      <c r="M470" s="6" t="s">
        <v>65</v>
      </c>
      <c r="N470" s="13" t="str">
        <f t="shared" si="8"/>
        <v>Monroe St &amp; Classon AveEckford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Grand St &amp; Elizabeth StN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70" s="6" t="s">
        <v>11</v>
      </c>
      <c r="P470" s="6" t="s">
        <v>12</v>
      </c>
      <c r="Q470" s="6">
        <v>1987.0</v>
      </c>
      <c r="R470" s="13">
        <f t="shared" si="9"/>
        <v>35</v>
      </c>
      <c r="S470" s="6" t="str">
        <f t="shared" si="10"/>
        <v>30-39</v>
      </c>
      <c r="T470" s="6"/>
    </row>
    <row r="471" ht="15.75" customHeight="1">
      <c r="A471" s="6">
        <v>3163527.0</v>
      </c>
      <c r="B471" s="11">
        <v>42847.45375</v>
      </c>
      <c r="C471" s="8">
        <f t="shared" si="1"/>
        <v>42847</v>
      </c>
      <c r="D471" s="9">
        <f t="shared" si="2"/>
        <v>0.45375</v>
      </c>
      <c r="E471" s="9">
        <f t="shared" si="3"/>
        <v>0.4166666667</v>
      </c>
      <c r="F471" s="10">
        <f t="shared" si="4"/>
        <v>7</v>
      </c>
      <c r="G471" s="6" t="str">
        <f t="shared" si="5"/>
        <v>Apr</v>
      </c>
      <c r="H471" s="6">
        <f t="shared" si="6"/>
        <v>2017</v>
      </c>
      <c r="I471" s="11">
        <v>42847.45769675926</v>
      </c>
      <c r="J471" s="6">
        <v>341.0</v>
      </c>
      <c r="K471" s="12">
        <f t="shared" si="7"/>
        <v>5.683333333</v>
      </c>
      <c r="L471" s="6" t="s">
        <v>405</v>
      </c>
      <c r="M471" s="6" t="s">
        <v>81</v>
      </c>
      <c r="N471" s="13" t="str">
        <f t="shared" si="8"/>
        <v>Eckford St &amp; Engert AveUniversity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N 8 St &amp; Driggs AveE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71" s="6" t="s">
        <v>11</v>
      </c>
      <c r="P471" s="6" t="s">
        <v>12</v>
      </c>
      <c r="Q471" s="6">
        <v>1959.0</v>
      </c>
      <c r="R471" s="13">
        <f t="shared" si="9"/>
        <v>63</v>
      </c>
      <c r="S471" s="6" t="str">
        <f t="shared" si="10"/>
        <v>60-69</v>
      </c>
      <c r="T471" s="6"/>
    </row>
    <row r="472" ht="15.75" customHeight="1">
      <c r="A472" s="6">
        <v>5368899.0</v>
      </c>
      <c r="B472" s="11">
        <v>42891.90125</v>
      </c>
      <c r="C472" s="8">
        <f t="shared" si="1"/>
        <v>42891</v>
      </c>
      <c r="D472" s="9">
        <f t="shared" si="2"/>
        <v>0.90125</v>
      </c>
      <c r="E472" s="9">
        <f t="shared" si="3"/>
        <v>0.875</v>
      </c>
      <c r="F472" s="10">
        <f t="shared" si="4"/>
        <v>2</v>
      </c>
      <c r="G472" s="6" t="str">
        <f t="shared" si="5"/>
        <v>Jun</v>
      </c>
      <c r="H472" s="6">
        <f t="shared" si="6"/>
        <v>2017</v>
      </c>
      <c r="I472" s="11">
        <v>42891.90613425926</v>
      </c>
      <c r="J472" s="6">
        <v>422.0</v>
      </c>
      <c r="K472" s="12">
        <f t="shared" si="7"/>
        <v>7.033333333</v>
      </c>
      <c r="L472" s="6" t="s">
        <v>156</v>
      </c>
      <c r="M472" s="6" t="s">
        <v>367</v>
      </c>
      <c r="N472" s="13" t="str">
        <f t="shared" si="8"/>
        <v>University Pl &amp; E 8 StPershing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11 St &amp; 1 AveE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72" s="6" t="s">
        <v>11</v>
      </c>
      <c r="P472" s="6" t="s">
        <v>19</v>
      </c>
      <c r="Q472" s="6">
        <v>1988.0</v>
      </c>
      <c r="R472" s="13">
        <f t="shared" si="9"/>
        <v>34</v>
      </c>
      <c r="S472" s="6" t="str">
        <f t="shared" si="10"/>
        <v>30-39</v>
      </c>
      <c r="T472" s="6"/>
    </row>
    <row r="473" ht="15.75" customHeight="1">
      <c r="A473" s="6">
        <v>272434.0</v>
      </c>
      <c r="B473" s="11">
        <v>42748.71747685185</v>
      </c>
      <c r="C473" s="8">
        <f t="shared" si="1"/>
        <v>42748</v>
      </c>
      <c r="D473" s="9">
        <f t="shared" si="2"/>
        <v>0.7174768519</v>
      </c>
      <c r="E473" s="9">
        <f t="shared" si="3"/>
        <v>0.7083333333</v>
      </c>
      <c r="F473" s="10">
        <f t="shared" si="4"/>
        <v>6</v>
      </c>
      <c r="G473" s="6" t="str">
        <f t="shared" si="5"/>
        <v>Jan</v>
      </c>
      <c r="H473" s="6">
        <f t="shared" si="6"/>
        <v>2017</v>
      </c>
      <c r="I473" s="11">
        <v>42748.72298611111</v>
      </c>
      <c r="J473" s="6">
        <v>476.0</v>
      </c>
      <c r="K473" s="12">
        <f t="shared" si="7"/>
        <v>7.933333333</v>
      </c>
      <c r="L473" s="6" t="s">
        <v>255</v>
      </c>
      <c r="M473" s="6" t="s">
        <v>406</v>
      </c>
      <c r="N473" s="13" t="str">
        <f t="shared" si="8"/>
        <v>Pershing Square NorthBroadway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58 St &amp; 3 AveW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73" s="6" t="s">
        <v>11</v>
      </c>
      <c r="P473" s="6" t="s">
        <v>12</v>
      </c>
      <c r="Q473" s="6">
        <v>1988.0</v>
      </c>
      <c r="R473" s="13">
        <f t="shared" si="9"/>
        <v>34</v>
      </c>
      <c r="S473" s="6" t="str">
        <f t="shared" si="10"/>
        <v>30-39</v>
      </c>
      <c r="T473" s="6"/>
    </row>
    <row r="474" ht="15.75" customHeight="1">
      <c r="A474" s="6">
        <v>3575288.0</v>
      </c>
      <c r="B474" s="11">
        <v>42856.43070601852</v>
      </c>
      <c r="C474" s="8">
        <f t="shared" si="1"/>
        <v>42856</v>
      </c>
      <c r="D474" s="9">
        <f t="shared" si="2"/>
        <v>0.4307060185</v>
      </c>
      <c r="E474" s="9">
        <f t="shared" si="3"/>
        <v>0.4166666667</v>
      </c>
      <c r="F474" s="10">
        <f t="shared" si="4"/>
        <v>2</v>
      </c>
      <c r="G474" s="6" t="str">
        <f t="shared" si="5"/>
        <v>May</v>
      </c>
      <c r="H474" s="6">
        <f t="shared" si="6"/>
        <v>2017</v>
      </c>
      <c r="I474" s="11">
        <v>42856.4540625</v>
      </c>
      <c r="J474" s="6">
        <v>2017.0</v>
      </c>
      <c r="K474" s="12">
        <f t="shared" si="7"/>
        <v>33.61666667</v>
      </c>
      <c r="L474" s="6" t="s">
        <v>134</v>
      </c>
      <c r="M474" s="6" t="s">
        <v>221</v>
      </c>
      <c r="N474" s="13" t="str">
        <f t="shared" si="8"/>
        <v>Broadway &amp; W 51 StW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13 St &amp; 5 AveW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74" s="6" t="s">
        <v>29</v>
      </c>
      <c r="P474" s="6" t="s">
        <v>12</v>
      </c>
      <c r="Q474" s="6">
        <v>1988.0</v>
      </c>
      <c r="R474" s="13">
        <f t="shared" si="9"/>
        <v>34</v>
      </c>
      <c r="S474" s="6" t="str">
        <f t="shared" si="10"/>
        <v>30-39</v>
      </c>
      <c r="T474" s="6"/>
    </row>
    <row r="475" ht="15.75" customHeight="1">
      <c r="A475" s="6">
        <v>2320669.0</v>
      </c>
      <c r="B475" s="11">
        <v>42828.39733796296</v>
      </c>
      <c r="C475" s="8">
        <f t="shared" si="1"/>
        <v>42828</v>
      </c>
      <c r="D475" s="9">
        <f t="shared" si="2"/>
        <v>0.397337963</v>
      </c>
      <c r="E475" s="9">
        <f t="shared" si="3"/>
        <v>0.375</v>
      </c>
      <c r="F475" s="10">
        <f t="shared" si="4"/>
        <v>2</v>
      </c>
      <c r="G475" s="6" t="str">
        <f t="shared" si="5"/>
        <v>Apr</v>
      </c>
      <c r="H475" s="6">
        <f t="shared" si="6"/>
        <v>2017</v>
      </c>
      <c r="I475" s="11">
        <v>42828.400358796294</v>
      </c>
      <c r="J475" s="6">
        <v>260.0</v>
      </c>
      <c r="K475" s="12">
        <f t="shared" si="7"/>
        <v>4.333333333</v>
      </c>
      <c r="L475" s="6" t="s">
        <v>93</v>
      </c>
      <c r="M475" s="6" t="s">
        <v>335</v>
      </c>
      <c r="N475" s="13" t="str">
        <f t="shared" si="8"/>
        <v>W 13 St &amp; Hudson StCadman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20 St &amp; 7 AveHicks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75" s="6" t="s">
        <v>11</v>
      </c>
      <c r="P475" s="6" t="s">
        <v>12</v>
      </c>
      <c r="Q475" s="6">
        <v>1975.0</v>
      </c>
      <c r="R475" s="13">
        <f t="shared" si="9"/>
        <v>47</v>
      </c>
      <c r="S475" s="6" t="str">
        <f t="shared" si="10"/>
        <v>40-49</v>
      </c>
      <c r="T475" s="6"/>
    </row>
    <row r="476" ht="15.75" customHeight="1">
      <c r="A476" s="6">
        <v>4370534.0</v>
      </c>
      <c r="B476" s="11">
        <v>42872.551516203705</v>
      </c>
      <c r="C476" s="8">
        <f t="shared" si="1"/>
        <v>42872</v>
      </c>
      <c r="D476" s="9">
        <f t="shared" si="2"/>
        <v>0.5515162037</v>
      </c>
      <c r="E476" s="9">
        <f t="shared" si="3"/>
        <v>0.5416666667</v>
      </c>
      <c r="F476" s="10">
        <f t="shared" si="4"/>
        <v>4</v>
      </c>
      <c r="G476" s="6" t="str">
        <f t="shared" si="5"/>
        <v>May</v>
      </c>
      <c r="H476" s="6">
        <f t="shared" si="6"/>
        <v>2017</v>
      </c>
      <c r="I476" s="11">
        <v>42872.55667824074</v>
      </c>
      <c r="J476" s="6">
        <v>445.0</v>
      </c>
      <c r="K476" s="12">
        <f t="shared" si="7"/>
        <v>7.416666667</v>
      </c>
      <c r="L476" s="6" t="s">
        <v>304</v>
      </c>
      <c r="M476" s="6" t="s">
        <v>324</v>
      </c>
      <c r="N476" s="13" t="str">
        <f t="shared" si="8"/>
        <v>Cadman Plaza E &amp; Tillary St9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Hicks St &amp; Montague StW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76" s="6" t="s">
        <v>11</v>
      </c>
      <c r="P476" s="6" t="s">
        <v>12</v>
      </c>
      <c r="Q476" s="6">
        <v>1973.0</v>
      </c>
      <c r="R476" s="13">
        <f t="shared" si="9"/>
        <v>49</v>
      </c>
      <c r="S476" s="6" t="str">
        <f t="shared" si="10"/>
        <v>40-49</v>
      </c>
      <c r="T476" s="6"/>
    </row>
    <row r="477" ht="15.75" customHeight="1">
      <c r="A477" s="6">
        <v>2647378.0</v>
      </c>
      <c r="B477" s="11">
        <v>42836.69068287037</v>
      </c>
      <c r="C477" s="8">
        <f t="shared" si="1"/>
        <v>42836</v>
      </c>
      <c r="D477" s="9">
        <f t="shared" si="2"/>
        <v>0.6906828704</v>
      </c>
      <c r="E477" s="9">
        <f t="shared" si="3"/>
        <v>0.6666666667</v>
      </c>
      <c r="F477" s="10">
        <f t="shared" si="4"/>
        <v>3</v>
      </c>
      <c r="G477" s="6" t="str">
        <f t="shared" si="5"/>
        <v>Apr</v>
      </c>
      <c r="H477" s="6">
        <f t="shared" si="6"/>
        <v>2017</v>
      </c>
      <c r="I477" s="11">
        <v>42836.702523148146</v>
      </c>
      <c r="J477" s="6">
        <v>1022.0</v>
      </c>
      <c r="K477" s="12">
        <f t="shared" si="7"/>
        <v>17.03333333</v>
      </c>
      <c r="L477" s="6" t="s">
        <v>64</v>
      </c>
      <c r="M477" s="6" t="s">
        <v>207</v>
      </c>
      <c r="N477" s="13" t="str">
        <f t="shared" si="8"/>
        <v>9 Ave &amp; W 45 StMacDougal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53 St &amp; 10 AveW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77" s="6" t="s">
        <v>11</v>
      </c>
      <c r="P477" s="6" t="s">
        <v>12</v>
      </c>
      <c r="Q477" s="6">
        <v>1975.0</v>
      </c>
      <c r="R477" s="13">
        <f t="shared" si="9"/>
        <v>47</v>
      </c>
      <c r="S477" s="6" t="str">
        <f t="shared" si="10"/>
        <v>40-49</v>
      </c>
      <c r="T477" s="6"/>
    </row>
    <row r="478" ht="15.75" customHeight="1">
      <c r="A478" s="6">
        <v>1964284.0</v>
      </c>
      <c r="B478" s="11">
        <v>42815.828564814816</v>
      </c>
      <c r="C478" s="8">
        <f t="shared" si="1"/>
        <v>42815</v>
      </c>
      <c r="D478" s="9">
        <f t="shared" si="2"/>
        <v>0.8285648148</v>
      </c>
      <c r="E478" s="9">
        <f t="shared" si="3"/>
        <v>0.7916666667</v>
      </c>
      <c r="F478" s="10">
        <f t="shared" si="4"/>
        <v>3</v>
      </c>
      <c r="G478" s="6" t="str">
        <f t="shared" si="5"/>
        <v>Mar</v>
      </c>
      <c r="H478" s="6">
        <f t="shared" si="6"/>
        <v>2017</v>
      </c>
      <c r="I478" s="11">
        <v>42815.833819444444</v>
      </c>
      <c r="J478" s="6">
        <v>454.0</v>
      </c>
      <c r="K478" s="12">
        <f t="shared" si="7"/>
        <v>7.566666667</v>
      </c>
      <c r="L478" s="6" t="s">
        <v>130</v>
      </c>
      <c r="M478" s="6" t="s">
        <v>374</v>
      </c>
      <c r="N478" s="13" t="str">
        <f t="shared" si="8"/>
        <v>MacDougal St &amp; Prince StW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21 St &amp; 6 AveW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78" s="6" t="s">
        <v>11</v>
      </c>
      <c r="P478" s="6" t="s">
        <v>12</v>
      </c>
      <c r="Q478" s="6">
        <v>1963.0</v>
      </c>
      <c r="R478" s="13">
        <f t="shared" si="9"/>
        <v>59</v>
      </c>
      <c r="S478" s="6" t="str">
        <f t="shared" si="10"/>
        <v>50-59</v>
      </c>
      <c r="T478" s="6"/>
    </row>
    <row r="479" ht="15.75" customHeight="1">
      <c r="A479" s="6">
        <v>120263.0</v>
      </c>
      <c r="B479" s="11">
        <v>42741.75917824074</v>
      </c>
      <c r="C479" s="8">
        <f t="shared" si="1"/>
        <v>42741</v>
      </c>
      <c r="D479" s="9">
        <f t="shared" si="2"/>
        <v>0.7591782407</v>
      </c>
      <c r="E479" s="9">
        <f t="shared" si="3"/>
        <v>0.75</v>
      </c>
      <c r="F479" s="10">
        <f t="shared" si="4"/>
        <v>6</v>
      </c>
      <c r="G479" s="6" t="str">
        <f t="shared" si="5"/>
        <v>Jan</v>
      </c>
      <c r="H479" s="6">
        <f t="shared" si="6"/>
        <v>2017</v>
      </c>
      <c r="I479" s="11">
        <v>42741.76625</v>
      </c>
      <c r="J479" s="6">
        <v>610.0</v>
      </c>
      <c r="K479" s="12">
        <f t="shared" si="7"/>
        <v>10.16666667</v>
      </c>
      <c r="L479" s="6" t="s">
        <v>61</v>
      </c>
      <c r="M479" s="6" t="s">
        <v>67</v>
      </c>
      <c r="N479" s="13" t="str">
        <f t="shared" si="8"/>
        <v>W 38 St &amp; 8 AveGraham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20 St &amp; 11 AveMetropolitan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79" s="6" t="s">
        <v>11</v>
      </c>
      <c r="P479" s="6" t="s">
        <v>12</v>
      </c>
      <c r="Q479" s="6">
        <v>1979.0</v>
      </c>
      <c r="R479" s="13">
        <f t="shared" si="9"/>
        <v>43</v>
      </c>
      <c r="S479" s="6" t="str">
        <f t="shared" si="10"/>
        <v>40-49</v>
      </c>
      <c r="T479" s="6"/>
    </row>
    <row r="480" ht="15.75" customHeight="1">
      <c r="A480" s="6">
        <v>485112.0</v>
      </c>
      <c r="B480" s="11">
        <v>42757.551203703704</v>
      </c>
      <c r="C480" s="8">
        <f t="shared" si="1"/>
        <v>42757</v>
      </c>
      <c r="D480" s="9">
        <f t="shared" si="2"/>
        <v>0.5512037037</v>
      </c>
      <c r="E480" s="9">
        <f t="shared" si="3"/>
        <v>0.5416666667</v>
      </c>
      <c r="F480" s="10">
        <f t="shared" si="4"/>
        <v>1</v>
      </c>
      <c r="G480" s="6" t="str">
        <f t="shared" si="5"/>
        <v>Jan</v>
      </c>
      <c r="H480" s="6">
        <f t="shared" si="6"/>
        <v>2017</v>
      </c>
      <c r="I480" s="11">
        <v>42757.55432870371</v>
      </c>
      <c r="J480" s="6">
        <v>269.0</v>
      </c>
      <c r="K480" s="12">
        <f t="shared" si="7"/>
        <v>4.483333333</v>
      </c>
      <c r="L480" s="6" t="s">
        <v>407</v>
      </c>
      <c r="M480" s="6" t="s">
        <v>408</v>
      </c>
      <c r="N480" s="13" t="str">
        <f t="shared" si="8"/>
        <v>Graham Ave &amp; Grand StE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Metropolitan Ave &amp; Meeker Ave6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80" s="6" t="s">
        <v>11</v>
      </c>
      <c r="P480" s="6" t="s">
        <v>19</v>
      </c>
      <c r="Q480" s="6">
        <v>1981.0</v>
      </c>
      <c r="R480" s="13">
        <f t="shared" si="9"/>
        <v>41</v>
      </c>
      <c r="S480" s="6" t="str">
        <f t="shared" si="10"/>
        <v>40-49</v>
      </c>
      <c r="T480" s="6"/>
    </row>
    <row r="481" ht="15.75" customHeight="1">
      <c r="A481" s="6">
        <v>5575264.0</v>
      </c>
      <c r="B481" s="11">
        <v>42895.653645833336</v>
      </c>
      <c r="C481" s="8">
        <f t="shared" si="1"/>
        <v>42895</v>
      </c>
      <c r="D481" s="9">
        <f t="shared" si="2"/>
        <v>0.6536458333</v>
      </c>
      <c r="E481" s="9">
        <f t="shared" si="3"/>
        <v>0.625</v>
      </c>
      <c r="F481" s="10">
        <f t="shared" si="4"/>
        <v>6</v>
      </c>
      <c r="G481" s="6" t="str">
        <f t="shared" si="5"/>
        <v>Jun</v>
      </c>
      <c r="H481" s="6">
        <f t="shared" si="6"/>
        <v>2017</v>
      </c>
      <c r="I481" s="11">
        <v>42895.65795138889</v>
      </c>
      <c r="J481" s="6">
        <v>371.0</v>
      </c>
      <c r="K481" s="12">
        <f t="shared" si="7"/>
        <v>6.183333333</v>
      </c>
      <c r="L481" s="6" t="s">
        <v>141</v>
      </c>
      <c r="M481" s="6" t="s">
        <v>250</v>
      </c>
      <c r="N481" s="13" t="str">
        <f t="shared" si="8"/>
        <v>E 16 St &amp; 5 AveW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6 Ave &amp; W 33 StW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81" s="6" t="s">
        <v>11</v>
      </c>
      <c r="P481" s="6" t="s">
        <v>12</v>
      </c>
      <c r="Q481" s="6">
        <v>1966.0</v>
      </c>
      <c r="R481" s="13">
        <f t="shared" si="9"/>
        <v>56</v>
      </c>
      <c r="S481" s="6" t="str">
        <f t="shared" si="10"/>
        <v>50-59</v>
      </c>
      <c r="T481" s="6"/>
    </row>
    <row r="482" ht="15.75" customHeight="1">
      <c r="A482" s="6">
        <v>4774471.0</v>
      </c>
      <c r="B482" s="11">
        <v>42879.807118055556</v>
      </c>
      <c r="C482" s="8">
        <f t="shared" si="1"/>
        <v>42879</v>
      </c>
      <c r="D482" s="9">
        <f t="shared" si="2"/>
        <v>0.8071180556</v>
      </c>
      <c r="E482" s="9">
        <f t="shared" si="3"/>
        <v>0.7916666667</v>
      </c>
      <c r="F482" s="10">
        <f t="shared" si="4"/>
        <v>4</v>
      </c>
      <c r="G482" s="6" t="str">
        <f t="shared" si="5"/>
        <v>May</v>
      </c>
      <c r="H482" s="6">
        <f t="shared" si="6"/>
        <v>2017</v>
      </c>
      <c r="I482" s="11">
        <v>42879.82616898148</v>
      </c>
      <c r="J482" s="6">
        <v>1646.0</v>
      </c>
      <c r="K482" s="12">
        <f t="shared" si="7"/>
        <v>27.43333333</v>
      </c>
      <c r="L482" s="6" t="s">
        <v>364</v>
      </c>
      <c r="M482" s="6" t="s">
        <v>409</v>
      </c>
      <c r="N482" s="13" t="str">
        <f t="shared" si="8"/>
        <v>W 27 St &amp; 7 AveBarclay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95 St &amp; BroadwayBarclay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82" s="6" t="s">
        <v>11</v>
      </c>
      <c r="P482" s="6" t="s">
        <v>12</v>
      </c>
      <c r="Q482" s="6">
        <v>1965.0</v>
      </c>
      <c r="R482" s="13">
        <f t="shared" si="9"/>
        <v>57</v>
      </c>
      <c r="S482" s="6" t="str">
        <f t="shared" si="10"/>
        <v>50-59</v>
      </c>
      <c r="T482" s="6"/>
    </row>
    <row r="483" ht="15.75" customHeight="1">
      <c r="A483" s="6">
        <v>4589251.0</v>
      </c>
      <c r="B483" s="11">
        <v>42876.409733796296</v>
      </c>
      <c r="C483" s="8">
        <f t="shared" si="1"/>
        <v>42876</v>
      </c>
      <c r="D483" s="9">
        <f t="shared" si="2"/>
        <v>0.4097337963</v>
      </c>
      <c r="E483" s="9">
        <f t="shared" si="3"/>
        <v>0.375</v>
      </c>
      <c r="F483" s="10">
        <f t="shared" si="4"/>
        <v>1</v>
      </c>
      <c r="G483" s="6" t="str">
        <f t="shared" si="5"/>
        <v>May</v>
      </c>
      <c r="H483" s="6">
        <f t="shared" si="6"/>
        <v>2017</v>
      </c>
      <c r="I483" s="11">
        <v>42876.42873842592</v>
      </c>
      <c r="J483" s="6">
        <v>1641.0</v>
      </c>
      <c r="K483" s="12">
        <f t="shared" si="7"/>
        <v>27.35</v>
      </c>
      <c r="L483" s="6" t="s">
        <v>145</v>
      </c>
      <c r="M483" s="6" t="s">
        <v>145</v>
      </c>
      <c r="N483" s="13" t="str">
        <f t="shared" si="8"/>
        <v>Barclay St &amp; Church StW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Barclay St &amp; Church St21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83" s="6" t="s">
        <v>11</v>
      </c>
      <c r="P483" s="6" t="s">
        <v>19</v>
      </c>
      <c r="Q483" s="6">
        <v>1978.0</v>
      </c>
      <c r="R483" s="13">
        <f t="shared" si="9"/>
        <v>44</v>
      </c>
      <c r="S483" s="6" t="str">
        <f t="shared" si="10"/>
        <v>40-49</v>
      </c>
      <c r="T483" s="6"/>
    </row>
    <row r="484" ht="15.75" customHeight="1">
      <c r="A484" s="6">
        <v>6536890.0</v>
      </c>
      <c r="B484" s="11">
        <v>42912.73</v>
      </c>
      <c r="C484" s="8">
        <f t="shared" si="1"/>
        <v>42912</v>
      </c>
      <c r="D484" s="9">
        <f t="shared" si="2"/>
        <v>0.73</v>
      </c>
      <c r="E484" s="9">
        <f t="shared" si="3"/>
        <v>0.7083333333</v>
      </c>
      <c r="F484" s="10">
        <f t="shared" si="4"/>
        <v>2</v>
      </c>
      <c r="G484" s="6" t="str">
        <f t="shared" si="5"/>
        <v>Jun</v>
      </c>
      <c r="H484" s="6">
        <f t="shared" si="6"/>
        <v>2017</v>
      </c>
      <c r="I484" s="11">
        <v>42912.74795138889</v>
      </c>
      <c r="J484" s="6">
        <v>1551.0</v>
      </c>
      <c r="K484" s="12">
        <f t="shared" si="7"/>
        <v>25.85</v>
      </c>
      <c r="L484" s="6" t="s">
        <v>249</v>
      </c>
      <c r="M484" s="6" t="s">
        <v>410</v>
      </c>
      <c r="N484" s="13" t="str">
        <f t="shared" si="8"/>
        <v>W 41 St &amp; 8 AveW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21 St &amp; Queens Plaza NorthW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84" s="6" t="s">
        <v>11</v>
      </c>
      <c r="P484" s="6" t="s">
        <v>12</v>
      </c>
      <c r="Q484" s="6">
        <v>1994.0</v>
      </c>
      <c r="R484" s="13">
        <f t="shared" si="9"/>
        <v>28</v>
      </c>
      <c r="S484" s="6" t="str">
        <f t="shared" si="10"/>
        <v>20-29</v>
      </c>
      <c r="T484" s="6"/>
    </row>
    <row r="485" ht="15.75" customHeight="1">
      <c r="A485" s="6">
        <v>3694987.0</v>
      </c>
      <c r="B485" s="11">
        <v>42858.40967592593</v>
      </c>
      <c r="C485" s="8">
        <f t="shared" si="1"/>
        <v>42858</v>
      </c>
      <c r="D485" s="9">
        <f t="shared" si="2"/>
        <v>0.4096759259</v>
      </c>
      <c r="E485" s="9">
        <f t="shared" si="3"/>
        <v>0.375</v>
      </c>
      <c r="F485" s="10">
        <f t="shared" si="4"/>
        <v>4</v>
      </c>
      <c r="G485" s="6" t="str">
        <f t="shared" si="5"/>
        <v>May</v>
      </c>
      <c r="H485" s="6">
        <f t="shared" si="6"/>
        <v>2017</v>
      </c>
      <c r="I485" s="11">
        <v>42858.41363425926</v>
      </c>
      <c r="J485" s="6">
        <v>342.0</v>
      </c>
      <c r="K485" s="12">
        <f t="shared" si="7"/>
        <v>5.7</v>
      </c>
      <c r="L485" s="6" t="s">
        <v>354</v>
      </c>
      <c r="M485" s="6" t="s">
        <v>313</v>
      </c>
      <c r="N485" s="13" t="str">
        <f t="shared" si="8"/>
        <v>W 25 St &amp; 6 AveYork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13 St &amp; 6 AveBarclay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85" s="6" t="s">
        <v>11</v>
      </c>
      <c r="P485" s="6" t="s">
        <v>12</v>
      </c>
      <c r="Q485" s="6">
        <v>1990.0</v>
      </c>
      <c r="R485" s="13">
        <f t="shared" si="9"/>
        <v>32</v>
      </c>
      <c r="S485" s="6" t="str">
        <f t="shared" si="10"/>
        <v>30-39</v>
      </c>
      <c r="T485" s="6"/>
    </row>
    <row r="486" ht="15.75" customHeight="1">
      <c r="A486" s="6">
        <v>6297900.0</v>
      </c>
      <c r="B486" s="11">
        <v>42908.579421296294</v>
      </c>
      <c r="C486" s="8">
        <f t="shared" si="1"/>
        <v>42908</v>
      </c>
      <c r="D486" s="9">
        <f t="shared" si="2"/>
        <v>0.5794212963</v>
      </c>
      <c r="E486" s="9">
        <f t="shared" si="3"/>
        <v>0.5416666667</v>
      </c>
      <c r="F486" s="10">
        <f t="shared" si="4"/>
        <v>5</v>
      </c>
      <c r="G486" s="6" t="str">
        <f t="shared" si="5"/>
        <v>Jun</v>
      </c>
      <c r="H486" s="6">
        <f t="shared" si="6"/>
        <v>2017</v>
      </c>
      <c r="I486" s="11">
        <v>42908.59303240741</v>
      </c>
      <c r="J486" s="6">
        <v>1176.0</v>
      </c>
      <c r="K486" s="12">
        <f t="shared" si="7"/>
        <v>19.6</v>
      </c>
      <c r="L486" s="6" t="s">
        <v>192</v>
      </c>
      <c r="M486" s="6" t="s">
        <v>145</v>
      </c>
      <c r="N486" s="13" t="str">
        <f t="shared" si="8"/>
        <v>York St &amp; Jay StWest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Barclay St &amp; Church StUniversity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86" s="6" t="s">
        <v>11</v>
      </c>
      <c r="P486" s="6" t="s">
        <v>12</v>
      </c>
      <c r="Q486" s="6">
        <v>1971.0</v>
      </c>
      <c r="R486" s="13">
        <f t="shared" si="9"/>
        <v>51</v>
      </c>
      <c r="S486" s="6" t="str">
        <f t="shared" si="10"/>
        <v>50-59</v>
      </c>
      <c r="T486" s="6"/>
    </row>
    <row r="487" ht="15.75" customHeight="1">
      <c r="A487" s="6">
        <v>6276441.0</v>
      </c>
      <c r="B487" s="11">
        <v>42908.33006944445</v>
      </c>
      <c r="C487" s="8">
        <f t="shared" si="1"/>
        <v>42908</v>
      </c>
      <c r="D487" s="9">
        <f t="shared" si="2"/>
        <v>0.3300694444</v>
      </c>
      <c r="E487" s="9">
        <f t="shared" si="3"/>
        <v>0.2916666667</v>
      </c>
      <c r="F487" s="10">
        <f t="shared" si="4"/>
        <v>5</v>
      </c>
      <c r="G487" s="6" t="str">
        <f t="shared" si="5"/>
        <v>Jun</v>
      </c>
      <c r="H487" s="6">
        <f t="shared" si="6"/>
        <v>2017</v>
      </c>
      <c r="I487" s="11">
        <v>42908.35606481481</v>
      </c>
      <c r="J487" s="6">
        <v>2245.0</v>
      </c>
      <c r="K487" s="12">
        <f t="shared" si="7"/>
        <v>37.41666667</v>
      </c>
      <c r="L487" s="6" t="s">
        <v>411</v>
      </c>
      <c r="M487" s="6" t="s">
        <v>52</v>
      </c>
      <c r="N487" s="13" t="str">
        <f t="shared" si="8"/>
        <v>West End Ave &amp; W 107 StW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University Pl &amp; E 14 StE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87" s="6" t="s">
        <v>11</v>
      </c>
      <c r="P487" s="6" t="s">
        <v>12</v>
      </c>
      <c r="Q487" s="6">
        <v>1990.0</v>
      </c>
      <c r="R487" s="13">
        <f t="shared" si="9"/>
        <v>32</v>
      </c>
      <c r="S487" s="6" t="str">
        <f t="shared" si="10"/>
        <v>30-39</v>
      </c>
      <c r="T487" s="6"/>
    </row>
    <row r="488" ht="15.75" customHeight="1">
      <c r="A488" s="6">
        <v>4228605.0</v>
      </c>
      <c r="B488" s="11">
        <v>42870.308854166666</v>
      </c>
      <c r="C488" s="8">
        <f t="shared" si="1"/>
        <v>42870</v>
      </c>
      <c r="D488" s="9">
        <f t="shared" si="2"/>
        <v>0.3088541667</v>
      </c>
      <c r="E488" s="9">
        <f t="shared" si="3"/>
        <v>0.2916666667</v>
      </c>
      <c r="F488" s="10">
        <f t="shared" si="4"/>
        <v>2</v>
      </c>
      <c r="G488" s="6" t="str">
        <f t="shared" si="5"/>
        <v>May</v>
      </c>
      <c r="H488" s="6">
        <f t="shared" si="6"/>
        <v>2017</v>
      </c>
      <c r="I488" s="11">
        <v>42870.321122685185</v>
      </c>
      <c r="J488" s="6">
        <v>1060.0</v>
      </c>
      <c r="K488" s="12">
        <f t="shared" si="7"/>
        <v>17.66666667</v>
      </c>
      <c r="L488" s="6" t="s">
        <v>227</v>
      </c>
      <c r="M488" s="6" t="s">
        <v>48</v>
      </c>
      <c r="N488" s="13" t="str">
        <f t="shared" si="8"/>
        <v>W 42 St &amp; 8 AveRivington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72 St &amp; York AveMott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88" s="6" t="s">
        <v>11</v>
      </c>
      <c r="P488" s="6" t="s">
        <v>12</v>
      </c>
      <c r="Q488" s="6">
        <v>1960.0</v>
      </c>
      <c r="R488" s="13">
        <f t="shared" si="9"/>
        <v>62</v>
      </c>
      <c r="S488" s="6" t="str">
        <f t="shared" si="10"/>
        <v>60-69</v>
      </c>
      <c r="T488" s="6"/>
    </row>
    <row r="489" ht="15.75" customHeight="1">
      <c r="A489" s="6">
        <v>6054536.0</v>
      </c>
      <c r="B489" s="11">
        <v>42904.392534722225</v>
      </c>
      <c r="C489" s="8">
        <f t="shared" si="1"/>
        <v>42904</v>
      </c>
      <c r="D489" s="9">
        <f t="shared" si="2"/>
        <v>0.3925347222</v>
      </c>
      <c r="E489" s="9">
        <f t="shared" si="3"/>
        <v>0.375</v>
      </c>
      <c r="F489" s="10">
        <f t="shared" si="4"/>
        <v>1</v>
      </c>
      <c r="G489" s="6" t="str">
        <f t="shared" si="5"/>
        <v>Jun</v>
      </c>
      <c r="H489" s="6">
        <f t="shared" si="6"/>
        <v>2017</v>
      </c>
      <c r="I489" s="11">
        <v>42904.394282407404</v>
      </c>
      <c r="J489" s="6">
        <v>151.0</v>
      </c>
      <c r="K489" s="12">
        <f t="shared" si="7"/>
        <v>2.516666667</v>
      </c>
      <c r="L489" s="6" t="s">
        <v>72</v>
      </c>
      <c r="M489" s="6" t="s">
        <v>57</v>
      </c>
      <c r="N489" s="13" t="str">
        <f t="shared" si="8"/>
        <v>Rivington St &amp; Chrystie StW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Mott St &amp; Prince StW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89" s="6" t="s">
        <v>11</v>
      </c>
      <c r="P489" s="6" t="s">
        <v>12</v>
      </c>
      <c r="Q489" s="6">
        <v>1981.0</v>
      </c>
      <c r="R489" s="13">
        <f t="shared" si="9"/>
        <v>41</v>
      </c>
      <c r="S489" s="6" t="str">
        <f t="shared" si="10"/>
        <v>40-49</v>
      </c>
      <c r="T489" s="6"/>
    </row>
    <row r="490" ht="15.75" customHeight="1">
      <c r="A490" s="6">
        <v>4064209.0</v>
      </c>
      <c r="B490" s="11">
        <v>42865.89858796296</v>
      </c>
      <c r="C490" s="8">
        <f t="shared" si="1"/>
        <v>42865</v>
      </c>
      <c r="D490" s="9">
        <f t="shared" si="2"/>
        <v>0.898587963</v>
      </c>
      <c r="E490" s="9">
        <f t="shared" si="3"/>
        <v>0.875</v>
      </c>
      <c r="F490" s="10">
        <f t="shared" si="4"/>
        <v>4</v>
      </c>
      <c r="G490" s="6" t="str">
        <f t="shared" si="5"/>
        <v>May</v>
      </c>
      <c r="H490" s="6">
        <f t="shared" si="6"/>
        <v>2017</v>
      </c>
      <c r="I490" s="11">
        <v>42865.9025</v>
      </c>
      <c r="J490" s="6">
        <v>337.0</v>
      </c>
      <c r="K490" s="12">
        <f t="shared" si="7"/>
        <v>5.616666667</v>
      </c>
      <c r="L490" s="6" t="s">
        <v>249</v>
      </c>
      <c r="M490" s="6" t="s">
        <v>412</v>
      </c>
      <c r="N490" s="13" t="str">
        <f t="shared" si="8"/>
        <v>W 41 St &amp; 8 AveGraham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37 St &amp; 5 AveE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90" s="6" t="s">
        <v>11</v>
      </c>
      <c r="P490" s="6" t="s">
        <v>19</v>
      </c>
      <c r="Q490" s="6">
        <v>1970.0</v>
      </c>
      <c r="R490" s="13">
        <f t="shared" si="9"/>
        <v>52</v>
      </c>
      <c r="S490" s="6" t="str">
        <f t="shared" si="10"/>
        <v>50-59</v>
      </c>
      <c r="T490" s="6"/>
    </row>
    <row r="491" ht="15.75" customHeight="1">
      <c r="A491" s="6">
        <v>2880543.0</v>
      </c>
      <c r="B491" s="11">
        <v>42841.48304398148</v>
      </c>
      <c r="C491" s="8">
        <f t="shared" si="1"/>
        <v>42841</v>
      </c>
      <c r="D491" s="9">
        <f t="shared" si="2"/>
        <v>0.4830439815</v>
      </c>
      <c r="E491" s="9">
        <f t="shared" si="3"/>
        <v>0.4583333333</v>
      </c>
      <c r="F491" s="10">
        <f t="shared" si="4"/>
        <v>1</v>
      </c>
      <c r="G491" s="6" t="str">
        <f t="shared" si="5"/>
        <v>Apr</v>
      </c>
      <c r="H491" s="6">
        <f t="shared" si="6"/>
        <v>2017</v>
      </c>
      <c r="I491" s="11">
        <v>42841.5027662037</v>
      </c>
      <c r="J491" s="6">
        <v>1703.0</v>
      </c>
      <c r="K491" s="12">
        <f t="shared" si="7"/>
        <v>28.38333333</v>
      </c>
      <c r="L491" s="6" t="s">
        <v>413</v>
      </c>
      <c r="M491" s="6" t="s">
        <v>302</v>
      </c>
      <c r="N491" s="13" t="str">
        <f t="shared" si="8"/>
        <v>Graham Ave &amp; Herbert St8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25 St &amp; 1 AveBroadway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91" s="6" t="s">
        <v>11</v>
      </c>
      <c r="P491" s="6" t="s">
        <v>12</v>
      </c>
      <c r="Q491" s="6">
        <v>1993.0</v>
      </c>
      <c r="R491" s="13">
        <f t="shared" si="9"/>
        <v>29</v>
      </c>
      <c r="S491" s="6" t="str">
        <f t="shared" si="10"/>
        <v>20-29</v>
      </c>
      <c r="T491" s="6"/>
    </row>
    <row r="492" ht="15.75" customHeight="1">
      <c r="A492" s="6">
        <v>1500135.0</v>
      </c>
      <c r="B492" s="11">
        <v>42794.66232638889</v>
      </c>
      <c r="C492" s="8">
        <f t="shared" si="1"/>
        <v>42794</v>
      </c>
      <c r="D492" s="9">
        <f t="shared" si="2"/>
        <v>0.6623263889</v>
      </c>
      <c r="E492" s="9">
        <f t="shared" si="3"/>
        <v>0.625</v>
      </c>
      <c r="F492" s="10">
        <f t="shared" si="4"/>
        <v>3</v>
      </c>
      <c r="G492" s="6" t="str">
        <f t="shared" si="5"/>
        <v>Feb</v>
      </c>
      <c r="H492" s="6">
        <f t="shared" si="6"/>
        <v>2017</v>
      </c>
      <c r="I492" s="11">
        <v>42794.66861111111</v>
      </c>
      <c r="J492" s="6">
        <v>543.0</v>
      </c>
      <c r="K492" s="12">
        <f t="shared" si="7"/>
        <v>9.05</v>
      </c>
      <c r="L492" s="6" t="s">
        <v>83</v>
      </c>
      <c r="M492" s="6" t="s">
        <v>267</v>
      </c>
      <c r="N492" s="13" t="str">
        <f t="shared" si="8"/>
        <v>8 Ave &amp; W 31 St31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W 55 St1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92" s="6" t="s">
        <v>11</v>
      </c>
      <c r="P492" s="6" t="s">
        <v>12</v>
      </c>
      <c r="Q492" s="6">
        <v>1992.0</v>
      </c>
      <c r="R492" s="13">
        <f t="shared" si="9"/>
        <v>30</v>
      </c>
      <c r="S492" s="6" t="str">
        <f t="shared" si="10"/>
        <v>30-39</v>
      </c>
      <c r="T492" s="6"/>
    </row>
    <row r="493" ht="15.75" customHeight="1">
      <c r="A493" s="6">
        <v>2006709.0</v>
      </c>
      <c r="B493" s="11">
        <v>42817.531793981485</v>
      </c>
      <c r="C493" s="8">
        <f t="shared" si="1"/>
        <v>42817</v>
      </c>
      <c r="D493" s="9">
        <f t="shared" si="2"/>
        <v>0.5317939815</v>
      </c>
      <c r="E493" s="9">
        <f t="shared" si="3"/>
        <v>0.5</v>
      </c>
      <c r="F493" s="10">
        <f t="shared" si="4"/>
        <v>5</v>
      </c>
      <c r="G493" s="6" t="str">
        <f t="shared" si="5"/>
        <v>Mar</v>
      </c>
      <c r="H493" s="6">
        <f t="shared" si="6"/>
        <v>2017</v>
      </c>
      <c r="I493" s="11">
        <v>42817.54734953704</v>
      </c>
      <c r="J493" s="6">
        <v>1344.0</v>
      </c>
      <c r="K493" s="12">
        <f t="shared" si="7"/>
        <v>22.4</v>
      </c>
      <c r="L493" s="6" t="s">
        <v>226</v>
      </c>
      <c r="M493" s="6" t="s">
        <v>14</v>
      </c>
      <c r="N493" s="13" t="str">
        <f t="shared" si="8"/>
        <v>31 St &amp; Thomson Ave2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1 Ave &amp; E 78 StE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93" s="6" t="s">
        <v>11</v>
      </c>
      <c r="P493" s="6" t="s">
        <v>12</v>
      </c>
      <c r="Q493" s="6">
        <v>1984.0</v>
      </c>
      <c r="R493" s="13">
        <f t="shared" si="9"/>
        <v>38</v>
      </c>
      <c r="S493" s="6" t="str">
        <f t="shared" si="10"/>
        <v>30-39</v>
      </c>
      <c r="T493" s="6"/>
    </row>
    <row r="494" ht="15.75" customHeight="1">
      <c r="A494" s="6">
        <v>629185.0</v>
      </c>
      <c r="B494" s="11">
        <v>42763.31763888889</v>
      </c>
      <c r="C494" s="8">
        <f t="shared" si="1"/>
        <v>42763</v>
      </c>
      <c r="D494" s="9">
        <f t="shared" si="2"/>
        <v>0.3176388889</v>
      </c>
      <c r="E494" s="9">
        <f t="shared" si="3"/>
        <v>0.2916666667</v>
      </c>
      <c r="F494" s="10">
        <f t="shared" si="4"/>
        <v>7</v>
      </c>
      <c r="G494" s="6" t="str">
        <f t="shared" si="5"/>
        <v>Jan</v>
      </c>
      <c r="H494" s="6">
        <f t="shared" si="6"/>
        <v>2017</v>
      </c>
      <c r="I494" s="11">
        <v>42763.318773148145</v>
      </c>
      <c r="J494" s="6">
        <v>97.0</v>
      </c>
      <c r="K494" s="12">
        <f t="shared" si="7"/>
        <v>1.616666667</v>
      </c>
      <c r="L494" s="6" t="s">
        <v>198</v>
      </c>
      <c r="M494" s="6" t="s">
        <v>181</v>
      </c>
      <c r="N494" s="13" t="str">
        <f t="shared" si="8"/>
        <v>2 Ave &amp; E 31 StW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31 St &amp; 3 AveW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94" s="6" t="s">
        <v>11</v>
      </c>
      <c r="P494" s="6" t="s">
        <v>19</v>
      </c>
      <c r="Q494" s="6">
        <v>1982.0</v>
      </c>
      <c r="R494" s="13">
        <f t="shared" si="9"/>
        <v>40</v>
      </c>
      <c r="S494" s="6" t="str">
        <f t="shared" si="10"/>
        <v>40-49</v>
      </c>
      <c r="T494" s="6"/>
    </row>
    <row r="495" ht="15.75" customHeight="1">
      <c r="A495" s="6">
        <v>192292.0</v>
      </c>
      <c r="B495" s="11">
        <v>42746.6237962963</v>
      </c>
      <c r="C495" s="8">
        <f t="shared" si="1"/>
        <v>42746</v>
      </c>
      <c r="D495" s="9">
        <f t="shared" si="2"/>
        <v>0.6237962963</v>
      </c>
      <c r="E495" s="9">
        <f t="shared" si="3"/>
        <v>0.5833333333</v>
      </c>
      <c r="F495" s="10">
        <f t="shared" si="4"/>
        <v>4</v>
      </c>
      <c r="G495" s="6" t="str">
        <f t="shared" si="5"/>
        <v>Jan</v>
      </c>
      <c r="H495" s="6">
        <f t="shared" si="6"/>
        <v>2017</v>
      </c>
      <c r="I495" s="11">
        <v>42746.62810185185</v>
      </c>
      <c r="J495" s="6">
        <v>371.0</v>
      </c>
      <c r="K495" s="12">
        <f t="shared" si="7"/>
        <v>6.183333333</v>
      </c>
      <c r="L495" s="6" t="s">
        <v>104</v>
      </c>
      <c r="M495" s="6" t="s">
        <v>289</v>
      </c>
      <c r="N495" s="13" t="str">
        <f t="shared" si="8"/>
        <v>W 34 St &amp; 11 AveCooper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33 St &amp; 7 AveE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95" s="6" t="s">
        <v>11</v>
      </c>
      <c r="P495" s="6" t="s">
        <v>12</v>
      </c>
      <c r="Q495" s="6">
        <v>1967.0</v>
      </c>
      <c r="R495" s="13">
        <f t="shared" si="9"/>
        <v>55</v>
      </c>
      <c r="S495" s="6" t="str">
        <f t="shared" si="10"/>
        <v>50-59</v>
      </c>
      <c r="T495" s="6"/>
    </row>
    <row r="496" ht="15.75" customHeight="1">
      <c r="A496" s="6">
        <v>898044.0</v>
      </c>
      <c r="B496" s="11">
        <v>42772.930914351855</v>
      </c>
      <c r="C496" s="8">
        <f t="shared" si="1"/>
        <v>42772</v>
      </c>
      <c r="D496" s="9">
        <f t="shared" si="2"/>
        <v>0.9309143519</v>
      </c>
      <c r="E496" s="9">
        <f t="shared" si="3"/>
        <v>0.9166666667</v>
      </c>
      <c r="F496" s="10">
        <f t="shared" si="4"/>
        <v>2</v>
      </c>
      <c r="G496" s="6" t="str">
        <f t="shared" si="5"/>
        <v>Feb</v>
      </c>
      <c r="H496" s="6">
        <f t="shared" si="6"/>
        <v>2017</v>
      </c>
      <c r="I496" s="11">
        <v>42772.934537037036</v>
      </c>
      <c r="J496" s="6">
        <v>312.0</v>
      </c>
      <c r="K496" s="12">
        <f t="shared" si="7"/>
        <v>5.2</v>
      </c>
      <c r="L496" s="6" t="s">
        <v>176</v>
      </c>
      <c r="M496" s="6" t="s">
        <v>329</v>
      </c>
      <c r="N496" s="13" t="str">
        <f t="shared" si="8"/>
        <v>Cooper Square &amp; E 7 StTompkins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19 St &amp; 3 AveNassau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96" s="6" t="s">
        <v>11</v>
      </c>
      <c r="P496" s="6" t="s">
        <v>19</v>
      </c>
      <c r="Q496" s="6">
        <v>1989.0</v>
      </c>
      <c r="R496" s="13">
        <f t="shared" si="9"/>
        <v>33</v>
      </c>
      <c r="S496" s="6" t="str">
        <f t="shared" si="10"/>
        <v>30-39</v>
      </c>
      <c r="T496" s="6"/>
    </row>
    <row r="497" ht="15.75" customHeight="1">
      <c r="A497" s="6">
        <v>4264483.0</v>
      </c>
      <c r="B497" s="11">
        <v>42870.75982638889</v>
      </c>
      <c r="C497" s="8">
        <f t="shared" si="1"/>
        <v>42870</v>
      </c>
      <c r="D497" s="9">
        <f t="shared" si="2"/>
        <v>0.7598263889</v>
      </c>
      <c r="E497" s="9">
        <f t="shared" si="3"/>
        <v>0.75</v>
      </c>
      <c r="F497" s="10">
        <f t="shared" si="4"/>
        <v>2</v>
      </c>
      <c r="G497" s="6" t="str">
        <f t="shared" si="5"/>
        <v>May</v>
      </c>
      <c r="H497" s="6">
        <f t="shared" si="6"/>
        <v>2017</v>
      </c>
      <c r="I497" s="11">
        <v>42870.76863425926</v>
      </c>
      <c r="J497" s="6">
        <v>761.0</v>
      </c>
      <c r="K497" s="12">
        <f t="shared" si="7"/>
        <v>12.68333333</v>
      </c>
      <c r="L497" s="6" t="s">
        <v>414</v>
      </c>
      <c r="M497" s="6" t="s">
        <v>415</v>
      </c>
      <c r="N497" s="13" t="str">
        <f t="shared" si="8"/>
        <v>Tompkins Ave &amp; Hopkins St11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Nassau Ave &amp; Newell St8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97" s="6" t="s">
        <v>11</v>
      </c>
      <c r="P497" s="6" t="s">
        <v>12</v>
      </c>
      <c r="Q497" s="6">
        <v>1981.0</v>
      </c>
      <c r="R497" s="13">
        <f t="shared" si="9"/>
        <v>41</v>
      </c>
      <c r="S497" s="6" t="str">
        <f t="shared" si="10"/>
        <v>40-49</v>
      </c>
      <c r="T497" s="6"/>
    </row>
    <row r="498" ht="15.75" customHeight="1">
      <c r="A498" s="6">
        <v>5899528.0</v>
      </c>
      <c r="B498" s="11">
        <v>42901.321921296294</v>
      </c>
      <c r="C498" s="8">
        <f t="shared" si="1"/>
        <v>42901</v>
      </c>
      <c r="D498" s="9">
        <f t="shared" si="2"/>
        <v>0.3219212963</v>
      </c>
      <c r="E498" s="9">
        <f t="shared" si="3"/>
        <v>0.2916666667</v>
      </c>
      <c r="F498" s="10">
        <f t="shared" si="4"/>
        <v>5</v>
      </c>
      <c r="G498" s="6" t="str">
        <f t="shared" si="5"/>
        <v>Jun</v>
      </c>
      <c r="H498" s="6">
        <f t="shared" si="6"/>
        <v>2017</v>
      </c>
      <c r="I498" s="11">
        <v>42901.32846064815</v>
      </c>
      <c r="J498" s="6">
        <v>564.0</v>
      </c>
      <c r="K498" s="12">
        <f t="shared" si="7"/>
        <v>9.4</v>
      </c>
      <c r="L498" s="6" t="s">
        <v>186</v>
      </c>
      <c r="M498" s="6" t="s">
        <v>92</v>
      </c>
      <c r="N498" s="13" t="str">
        <f t="shared" si="8"/>
        <v>11 Ave &amp; W 27 St5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8 Ave &amp; W 16 StE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98" s="6" t="s">
        <v>11</v>
      </c>
      <c r="P498" s="6" t="s">
        <v>12</v>
      </c>
      <c r="Q498" s="6">
        <v>1950.0</v>
      </c>
      <c r="R498" s="13">
        <f t="shared" si="9"/>
        <v>72</v>
      </c>
      <c r="S498" s="6" t="str">
        <f t="shared" si="10"/>
        <v>70-79</v>
      </c>
      <c r="T498" s="6"/>
    </row>
    <row r="499" ht="15.75" customHeight="1">
      <c r="A499" s="6">
        <v>6754379.0</v>
      </c>
      <c r="B499" s="11">
        <v>42915.90974537037</v>
      </c>
      <c r="C499" s="8">
        <f t="shared" si="1"/>
        <v>42915</v>
      </c>
      <c r="D499" s="9">
        <f t="shared" si="2"/>
        <v>0.9097453704</v>
      </c>
      <c r="E499" s="9">
        <f t="shared" si="3"/>
        <v>0.875</v>
      </c>
      <c r="F499" s="10">
        <f t="shared" si="4"/>
        <v>5</v>
      </c>
      <c r="G499" s="6" t="str">
        <f t="shared" si="5"/>
        <v>Jun</v>
      </c>
      <c r="H499" s="6">
        <f t="shared" si="6"/>
        <v>2017</v>
      </c>
      <c r="I499" s="11">
        <v>42915.91431712963</v>
      </c>
      <c r="J499" s="6">
        <v>395.0</v>
      </c>
      <c r="K499" s="12">
        <f t="shared" si="7"/>
        <v>6.583333333</v>
      </c>
      <c r="L499" s="6" t="s">
        <v>321</v>
      </c>
      <c r="M499" s="6" t="s">
        <v>416</v>
      </c>
      <c r="N499" s="13" t="str">
        <f t="shared" si="8"/>
        <v>5 Ave &amp; E 78 StGreenwich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78 St &amp; 2 AveW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499" s="6" t="s">
        <v>11</v>
      </c>
      <c r="P499" s="6" t="s">
        <v>12</v>
      </c>
      <c r="Q499" s="6">
        <v>1973.0</v>
      </c>
      <c r="R499" s="13">
        <f t="shared" si="9"/>
        <v>49</v>
      </c>
      <c r="S499" s="6" t="str">
        <f t="shared" si="10"/>
        <v>40-49</v>
      </c>
      <c r="T499" s="6"/>
    </row>
    <row r="500" ht="15.75" customHeight="1">
      <c r="A500" s="6">
        <v>3854712.0</v>
      </c>
      <c r="B500" s="11">
        <v>42861.74171296296</v>
      </c>
      <c r="C500" s="8">
        <f t="shared" si="1"/>
        <v>42861</v>
      </c>
      <c r="D500" s="9">
        <f t="shared" si="2"/>
        <v>0.741712963</v>
      </c>
      <c r="E500" s="9">
        <f t="shared" si="3"/>
        <v>0.7083333333</v>
      </c>
      <c r="F500" s="10">
        <f t="shared" si="4"/>
        <v>7</v>
      </c>
      <c r="G500" s="6" t="str">
        <f t="shared" si="5"/>
        <v>May</v>
      </c>
      <c r="H500" s="6">
        <f t="shared" si="6"/>
        <v>2017</v>
      </c>
      <c r="I500" s="11">
        <v>42861.76857638889</v>
      </c>
      <c r="J500" s="6">
        <v>2321.0</v>
      </c>
      <c r="K500" s="12">
        <f t="shared" si="7"/>
        <v>38.68333333</v>
      </c>
      <c r="L500" s="6" t="s">
        <v>144</v>
      </c>
      <c r="M500" s="6" t="s">
        <v>93</v>
      </c>
      <c r="N500" s="13" t="str">
        <f t="shared" si="8"/>
        <v>Greenwich Ave &amp; 8 AveKent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13 St &amp; Hudson StMeserole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00" s="6" t="s">
        <v>11</v>
      </c>
      <c r="P500" s="6" t="s">
        <v>12</v>
      </c>
      <c r="Q500" s="6">
        <v>1985.0</v>
      </c>
      <c r="R500" s="13">
        <f t="shared" si="9"/>
        <v>37</v>
      </c>
      <c r="S500" s="6" t="str">
        <f t="shared" si="10"/>
        <v>30-39</v>
      </c>
      <c r="T500" s="6"/>
    </row>
    <row r="501" ht="15.75" customHeight="1">
      <c r="A501" s="6">
        <v>3111054.0</v>
      </c>
      <c r="B501" s="11">
        <v>42845.84106481481</v>
      </c>
      <c r="C501" s="8">
        <f t="shared" si="1"/>
        <v>42845</v>
      </c>
      <c r="D501" s="9">
        <f t="shared" si="2"/>
        <v>0.8410648148</v>
      </c>
      <c r="E501" s="9">
        <f t="shared" si="3"/>
        <v>0.8333333333</v>
      </c>
      <c r="F501" s="10">
        <f t="shared" si="4"/>
        <v>5</v>
      </c>
      <c r="G501" s="6" t="str">
        <f t="shared" si="5"/>
        <v>Apr</v>
      </c>
      <c r="H501" s="6">
        <f t="shared" si="6"/>
        <v>2017</v>
      </c>
      <c r="I501" s="11">
        <v>42845.843668981484</v>
      </c>
      <c r="J501" s="6">
        <v>225.0</v>
      </c>
      <c r="K501" s="12">
        <f t="shared" si="7"/>
        <v>3.75</v>
      </c>
      <c r="L501" s="6" t="s">
        <v>188</v>
      </c>
      <c r="M501" s="6" t="s">
        <v>402</v>
      </c>
      <c r="N501" s="13" t="str">
        <f t="shared" si="8"/>
        <v>Kent Ave &amp; N 7 StSuffolk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Meserole Ave &amp; Manhattan AveE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01" s="6" t="s">
        <v>11</v>
      </c>
      <c r="P501" s="6" t="s">
        <v>12</v>
      </c>
      <c r="Q501" s="6">
        <v>1991.0</v>
      </c>
      <c r="R501" s="13">
        <f t="shared" si="9"/>
        <v>31</v>
      </c>
      <c r="S501" s="6" t="str">
        <f t="shared" si="10"/>
        <v>30-39</v>
      </c>
      <c r="T501" s="6"/>
    </row>
    <row r="502" ht="15.75" customHeight="1">
      <c r="A502" s="6">
        <v>1582978.0</v>
      </c>
      <c r="B502" s="11">
        <v>42796.72256944444</v>
      </c>
      <c r="C502" s="8">
        <f t="shared" si="1"/>
        <v>42796</v>
      </c>
      <c r="D502" s="9">
        <f t="shared" si="2"/>
        <v>0.7225694444</v>
      </c>
      <c r="E502" s="9">
        <f t="shared" si="3"/>
        <v>0.7083333333</v>
      </c>
      <c r="F502" s="10">
        <f t="shared" si="4"/>
        <v>5</v>
      </c>
      <c r="G502" s="6" t="str">
        <f t="shared" si="5"/>
        <v>Mar</v>
      </c>
      <c r="H502" s="6">
        <f t="shared" si="6"/>
        <v>2017</v>
      </c>
      <c r="I502" s="11">
        <v>42796.72925925926</v>
      </c>
      <c r="J502" s="6">
        <v>578.0</v>
      </c>
      <c r="K502" s="12">
        <f t="shared" si="7"/>
        <v>9.633333333</v>
      </c>
      <c r="L502" s="6" t="s">
        <v>9</v>
      </c>
      <c r="M502" s="6" t="s">
        <v>118</v>
      </c>
      <c r="N502" s="13" t="str">
        <f t="shared" si="8"/>
        <v>Suffolk St &amp; Stanton StMacon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15 St &amp; 3 AveRichardson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02" s="6" t="s">
        <v>11</v>
      </c>
      <c r="P502" s="6" t="s">
        <v>12</v>
      </c>
      <c r="Q502" s="6">
        <v>1960.0</v>
      </c>
      <c r="R502" s="13">
        <f t="shared" si="9"/>
        <v>62</v>
      </c>
      <c r="S502" s="6" t="str">
        <f t="shared" si="10"/>
        <v>60-69</v>
      </c>
      <c r="T502" s="6"/>
    </row>
    <row r="503" ht="15.75" customHeight="1">
      <c r="A503" s="6">
        <v>2867496.0</v>
      </c>
      <c r="B503" s="11">
        <v>42840.85858796296</v>
      </c>
      <c r="C503" s="8">
        <f t="shared" si="1"/>
        <v>42840</v>
      </c>
      <c r="D503" s="9">
        <f t="shared" si="2"/>
        <v>0.858587963</v>
      </c>
      <c r="E503" s="9">
        <f t="shared" si="3"/>
        <v>0.8333333333</v>
      </c>
      <c r="F503" s="10">
        <f t="shared" si="4"/>
        <v>7</v>
      </c>
      <c r="G503" s="6" t="str">
        <f t="shared" si="5"/>
        <v>Apr</v>
      </c>
      <c r="H503" s="6">
        <f t="shared" si="6"/>
        <v>2017</v>
      </c>
      <c r="I503" s="11">
        <v>42840.8771875</v>
      </c>
      <c r="J503" s="6">
        <v>1607.0</v>
      </c>
      <c r="K503" s="12">
        <f t="shared" si="7"/>
        <v>26.78333333</v>
      </c>
      <c r="L503" s="6" t="s">
        <v>417</v>
      </c>
      <c r="M503" s="6" t="s">
        <v>345</v>
      </c>
      <c r="N503" s="13" t="str">
        <f t="shared" si="8"/>
        <v>Macon St &amp; Nostrand AveFDR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Richardson St &amp; N Henry StE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03" s="6" t="s">
        <v>11</v>
      </c>
      <c r="P503" s="6" t="s">
        <v>12</v>
      </c>
      <c r="Q503" s="6">
        <v>1987.0</v>
      </c>
      <c r="R503" s="13">
        <f t="shared" si="9"/>
        <v>35</v>
      </c>
      <c r="S503" s="6" t="str">
        <f t="shared" si="10"/>
        <v>30-39</v>
      </c>
      <c r="T503" s="6"/>
    </row>
    <row r="504" ht="15.75" customHeight="1">
      <c r="A504" s="6">
        <v>6330204.0</v>
      </c>
      <c r="B504" s="11">
        <v>42908.87216435185</v>
      </c>
      <c r="C504" s="8">
        <f t="shared" si="1"/>
        <v>42908</v>
      </c>
      <c r="D504" s="9">
        <f t="shared" si="2"/>
        <v>0.8721643519</v>
      </c>
      <c r="E504" s="9">
        <f t="shared" si="3"/>
        <v>0.8333333333</v>
      </c>
      <c r="F504" s="10">
        <f t="shared" si="4"/>
        <v>5</v>
      </c>
      <c r="G504" s="6" t="str">
        <f t="shared" si="5"/>
        <v>Jun</v>
      </c>
      <c r="H504" s="6">
        <f t="shared" si="6"/>
        <v>2017</v>
      </c>
      <c r="I504" s="11">
        <v>42908.88233796296</v>
      </c>
      <c r="J504" s="6">
        <v>878.0</v>
      </c>
      <c r="K504" s="12">
        <f t="shared" si="7"/>
        <v>14.63333333</v>
      </c>
      <c r="L504" s="6" t="s">
        <v>225</v>
      </c>
      <c r="M504" s="6" t="s">
        <v>46</v>
      </c>
      <c r="N504" s="13" t="str">
        <f t="shared" si="8"/>
        <v>FDR Drive &amp; E 35 StPike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11 St &amp; 2 AvePike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04" s="6" t="s">
        <v>11</v>
      </c>
      <c r="P504" s="6" t="s">
        <v>12</v>
      </c>
      <c r="Q504" s="6">
        <v>1980.0</v>
      </c>
      <c r="R504" s="13">
        <f t="shared" si="9"/>
        <v>42</v>
      </c>
      <c r="S504" s="6" t="str">
        <f t="shared" si="10"/>
        <v>40-49</v>
      </c>
      <c r="T504" s="6"/>
    </row>
    <row r="505" ht="15.75" customHeight="1">
      <c r="A505" s="6">
        <v>5329838.0</v>
      </c>
      <c r="B505" s="11">
        <v>42891.41873842593</v>
      </c>
      <c r="C505" s="8">
        <f t="shared" si="1"/>
        <v>42891</v>
      </c>
      <c r="D505" s="9">
        <f t="shared" si="2"/>
        <v>0.4187384259</v>
      </c>
      <c r="E505" s="9">
        <f t="shared" si="3"/>
        <v>0.4166666667</v>
      </c>
      <c r="F505" s="10">
        <f t="shared" si="4"/>
        <v>2</v>
      </c>
      <c r="G505" s="6" t="str">
        <f t="shared" si="5"/>
        <v>Jun</v>
      </c>
      <c r="H505" s="6">
        <f t="shared" si="6"/>
        <v>2017</v>
      </c>
      <c r="I505" s="11">
        <v>42891.42005787037</v>
      </c>
      <c r="J505" s="6">
        <v>114.0</v>
      </c>
      <c r="K505" s="12">
        <f t="shared" si="7"/>
        <v>1.9</v>
      </c>
      <c r="L505" s="6" t="s">
        <v>418</v>
      </c>
      <c r="M505" s="6" t="s">
        <v>418</v>
      </c>
      <c r="N505" s="13" t="str">
        <f t="shared" si="8"/>
        <v>Pike St &amp; Monroe StE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Pike St &amp; Monroe StW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05" s="6" t="s">
        <v>11</v>
      </c>
      <c r="P505" s="6" t="s">
        <v>12</v>
      </c>
      <c r="Q505" s="6">
        <v>1973.0</v>
      </c>
      <c r="R505" s="13">
        <f t="shared" si="9"/>
        <v>49</v>
      </c>
      <c r="S505" s="6" t="str">
        <f t="shared" si="10"/>
        <v>40-49</v>
      </c>
      <c r="T505" s="6"/>
    </row>
    <row r="506" ht="15.75" customHeight="1">
      <c r="A506" s="6">
        <v>1817912.0</v>
      </c>
      <c r="B506" s="11">
        <v>42804.69023148148</v>
      </c>
      <c r="C506" s="8">
        <f t="shared" si="1"/>
        <v>42804</v>
      </c>
      <c r="D506" s="9">
        <f t="shared" si="2"/>
        <v>0.6902314815</v>
      </c>
      <c r="E506" s="9">
        <f t="shared" si="3"/>
        <v>0.6666666667</v>
      </c>
      <c r="F506" s="10">
        <f t="shared" si="4"/>
        <v>6</v>
      </c>
      <c r="G506" s="6" t="str">
        <f t="shared" si="5"/>
        <v>Mar</v>
      </c>
      <c r="H506" s="6">
        <f t="shared" si="6"/>
        <v>2017</v>
      </c>
      <c r="I506" s="11">
        <v>42804.69836805556</v>
      </c>
      <c r="J506" s="6">
        <v>703.0</v>
      </c>
      <c r="K506" s="12">
        <f t="shared" si="7"/>
        <v>11.71666667</v>
      </c>
      <c r="L506" s="6" t="s">
        <v>128</v>
      </c>
      <c r="M506" s="6" t="s">
        <v>289</v>
      </c>
      <c r="N506" s="13" t="str">
        <f t="shared" si="8"/>
        <v>E 59 St &amp; Madison AveE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33 St &amp; 7 AveSuffolk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06" s="6" t="s">
        <v>11</v>
      </c>
      <c r="P506" s="6" t="s">
        <v>12</v>
      </c>
      <c r="Q506" s="6">
        <v>1962.0</v>
      </c>
      <c r="R506" s="13">
        <f t="shared" si="9"/>
        <v>60</v>
      </c>
      <c r="S506" s="6" t="str">
        <f t="shared" si="10"/>
        <v>60-69</v>
      </c>
      <c r="T506" s="6"/>
    </row>
    <row r="507" ht="15.75" customHeight="1">
      <c r="A507" s="6">
        <v>4689916.0</v>
      </c>
      <c r="B507" s="11">
        <v>42878.60212962963</v>
      </c>
      <c r="C507" s="8">
        <f t="shared" si="1"/>
        <v>42878</v>
      </c>
      <c r="D507" s="9">
        <f t="shared" si="2"/>
        <v>0.6021296296</v>
      </c>
      <c r="E507" s="9">
        <f t="shared" si="3"/>
        <v>0.5833333333</v>
      </c>
      <c r="F507" s="10">
        <f t="shared" si="4"/>
        <v>3</v>
      </c>
      <c r="G507" s="6" t="str">
        <f t="shared" si="5"/>
        <v>May</v>
      </c>
      <c r="H507" s="6">
        <f t="shared" si="6"/>
        <v>2017</v>
      </c>
      <c r="I507" s="11">
        <v>42878.60494212963</v>
      </c>
      <c r="J507" s="6">
        <v>243.0</v>
      </c>
      <c r="K507" s="12">
        <f t="shared" si="7"/>
        <v>4.05</v>
      </c>
      <c r="L507" s="6" t="s">
        <v>240</v>
      </c>
      <c r="M507" s="6" t="s">
        <v>9</v>
      </c>
      <c r="N507" s="13" t="str">
        <f t="shared" si="8"/>
        <v>E 7 St &amp; Avenue AE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Suffolk St &amp; Stanton StGrand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07" s="6" t="s">
        <v>11</v>
      </c>
      <c r="P507" s="6" t="s">
        <v>12</v>
      </c>
      <c r="Q507" s="6">
        <v>1988.0</v>
      </c>
      <c r="R507" s="13">
        <f t="shared" si="9"/>
        <v>34</v>
      </c>
      <c r="S507" s="6" t="str">
        <f t="shared" si="10"/>
        <v>30-39</v>
      </c>
      <c r="T507" s="6"/>
    </row>
    <row r="508" ht="15.75" customHeight="1">
      <c r="A508" s="6">
        <v>2886325.0</v>
      </c>
      <c r="B508" s="11">
        <v>42841.54199074074</v>
      </c>
      <c r="C508" s="8">
        <f t="shared" si="1"/>
        <v>42841</v>
      </c>
      <c r="D508" s="9">
        <f t="shared" si="2"/>
        <v>0.5419907407</v>
      </c>
      <c r="E508" s="9">
        <f t="shared" si="3"/>
        <v>0.5416666667</v>
      </c>
      <c r="F508" s="10">
        <f t="shared" si="4"/>
        <v>1</v>
      </c>
      <c r="G508" s="6" t="str">
        <f t="shared" si="5"/>
        <v>Apr</v>
      </c>
      <c r="H508" s="6">
        <f t="shared" si="6"/>
        <v>2017</v>
      </c>
      <c r="I508" s="11">
        <v>42841.56209490741</v>
      </c>
      <c r="J508" s="6">
        <v>1737.0</v>
      </c>
      <c r="K508" s="12">
        <f t="shared" si="7"/>
        <v>28.95</v>
      </c>
      <c r="L508" s="6" t="s">
        <v>208</v>
      </c>
      <c r="M508" s="6" t="s">
        <v>236</v>
      </c>
      <c r="N508" s="13" t="str">
        <f t="shared" si="8"/>
        <v>E 32 St &amp; Park AveMaiden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Grand Army Plaza &amp; Central Park SW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08" s="6" t="s">
        <v>29</v>
      </c>
      <c r="P508" s="6" t="s">
        <v>12</v>
      </c>
      <c r="Q508" s="6">
        <v>1988.0</v>
      </c>
      <c r="R508" s="13">
        <f t="shared" si="9"/>
        <v>34</v>
      </c>
      <c r="S508" s="6" t="str">
        <f t="shared" si="10"/>
        <v>30-39</v>
      </c>
      <c r="T508" s="6"/>
    </row>
    <row r="509" ht="15.75" customHeight="1">
      <c r="A509" s="6">
        <v>5476047.0</v>
      </c>
      <c r="B509" s="11">
        <v>42893.95342592592</v>
      </c>
      <c r="C509" s="8">
        <f t="shared" si="1"/>
        <v>42893</v>
      </c>
      <c r="D509" s="9">
        <f t="shared" si="2"/>
        <v>0.9534259259</v>
      </c>
      <c r="E509" s="9">
        <f t="shared" si="3"/>
        <v>0.9166666667</v>
      </c>
      <c r="F509" s="10">
        <f t="shared" si="4"/>
        <v>4</v>
      </c>
      <c r="G509" s="6" t="str">
        <f t="shared" si="5"/>
        <v>Jun</v>
      </c>
      <c r="H509" s="6">
        <f t="shared" si="6"/>
        <v>2017</v>
      </c>
      <c r="I509" s="11">
        <v>42893.972905092596</v>
      </c>
      <c r="J509" s="6">
        <v>1682.0</v>
      </c>
      <c r="K509" s="12">
        <f t="shared" si="7"/>
        <v>28.03333333</v>
      </c>
      <c r="L509" s="6" t="s">
        <v>202</v>
      </c>
      <c r="M509" s="6" t="s">
        <v>170</v>
      </c>
      <c r="N509" s="13" t="str">
        <f t="shared" si="8"/>
        <v>Maiden Ln &amp; Pearl St3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52 St &amp; 6 AveE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09" s="6" t="s">
        <v>11</v>
      </c>
      <c r="P509" s="6" t="s">
        <v>12</v>
      </c>
      <c r="Q509" s="6">
        <v>1980.0</v>
      </c>
      <c r="R509" s="13">
        <f t="shared" si="9"/>
        <v>42</v>
      </c>
      <c r="S509" s="6" t="str">
        <f t="shared" si="10"/>
        <v>40-49</v>
      </c>
      <c r="T509" s="6"/>
    </row>
    <row r="510" ht="15.75" customHeight="1">
      <c r="A510" s="6">
        <v>6020712.0</v>
      </c>
      <c r="B510" s="11">
        <v>42903.40626157408</v>
      </c>
      <c r="C510" s="8">
        <f t="shared" si="1"/>
        <v>42903</v>
      </c>
      <c r="D510" s="9">
        <f t="shared" si="2"/>
        <v>0.4062615741</v>
      </c>
      <c r="E510" s="9">
        <f t="shared" si="3"/>
        <v>0.375</v>
      </c>
      <c r="F510" s="10">
        <f t="shared" si="4"/>
        <v>7</v>
      </c>
      <c r="G510" s="6" t="str">
        <f t="shared" si="5"/>
        <v>Jun</v>
      </c>
      <c r="H510" s="6">
        <f t="shared" si="6"/>
        <v>2017</v>
      </c>
      <c r="I510" s="11">
        <v>42903.409780092596</v>
      </c>
      <c r="J510" s="6">
        <v>304.0</v>
      </c>
      <c r="K510" s="12">
        <f t="shared" si="7"/>
        <v>5.066666667</v>
      </c>
      <c r="L510" s="6" t="s">
        <v>259</v>
      </c>
      <c r="M510" s="6" t="s">
        <v>48</v>
      </c>
      <c r="N510" s="13" t="str">
        <f t="shared" si="8"/>
        <v>3 Ave &amp; E 62 StCentral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72 St &amp; York Ave9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10" s="6" t="s">
        <v>11</v>
      </c>
      <c r="P510" s="6" t="s">
        <v>12</v>
      </c>
      <c r="Q510" s="6">
        <v>1970.0</v>
      </c>
      <c r="R510" s="13">
        <f t="shared" si="9"/>
        <v>52</v>
      </c>
      <c r="S510" s="6" t="str">
        <f t="shared" si="10"/>
        <v>50-59</v>
      </c>
      <c r="T510" s="6"/>
    </row>
    <row r="511" ht="15.75" customHeight="1">
      <c r="A511" s="6">
        <v>2628269.0</v>
      </c>
      <c r="B511" s="11">
        <v>42836.40377314815</v>
      </c>
      <c r="C511" s="8">
        <f t="shared" si="1"/>
        <v>42836</v>
      </c>
      <c r="D511" s="9">
        <f t="shared" si="2"/>
        <v>0.4037731481</v>
      </c>
      <c r="E511" s="9">
        <f t="shared" si="3"/>
        <v>0.375</v>
      </c>
      <c r="F511" s="10">
        <f t="shared" si="4"/>
        <v>3</v>
      </c>
      <c r="G511" s="6" t="str">
        <f t="shared" si="5"/>
        <v>Apr</v>
      </c>
      <c r="H511" s="6">
        <f t="shared" si="6"/>
        <v>2017</v>
      </c>
      <c r="I511" s="11">
        <v>42836.42271990741</v>
      </c>
      <c r="J511" s="6">
        <v>1637.0</v>
      </c>
      <c r="K511" s="12">
        <f t="shared" si="7"/>
        <v>27.28333333</v>
      </c>
      <c r="L511" s="6" t="s">
        <v>361</v>
      </c>
      <c r="M511" s="6" t="s">
        <v>401</v>
      </c>
      <c r="N511" s="13" t="str">
        <f t="shared" si="8"/>
        <v>Central Park West &amp; W 68 StW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9 Ave &amp; W 18 StW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11" s="6" t="s">
        <v>11</v>
      </c>
      <c r="P511" s="6" t="s">
        <v>12</v>
      </c>
      <c r="Q511" s="6">
        <v>1975.0</v>
      </c>
      <c r="R511" s="13">
        <f t="shared" si="9"/>
        <v>47</v>
      </c>
      <c r="S511" s="6" t="str">
        <f t="shared" si="10"/>
        <v>40-49</v>
      </c>
      <c r="T511" s="6"/>
    </row>
    <row r="512" ht="15.75" customHeight="1">
      <c r="A512" s="6">
        <v>1730516.0</v>
      </c>
      <c r="B512" s="11">
        <v>42802.411145833335</v>
      </c>
      <c r="C512" s="8">
        <f t="shared" si="1"/>
        <v>42802</v>
      </c>
      <c r="D512" s="9">
        <f t="shared" si="2"/>
        <v>0.4111458333</v>
      </c>
      <c r="E512" s="9">
        <f t="shared" si="3"/>
        <v>0.375</v>
      </c>
      <c r="F512" s="10">
        <f t="shared" si="4"/>
        <v>4</v>
      </c>
      <c r="G512" s="6" t="str">
        <f t="shared" si="5"/>
        <v>Mar</v>
      </c>
      <c r="H512" s="6">
        <f t="shared" si="6"/>
        <v>2017</v>
      </c>
      <c r="I512" s="11">
        <v>42802.41559027778</v>
      </c>
      <c r="J512" s="6">
        <v>383.0</v>
      </c>
      <c r="K512" s="12">
        <f t="shared" si="7"/>
        <v>6.383333333</v>
      </c>
      <c r="L512" s="6" t="s">
        <v>412</v>
      </c>
      <c r="M512" s="6" t="s">
        <v>249</v>
      </c>
      <c r="N512" s="13" t="str">
        <f t="shared" si="8"/>
        <v>W 37 St &amp; 5 AveBank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41 St &amp; 8 AveDivision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12" s="6" t="s">
        <v>11</v>
      </c>
      <c r="P512" s="6" t="s">
        <v>12</v>
      </c>
      <c r="Q512" s="6">
        <v>1972.0</v>
      </c>
      <c r="R512" s="13">
        <f t="shared" si="9"/>
        <v>50</v>
      </c>
      <c r="S512" s="6" t="str">
        <f t="shared" si="10"/>
        <v>50-59</v>
      </c>
      <c r="T512" s="6"/>
    </row>
    <row r="513" ht="15.75" customHeight="1">
      <c r="A513" s="6">
        <v>2466078.0</v>
      </c>
      <c r="B513" s="11">
        <v>42832.58436342593</v>
      </c>
      <c r="C513" s="8">
        <f t="shared" si="1"/>
        <v>42832</v>
      </c>
      <c r="D513" s="9">
        <f t="shared" si="2"/>
        <v>0.5843634259</v>
      </c>
      <c r="E513" s="9">
        <f t="shared" si="3"/>
        <v>0.5833333333</v>
      </c>
      <c r="F513" s="10">
        <f t="shared" si="4"/>
        <v>6</v>
      </c>
      <c r="G513" s="6" t="str">
        <f t="shared" si="5"/>
        <v>Apr</v>
      </c>
      <c r="H513" s="6">
        <f t="shared" si="6"/>
        <v>2017</v>
      </c>
      <c r="I513" s="11">
        <v>42832.597974537035</v>
      </c>
      <c r="J513" s="6">
        <v>1175.0</v>
      </c>
      <c r="K513" s="12">
        <f t="shared" si="7"/>
        <v>19.58333333</v>
      </c>
      <c r="L513" s="6" t="s">
        <v>254</v>
      </c>
      <c r="M513" s="6" t="s">
        <v>212</v>
      </c>
      <c r="N513" s="13" t="str">
        <f t="shared" si="8"/>
        <v>Bank St &amp; Hudson StW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Division St &amp; BoweryW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13" s="6" t="s">
        <v>11</v>
      </c>
      <c r="P513" s="6" t="s">
        <v>19</v>
      </c>
      <c r="Q513" s="6">
        <v>1985.0</v>
      </c>
      <c r="R513" s="13">
        <f t="shared" si="9"/>
        <v>37</v>
      </c>
      <c r="S513" s="6" t="str">
        <f t="shared" si="10"/>
        <v>30-39</v>
      </c>
      <c r="T513" s="6"/>
    </row>
    <row r="514" ht="15.75" customHeight="1">
      <c r="A514" s="6">
        <v>1240459.0</v>
      </c>
      <c r="B514" s="11">
        <v>42787.66872685185</v>
      </c>
      <c r="C514" s="8">
        <f t="shared" si="1"/>
        <v>42787</v>
      </c>
      <c r="D514" s="9">
        <f t="shared" si="2"/>
        <v>0.6687268519</v>
      </c>
      <c r="E514" s="9">
        <f t="shared" si="3"/>
        <v>0.6666666667</v>
      </c>
      <c r="F514" s="10">
        <f t="shared" si="4"/>
        <v>3</v>
      </c>
      <c r="G514" s="6" t="str">
        <f t="shared" si="5"/>
        <v>Feb</v>
      </c>
      <c r="H514" s="6">
        <f t="shared" si="6"/>
        <v>2017</v>
      </c>
      <c r="I514" s="11">
        <v>42787.671111111114</v>
      </c>
      <c r="J514" s="6">
        <v>205.0</v>
      </c>
      <c r="K514" s="12">
        <f t="shared" si="7"/>
        <v>3.416666667</v>
      </c>
      <c r="L514" s="6" t="s">
        <v>94</v>
      </c>
      <c r="M514" s="6" t="s">
        <v>378</v>
      </c>
      <c r="N514" s="13" t="str">
        <f t="shared" si="8"/>
        <v>W 84 St &amp; Columbus AvePershing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74 St &amp; Columbus AveW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14" s="6" t="s">
        <v>11</v>
      </c>
      <c r="P514" s="6" t="s">
        <v>12</v>
      </c>
      <c r="Q514" s="6">
        <v>1977.0</v>
      </c>
      <c r="R514" s="13">
        <f t="shared" si="9"/>
        <v>45</v>
      </c>
      <c r="S514" s="6" t="str">
        <f t="shared" si="10"/>
        <v>40-49</v>
      </c>
      <c r="T514" s="6"/>
    </row>
    <row r="515" ht="15.75" customHeight="1">
      <c r="A515" s="6">
        <v>906359.0</v>
      </c>
      <c r="B515" s="11">
        <v>42773.516689814816</v>
      </c>
      <c r="C515" s="8">
        <f t="shared" si="1"/>
        <v>42773</v>
      </c>
      <c r="D515" s="9">
        <f t="shared" si="2"/>
        <v>0.5166898148</v>
      </c>
      <c r="E515" s="9">
        <f t="shared" si="3"/>
        <v>0.5</v>
      </c>
      <c r="F515" s="10">
        <f t="shared" si="4"/>
        <v>3</v>
      </c>
      <c r="G515" s="6" t="str">
        <f t="shared" si="5"/>
        <v>Feb</v>
      </c>
      <c r="H515" s="6">
        <f t="shared" si="6"/>
        <v>2017</v>
      </c>
      <c r="I515" s="11">
        <v>42773.52212962963</v>
      </c>
      <c r="J515" s="6">
        <v>470.0</v>
      </c>
      <c r="K515" s="12">
        <f t="shared" si="7"/>
        <v>7.833333333</v>
      </c>
      <c r="L515" s="6" t="s">
        <v>85</v>
      </c>
      <c r="M515" s="6" t="s">
        <v>256</v>
      </c>
      <c r="N515" s="13" t="str">
        <f t="shared" si="8"/>
        <v>Pershing Square SouthW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31 St &amp; 7 AveGrand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15" s="6" t="s">
        <v>11</v>
      </c>
      <c r="P515" s="6" t="s">
        <v>12</v>
      </c>
      <c r="Q515" s="6">
        <v>1988.0</v>
      </c>
      <c r="R515" s="13">
        <f t="shared" si="9"/>
        <v>34</v>
      </c>
      <c r="S515" s="6" t="str">
        <f t="shared" si="10"/>
        <v>30-39</v>
      </c>
      <c r="T515" s="6"/>
    </row>
    <row r="516" ht="15.75" customHeight="1">
      <c r="A516" s="6">
        <v>3624425.0</v>
      </c>
      <c r="B516" s="11">
        <v>42857.34201388889</v>
      </c>
      <c r="C516" s="8">
        <f t="shared" si="1"/>
        <v>42857</v>
      </c>
      <c r="D516" s="9">
        <f t="shared" si="2"/>
        <v>0.3420138889</v>
      </c>
      <c r="E516" s="9">
        <f t="shared" si="3"/>
        <v>0.3333333333</v>
      </c>
      <c r="F516" s="10">
        <f t="shared" si="4"/>
        <v>3</v>
      </c>
      <c r="G516" s="6" t="str">
        <f t="shared" si="5"/>
        <v>May</v>
      </c>
      <c r="H516" s="6">
        <f t="shared" si="6"/>
        <v>2017</v>
      </c>
      <c r="I516" s="11">
        <v>42857.347025462965</v>
      </c>
      <c r="J516" s="6">
        <v>433.0</v>
      </c>
      <c r="K516" s="12">
        <f t="shared" si="7"/>
        <v>7.216666667</v>
      </c>
      <c r="L516" s="6" t="s">
        <v>98</v>
      </c>
      <c r="M516" s="6" t="s">
        <v>236</v>
      </c>
      <c r="N516" s="13" t="str">
        <f t="shared" si="8"/>
        <v>W 43 St &amp; 6 AveBroadway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Grand Army Plaza &amp; Central Park SGreenwich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16" s="6" t="s">
        <v>11</v>
      </c>
      <c r="P516" s="6" t="s">
        <v>12</v>
      </c>
      <c r="Q516" s="6">
        <v>1975.0</v>
      </c>
      <c r="R516" s="13">
        <f t="shared" si="9"/>
        <v>47</v>
      </c>
      <c r="S516" s="6" t="str">
        <f t="shared" si="10"/>
        <v>40-49</v>
      </c>
      <c r="T516" s="6"/>
    </row>
    <row r="517" ht="15.75" customHeight="1">
      <c r="A517" s="6">
        <v>4756004.0</v>
      </c>
      <c r="B517" s="11">
        <v>42879.6759375</v>
      </c>
      <c r="C517" s="8">
        <f t="shared" si="1"/>
        <v>42879</v>
      </c>
      <c r="D517" s="9">
        <f t="shared" si="2"/>
        <v>0.6759375</v>
      </c>
      <c r="E517" s="9">
        <f t="shared" si="3"/>
        <v>0.6666666667</v>
      </c>
      <c r="F517" s="10">
        <f t="shared" si="4"/>
        <v>4</v>
      </c>
      <c r="G517" s="6" t="str">
        <f t="shared" si="5"/>
        <v>May</v>
      </c>
      <c r="H517" s="6">
        <f t="shared" si="6"/>
        <v>2017</v>
      </c>
      <c r="I517" s="11">
        <v>42879.690104166664</v>
      </c>
      <c r="J517" s="6">
        <v>1224.0</v>
      </c>
      <c r="K517" s="12">
        <f t="shared" si="7"/>
        <v>20.4</v>
      </c>
      <c r="L517" s="6" t="s">
        <v>157</v>
      </c>
      <c r="M517" s="6" t="s">
        <v>144</v>
      </c>
      <c r="N517" s="13" t="str">
        <f t="shared" si="8"/>
        <v>Broadway &amp; W 58 StE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Greenwich Ave &amp; 8 AveLaGuardia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17" s="6" t="s">
        <v>11</v>
      </c>
      <c r="P517" s="6" t="s">
        <v>19</v>
      </c>
      <c r="Q517" s="6">
        <v>1983.0</v>
      </c>
      <c r="R517" s="13">
        <f t="shared" si="9"/>
        <v>39</v>
      </c>
      <c r="S517" s="6" t="str">
        <f t="shared" si="10"/>
        <v>30-39</v>
      </c>
      <c r="T517" s="6"/>
    </row>
    <row r="518" ht="15.75" customHeight="1">
      <c r="A518" s="6">
        <v>5082496.0</v>
      </c>
      <c r="B518" s="11">
        <v>42886.91921296297</v>
      </c>
      <c r="C518" s="8">
        <f t="shared" si="1"/>
        <v>42886</v>
      </c>
      <c r="D518" s="9">
        <f t="shared" si="2"/>
        <v>0.919212963</v>
      </c>
      <c r="E518" s="9">
        <f t="shared" si="3"/>
        <v>0.9166666667</v>
      </c>
      <c r="F518" s="10">
        <f t="shared" si="4"/>
        <v>4</v>
      </c>
      <c r="G518" s="6" t="str">
        <f t="shared" si="5"/>
        <v>May</v>
      </c>
      <c r="H518" s="6">
        <f t="shared" si="6"/>
        <v>2017</v>
      </c>
      <c r="I518" s="11">
        <v>42886.93753472222</v>
      </c>
      <c r="J518" s="6">
        <v>1583.0</v>
      </c>
      <c r="K518" s="12">
        <f t="shared" si="7"/>
        <v>26.38333333</v>
      </c>
      <c r="L518" s="6" t="s">
        <v>111</v>
      </c>
      <c r="M518" s="6" t="s">
        <v>372</v>
      </c>
      <c r="N518" s="13" t="str">
        <f t="shared" si="8"/>
        <v>E 39 St &amp; 2 AveE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LaGuardia Pl &amp; W 3 St6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18" s="6" t="s">
        <v>11</v>
      </c>
      <c r="P518" s="6" t="s">
        <v>12</v>
      </c>
      <c r="Q518" s="6">
        <v>1994.0</v>
      </c>
      <c r="R518" s="13">
        <f t="shared" si="9"/>
        <v>28</v>
      </c>
      <c r="S518" s="6" t="str">
        <f t="shared" si="10"/>
        <v>20-29</v>
      </c>
      <c r="T518" s="6"/>
    </row>
    <row r="519" ht="15.75" customHeight="1">
      <c r="A519" s="6">
        <v>2479281.0</v>
      </c>
      <c r="B519" s="11">
        <v>42832.78732638889</v>
      </c>
      <c r="C519" s="8">
        <f t="shared" si="1"/>
        <v>42832</v>
      </c>
      <c r="D519" s="9">
        <f t="shared" si="2"/>
        <v>0.7873263889</v>
      </c>
      <c r="E519" s="9">
        <f t="shared" si="3"/>
        <v>0.75</v>
      </c>
      <c r="F519" s="10">
        <f t="shared" si="4"/>
        <v>6</v>
      </c>
      <c r="G519" s="6" t="str">
        <f t="shared" si="5"/>
        <v>Apr</v>
      </c>
      <c r="H519" s="6">
        <f t="shared" si="6"/>
        <v>2017</v>
      </c>
      <c r="I519" s="11">
        <v>42832.79436342593</v>
      </c>
      <c r="J519" s="6">
        <v>608.0</v>
      </c>
      <c r="K519" s="12">
        <f t="shared" si="7"/>
        <v>10.13333333</v>
      </c>
      <c r="L519" s="6" t="s">
        <v>187</v>
      </c>
      <c r="M519" s="6" t="s">
        <v>250</v>
      </c>
      <c r="N519" s="13" t="str">
        <f t="shared" si="8"/>
        <v>E 23 St &amp; 1 AveVernon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6 Ave &amp; W 33 StCenter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19" s="6" t="s">
        <v>11</v>
      </c>
      <c r="P519" s="6" t="s">
        <v>12</v>
      </c>
      <c r="Q519" s="6">
        <v>1970.0</v>
      </c>
      <c r="R519" s="13">
        <f t="shared" si="9"/>
        <v>52</v>
      </c>
      <c r="S519" s="6" t="str">
        <f t="shared" si="10"/>
        <v>50-59</v>
      </c>
      <c r="T519" s="6"/>
    </row>
    <row r="520" ht="15.75" customHeight="1">
      <c r="A520" s="6">
        <v>6092448.0</v>
      </c>
      <c r="B520" s="11">
        <v>42904.82923611111</v>
      </c>
      <c r="C520" s="8">
        <f t="shared" si="1"/>
        <v>42904</v>
      </c>
      <c r="D520" s="9">
        <f t="shared" si="2"/>
        <v>0.8292361111</v>
      </c>
      <c r="E520" s="9">
        <f t="shared" si="3"/>
        <v>0.7916666667</v>
      </c>
      <c r="F520" s="10">
        <f t="shared" si="4"/>
        <v>1</v>
      </c>
      <c r="G520" s="6" t="str">
        <f t="shared" si="5"/>
        <v>Jun</v>
      </c>
      <c r="H520" s="6">
        <f t="shared" si="6"/>
        <v>2017</v>
      </c>
      <c r="I520" s="11">
        <v>42904.83353009259</v>
      </c>
      <c r="J520" s="6">
        <v>370.0</v>
      </c>
      <c r="K520" s="12">
        <f t="shared" si="7"/>
        <v>6.166666667</v>
      </c>
      <c r="L520" s="6" t="s">
        <v>389</v>
      </c>
      <c r="M520" s="6" t="s">
        <v>396</v>
      </c>
      <c r="N520" s="13" t="str">
        <f t="shared" si="8"/>
        <v>Vernon Blvd &amp; 50 AveCarroll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Center Blvd &amp; Borden AveBergen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20" s="6" t="s">
        <v>11</v>
      </c>
      <c r="P520" s="6" t="s">
        <v>12</v>
      </c>
      <c r="Q520" s="6">
        <v>1981.0</v>
      </c>
      <c r="R520" s="13">
        <f t="shared" si="9"/>
        <v>41</v>
      </c>
      <c r="S520" s="6" t="str">
        <f t="shared" si="10"/>
        <v>40-49</v>
      </c>
      <c r="T520" s="6"/>
    </row>
    <row r="521" ht="15.75" customHeight="1">
      <c r="A521" s="6">
        <v>4520344.0</v>
      </c>
      <c r="B521" s="11">
        <v>42874.75693287037</v>
      </c>
      <c r="C521" s="8">
        <f t="shared" si="1"/>
        <v>42874</v>
      </c>
      <c r="D521" s="9">
        <f t="shared" si="2"/>
        <v>0.7569328704</v>
      </c>
      <c r="E521" s="9">
        <f t="shared" si="3"/>
        <v>0.75</v>
      </c>
      <c r="F521" s="10">
        <f t="shared" si="4"/>
        <v>6</v>
      </c>
      <c r="G521" s="6" t="str">
        <f t="shared" si="5"/>
        <v>May</v>
      </c>
      <c r="H521" s="6">
        <f t="shared" si="6"/>
        <v>2017</v>
      </c>
      <c r="I521" s="11">
        <v>42874.75950231482</v>
      </c>
      <c r="J521" s="6">
        <v>222.0</v>
      </c>
      <c r="K521" s="12">
        <f t="shared" si="7"/>
        <v>3.7</v>
      </c>
      <c r="L521" s="6" t="s">
        <v>215</v>
      </c>
      <c r="M521" s="6" t="s">
        <v>152</v>
      </c>
      <c r="N521" s="13" t="str">
        <f t="shared" si="8"/>
        <v>Carroll St &amp; Smith StPershing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Bergen St &amp; Smith StNorfolk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21" s="6" t="s">
        <v>11</v>
      </c>
      <c r="P521" s="6" t="s">
        <v>12</v>
      </c>
      <c r="Q521" s="6">
        <v>1972.0</v>
      </c>
      <c r="R521" s="13">
        <f t="shared" si="9"/>
        <v>50</v>
      </c>
      <c r="S521" s="6" t="str">
        <f t="shared" si="10"/>
        <v>50-59</v>
      </c>
      <c r="T521" s="6"/>
    </row>
    <row r="522" ht="15.75" customHeight="1">
      <c r="A522" s="6">
        <v>3908912.0</v>
      </c>
      <c r="B522" s="11">
        <v>42863.36071759259</v>
      </c>
      <c r="C522" s="8">
        <f t="shared" si="1"/>
        <v>42863</v>
      </c>
      <c r="D522" s="9">
        <f t="shared" si="2"/>
        <v>0.3607175926</v>
      </c>
      <c r="E522" s="9">
        <f t="shared" si="3"/>
        <v>0.3333333333</v>
      </c>
      <c r="F522" s="10">
        <f t="shared" si="4"/>
        <v>2</v>
      </c>
      <c r="G522" s="6" t="str">
        <f t="shared" si="5"/>
        <v>May</v>
      </c>
      <c r="H522" s="6">
        <f t="shared" si="6"/>
        <v>2017</v>
      </c>
      <c r="I522" s="11">
        <v>42863.37719907407</v>
      </c>
      <c r="J522" s="6">
        <v>1423.0</v>
      </c>
      <c r="K522" s="12">
        <f t="shared" si="7"/>
        <v>23.71666667</v>
      </c>
      <c r="L522" s="6" t="s">
        <v>85</v>
      </c>
      <c r="M522" s="6" t="s">
        <v>234</v>
      </c>
      <c r="N522" s="13" t="str">
        <f t="shared" si="8"/>
        <v>Pershing Square SouthW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Norfolk St &amp; Broome StE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22" s="6" t="s">
        <v>11</v>
      </c>
      <c r="P522" s="6" t="s">
        <v>12</v>
      </c>
      <c r="Q522" s="6">
        <v>1983.0</v>
      </c>
      <c r="R522" s="13">
        <f t="shared" si="9"/>
        <v>39</v>
      </c>
      <c r="S522" s="6" t="str">
        <f t="shared" si="10"/>
        <v>30-39</v>
      </c>
      <c r="T522" s="6"/>
    </row>
    <row r="523" ht="15.75" customHeight="1">
      <c r="A523" s="6">
        <v>6336122.0</v>
      </c>
      <c r="B523" s="11">
        <v>42909.005833333336</v>
      </c>
      <c r="C523" s="8">
        <f t="shared" si="1"/>
        <v>42909</v>
      </c>
      <c r="D523" s="9">
        <f t="shared" si="2"/>
        <v>0.005833333333</v>
      </c>
      <c r="E523" s="9">
        <f t="shared" si="3"/>
        <v>0</v>
      </c>
      <c r="F523" s="10">
        <f t="shared" si="4"/>
        <v>6</v>
      </c>
      <c r="G523" s="6" t="str">
        <f t="shared" si="5"/>
        <v>Jun</v>
      </c>
      <c r="H523" s="6">
        <f t="shared" si="6"/>
        <v>2017</v>
      </c>
      <c r="I523" s="11">
        <v>42909.010405092595</v>
      </c>
      <c r="J523" s="6">
        <v>394.0</v>
      </c>
      <c r="K523" s="12">
        <f t="shared" si="7"/>
        <v>6.566666667</v>
      </c>
      <c r="L523" s="6" t="s">
        <v>412</v>
      </c>
      <c r="M523" s="6" t="s">
        <v>181</v>
      </c>
      <c r="N523" s="13" t="str">
        <f t="shared" si="8"/>
        <v>W 37 St &amp; 5 AveW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31 St &amp; 3 AveBroadway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23" s="6" t="s">
        <v>29</v>
      </c>
      <c r="P523" s="6" t="s">
        <v>12</v>
      </c>
      <c r="Q523" s="6">
        <v>1983.0</v>
      </c>
      <c r="R523" s="13">
        <f t="shared" si="9"/>
        <v>39</v>
      </c>
      <c r="S523" s="6" t="str">
        <f t="shared" si="10"/>
        <v>30-39</v>
      </c>
      <c r="T523" s="6"/>
    </row>
    <row r="524" ht="15.75" customHeight="1">
      <c r="A524" s="6">
        <v>6049194.0</v>
      </c>
      <c r="B524" s="11">
        <v>42903.96559027778</v>
      </c>
      <c r="C524" s="8">
        <f t="shared" si="1"/>
        <v>42903</v>
      </c>
      <c r="D524" s="9">
        <f t="shared" si="2"/>
        <v>0.9655902778</v>
      </c>
      <c r="E524" s="9">
        <f t="shared" si="3"/>
        <v>0.9583333333</v>
      </c>
      <c r="F524" s="10">
        <f t="shared" si="4"/>
        <v>7</v>
      </c>
      <c r="G524" s="6" t="str">
        <f t="shared" si="5"/>
        <v>Jun</v>
      </c>
      <c r="H524" s="6">
        <f t="shared" si="6"/>
        <v>2017</v>
      </c>
      <c r="I524" s="11">
        <v>42903.96875</v>
      </c>
      <c r="J524" s="6">
        <v>273.0</v>
      </c>
      <c r="K524" s="12">
        <f t="shared" si="7"/>
        <v>4.55</v>
      </c>
      <c r="L524" s="6" t="s">
        <v>364</v>
      </c>
      <c r="M524" s="6" t="s">
        <v>84</v>
      </c>
      <c r="N524" s="13" t="str">
        <f t="shared" si="8"/>
        <v>W 27 St &amp; 7 AveHarrison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E 22 StBarrow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24" s="6" t="s">
        <v>11</v>
      </c>
      <c r="P524" s="6" t="s">
        <v>12</v>
      </c>
      <c r="Q524" s="6">
        <v>1987.0</v>
      </c>
      <c r="R524" s="13">
        <f t="shared" si="9"/>
        <v>35</v>
      </c>
      <c r="S524" s="6" t="str">
        <f t="shared" si="10"/>
        <v>30-39</v>
      </c>
      <c r="T524" s="6"/>
    </row>
    <row r="525" ht="15.75" customHeight="1">
      <c r="A525" s="6">
        <v>504718.0</v>
      </c>
      <c r="B525" s="11">
        <v>42758.4062037037</v>
      </c>
      <c r="C525" s="8">
        <f t="shared" si="1"/>
        <v>42758</v>
      </c>
      <c r="D525" s="9">
        <f t="shared" si="2"/>
        <v>0.4062037037</v>
      </c>
      <c r="E525" s="9">
        <f t="shared" si="3"/>
        <v>0.375</v>
      </c>
      <c r="F525" s="10">
        <f t="shared" si="4"/>
        <v>2</v>
      </c>
      <c r="G525" s="6" t="str">
        <f t="shared" si="5"/>
        <v>Jan</v>
      </c>
      <c r="H525" s="6">
        <f t="shared" si="6"/>
        <v>2017</v>
      </c>
      <c r="I525" s="11">
        <v>42758.4109837963</v>
      </c>
      <c r="J525" s="6">
        <v>412.0</v>
      </c>
      <c r="K525" s="12">
        <f t="shared" si="7"/>
        <v>6.866666667</v>
      </c>
      <c r="L525" s="6" t="s">
        <v>419</v>
      </c>
      <c r="M525" s="6" t="s">
        <v>17</v>
      </c>
      <c r="N525" s="13" t="str">
        <f t="shared" si="8"/>
        <v>Harrison St &amp; Hudson StCentral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Barrow St &amp; Hudson StCentral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25" s="6" t="s">
        <v>11</v>
      </c>
      <c r="P525" s="6" t="s">
        <v>12</v>
      </c>
      <c r="Q525" s="6">
        <v>1987.0</v>
      </c>
      <c r="R525" s="13">
        <f t="shared" si="9"/>
        <v>35</v>
      </c>
      <c r="S525" s="6" t="str">
        <f t="shared" si="10"/>
        <v>30-39</v>
      </c>
      <c r="T525" s="6"/>
    </row>
    <row r="526" ht="15.75" customHeight="1">
      <c r="A526" s="6">
        <v>3095701.0</v>
      </c>
      <c r="B526" s="11">
        <v>42845.69892361111</v>
      </c>
      <c r="C526" s="8">
        <f t="shared" si="1"/>
        <v>42845</v>
      </c>
      <c r="D526" s="9">
        <f t="shared" si="2"/>
        <v>0.6989236111</v>
      </c>
      <c r="E526" s="9">
        <f t="shared" si="3"/>
        <v>0.6666666667</v>
      </c>
      <c r="F526" s="10">
        <f t="shared" si="4"/>
        <v>5</v>
      </c>
      <c r="G526" s="6" t="str">
        <f t="shared" si="5"/>
        <v>Apr</v>
      </c>
      <c r="H526" s="6">
        <f t="shared" si="6"/>
        <v>2017</v>
      </c>
      <c r="I526" s="11">
        <v>42845.714780092596</v>
      </c>
      <c r="J526" s="6">
        <v>1370.0</v>
      </c>
      <c r="K526" s="12">
        <f t="shared" si="7"/>
        <v>22.83333333</v>
      </c>
      <c r="L526" s="6" t="s">
        <v>337</v>
      </c>
      <c r="M526" s="6" t="s">
        <v>28</v>
      </c>
      <c r="N526" s="13" t="str">
        <f t="shared" si="8"/>
        <v>Central Park W &amp; W 96 St2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Central Park S &amp; 6 Ave1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26" s="6" t="s">
        <v>29</v>
      </c>
      <c r="P526" s="6" t="s">
        <v>12</v>
      </c>
      <c r="Q526" s="6">
        <v>1987.0</v>
      </c>
      <c r="R526" s="13">
        <f t="shared" si="9"/>
        <v>35</v>
      </c>
      <c r="S526" s="6" t="str">
        <f t="shared" si="10"/>
        <v>30-39</v>
      </c>
      <c r="T526" s="6"/>
    </row>
    <row r="527" ht="15.75" customHeight="1">
      <c r="A527" s="6">
        <v>818106.0</v>
      </c>
      <c r="B527" s="11">
        <v>42769.73133101852</v>
      </c>
      <c r="C527" s="8">
        <f t="shared" si="1"/>
        <v>42769</v>
      </c>
      <c r="D527" s="9">
        <f t="shared" si="2"/>
        <v>0.7313310185</v>
      </c>
      <c r="E527" s="9">
        <f t="shared" si="3"/>
        <v>0.7083333333</v>
      </c>
      <c r="F527" s="10">
        <f t="shared" si="4"/>
        <v>6</v>
      </c>
      <c r="G527" s="6" t="str">
        <f t="shared" si="5"/>
        <v>Feb</v>
      </c>
      <c r="H527" s="6">
        <f t="shared" si="6"/>
        <v>2017</v>
      </c>
      <c r="I527" s="11">
        <v>42769.740219907406</v>
      </c>
      <c r="J527" s="6">
        <v>767.0</v>
      </c>
      <c r="K527" s="12">
        <f t="shared" si="7"/>
        <v>12.78333333</v>
      </c>
      <c r="L527" s="6" t="s">
        <v>198</v>
      </c>
      <c r="M527" s="6" t="s">
        <v>38</v>
      </c>
      <c r="N527" s="13" t="str">
        <f t="shared" si="8"/>
        <v>2 Ave &amp; E 31 StE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1 Ave &amp; E 68 StE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27" s="6" t="s">
        <v>11</v>
      </c>
      <c r="P527" s="6" t="s">
        <v>12</v>
      </c>
      <c r="Q527" s="6">
        <v>1982.0</v>
      </c>
      <c r="R527" s="13">
        <f t="shared" si="9"/>
        <v>40</v>
      </c>
      <c r="S527" s="6" t="str">
        <f t="shared" si="10"/>
        <v>40-49</v>
      </c>
      <c r="T527" s="6"/>
    </row>
    <row r="528" ht="15.75" customHeight="1">
      <c r="A528" s="6">
        <v>389640.0</v>
      </c>
      <c r="B528" s="11">
        <v>42754.320925925924</v>
      </c>
      <c r="C528" s="8">
        <f t="shared" si="1"/>
        <v>42754</v>
      </c>
      <c r="D528" s="9">
        <f t="shared" si="2"/>
        <v>0.3209259259</v>
      </c>
      <c r="E528" s="9">
        <f t="shared" si="3"/>
        <v>0.2916666667</v>
      </c>
      <c r="F528" s="10">
        <f t="shared" si="4"/>
        <v>5</v>
      </c>
      <c r="G528" s="6" t="str">
        <f t="shared" si="5"/>
        <v>Jan</v>
      </c>
      <c r="H528" s="6">
        <f t="shared" si="6"/>
        <v>2017</v>
      </c>
      <c r="I528" s="11">
        <v>42754.32895833333</v>
      </c>
      <c r="J528" s="6">
        <v>693.0</v>
      </c>
      <c r="K528" s="12">
        <f t="shared" si="7"/>
        <v>11.55</v>
      </c>
      <c r="L528" s="6" t="s">
        <v>143</v>
      </c>
      <c r="M528" s="6" t="s">
        <v>208</v>
      </c>
      <c r="N528" s="13" t="str">
        <f t="shared" si="8"/>
        <v>E 10 St &amp; Avenue A11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32 St &amp; Park AveBroadway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28" s="6" t="s">
        <v>11</v>
      </c>
      <c r="P528" s="6" t="s">
        <v>12</v>
      </c>
      <c r="Q528" s="6">
        <v>1970.0</v>
      </c>
      <c r="R528" s="13">
        <f t="shared" si="9"/>
        <v>52</v>
      </c>
      <c r="S528" s="6" t="str">
        <f t="shared" si="10"/>
        <v>50-59</v>
      </c>
      <c r="T528" s="6"/>
    </row>
    <row r="529" ht="15.75" customHeight="1">
      <c r="A529" s="6">
        <v>6012712.0</v>
      </c>
      <c r="B529" s="11">
        <v>42902.91679398148</v>
      </c>
      <c r="C529" s="8">
        <f t="shared" si="1"/>
        <v>42902</v>
      </c>
      <c r="D529" s="9">
        <f t="shared" si="2"/>
        <v>0.9167939815</v>
      </c>
      <c r="E529" s="9">
        <f t="shared" si="3"/>
        <v>0.9166666667</v>
      </c>
      <c r="F529" s="10">
        <f t="shared" si="4"/>
        <v>6</v>
      </c>
      <c r="G529" s="6" t="str">
        <f t="shared" si="5"/>
        <v>Jun</v>
      </c>
      <c r="H529" s="6">
        <f t="shared" si="6"/>
        <v>2017</v>
      </c>
      <c r="I529" s="11">
        <v>42902.92153935185</v>
      </c>
      <c r="J529" s="6">
        <v>409.0</v>
      </c>
      <c r="K529" s="12">
        <f t="shared" si="7"/>
        <v>6.816666667</v>
      </c>
      <c r="L529" s="6" t="s">
        <v>154</v>
      </c>
      <c r="M529" s="6" t="s">
        <v>99</v>
      </c>
      <c r="N529" s="13" t="str">
        <f t="shared" si="8"/>
        <v>11 Ave &amp; W 41 StE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W 36 StE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29" s="6" t="s">
        <v>11</v>
      </c>
      <c r="P529" s="6" t="s">
        <v>12</v>
      </c>
      <c r="Q529" s="6">
        <v>1980.0</v>
      </c>
      <c r="R529" s="13">
        <f t="shared" si="9"/>
        <v>42</v>
      </c>
      <c r="S529" s="6" t="str">
        <f t="shared" si="10"/>
        <v>40-49</v>
      </c>
      <c r="T529" s="6"/>
    </row>
    <row r="530" ht="15.75" customHeight="1">
      <c r="A530" s="6">
        <v>1247078.0</v>
      </c>
      <c r="B530" s="11">
        <v>42787.76592592592</v>
      </c>
      <c r="C530" s="8">
        <f t="shared" si="1"/>
        <v>42787</v>
      </c>
      <c r="D530" s="9">
        <f t="shared" si="2"/>
        <v>0.7659259259</v>
      </c>
      <c r="E530" s="9">
        <f t="shared" si="3"/>
        <v>0.75</v>
      </c>
      <c r="F530" s="10">
        <f t="shared" si="4"/>
        <v>3</v>
      </c>
      <c r="G530" s="6" t="str">
        <f t="shared" si="5"/>
        <v>Feb</v>
      </c>
      <c r="H530" s="6">
        <f t="shared" si="6"/>
        <v>2017</v>
      </c>
      <c r="I530" s="11">
        <v>42787.77172453704</v>
      </c>
      <c r="J530" s="6">
        <v>500.0</v>
      </c>
      <c r="K530" s="12">
        <f t="shared" si="7"/>
        <v>8.333333333</v>
      </c>
      <c r="L530" s="6" t="s">
        <v>261</v>
      </c>
      <c r="M530" s="6" t="s">
        <v>112</v>
      </c>
      <c r="N530" s="13" t="str">
        <f t="shared" si="8"/>
        <v>E 30 St &amp; Park Ave SW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20 St &amp; FDR DriveW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30" s="6" t="s">
        <v>11</v>
      </c>
      <c r="P530" s="6" t="s">
        <v>19</v>
      </c>
      <c r="Q530" s="6">
        <v>1990.0</v>
      </c>
      <c r="R530" s="13">
        <f t="shared" si="9"/>
        <v>32</v>
      </c>
      <c r="S530" s="6" t="str">
        <f t="shared" si="10"/>
        <v>30-39</v>
      </c>
      <c r="T530" s="6"/>
    </row>
    <row r="531" ht="15.75" customHeight="1">
      <c r="A531" s="6">
        <v>4042274.0</v>
      </c>
      <c r="B531" s="11">
        <v>42865.69719907407</v>
      </c>
      <c r="C531" s="8">
        <f t="shared" si="1"/>
        <v>42865</v>
      </c>
      <c r="D531" s="9">
        <f t="shared" si="2"/>
        <v>0.6971990741</v>
      </c>
      <c r="E531" s="9">
        <f t="shared" si="3"/>
        <v>0.6666666667</v>
      </c>
      <c r="F531" s="10">
        <f t="shared" si="4"/>
        <v>4</v>
      </c>
      <c r="G531" s="6" t="str">
        <f t="shared" si="5"/>
        <v>May</v>
      </c>
      <c r="H531" s="6">
        <f t="shared" si="6"/>
        <v>2017</v>
      </c>
      <c r="I531" s="11">
        <v>42865.70109953704</v>
      </c>
      <c r="J531" s="6">
        <v>336.0</v>
      </c>
      <c r="K531" s="12">
        <f t="shared" si="7"/>
        <v>5.6</v>
      </c>
      <c r="L531" s="6" t="s">
        <v>185</v>
      </c>
      <c r="M531" s="6" t="s">
        <v>275</v>
      </c>
      <c r="N531" s="13" t="str">
        <f t="shared" si="8"/>
        <v>W 22 St &amp; 10 AveE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18 St &amp; 6 AveE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31" s="6" t="s">
        <v>11</v>
      </c>
      <c r="P531" s="6" t="s">
        <v>12</v>
      </c>
      <c r="Q531" s="6">
        <v>1960.0</v>
      </c>
      <c r="R531" s="13">
        <f t="shared" si="9"/>
        <v>62</v>
      </c>
      <c r="S531" s="6" t="str">
        <f t="shared" si="10"/>
        <v>60-69</v>
      </c>
      <c r="T531" s="6"/>
    </row>
    <row r="532" ht="15.75" customHeight="1">
      <c r="A532" s="6">
        <v>3064456.0</v>
      </c>
      <c r="B532" s="11">
        <v>42844.791493055556</v>
      </c>
      <c r="C532" s="8">
        <f t="shared" si="1"/>
        <v>42844</v>
      </c>
      <c r="D532" s="9">
        <f t="shared" si="2"/>
        <v>0.7914930556</v>
      </c>
      <c r="E532" s="9">
        <f t="shared" si="3"/>
        <v>0.75</v>
      </c>
      <c r="F532" s="10">
        <f t="shared" si="4"/>
        <v>4</v>
      </c>
      <c r="G532" s="6" t="str">
        <f t="shared" si="5"/>
        <v>Apr</v>
      </c>
      <c r="H532" s="6">
        <f t="shared" si="6"/>
        <v>2017</v>
      </c>
      <c r="I532" s="11">
        <v>42844.79461805556</v>
      </c>
      <c r="J532" s="6">
        <v>269.0</v>
      </c>
      <c r="K532" s="12">
        <f t="shared" si="7"/>
        <v>4.483333333</v>
      </c>
      <c r="L532" s="6" t="s">
        <v>327</v>
      </c>
      <c r="M532" s="6" t="s">
        <v>240</v>
      </c>
      <c r="N532" s="13" t="str">
        <f t="shared" si="8"/>
        <v>E 2 St &amp; Avenue BE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7 St &amp; Avenue AE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32" s="6" t="s">
        <v>11</v>
      </c>
      <c r="P532" s="6" t="s">
        <v>19</v>
      </c>
      <c r="Q532" s="6">
        <v>1982.0</v>
      </c>
      <c r="R532" s="13">
        <f t="shared" si="9"/>
        <v>40</v>
      </c>
      <c r="S532" s="6" t="str">
        <f t="shared" si="10"/>
        <v>40-49</v>
      </c>
      <c r="T532" s="6"/>
    </row>
    <row r="533" ht="15.75" customHeight="1">
      <c r="A533" s="6">
        <v>5189150.0</v>
      </c>
      <c r="B533" s="11">
        <v>42888.66079861111</v>
      </c>
      <c r="C533" s="8">
        <f t="shared" si="1"/>
        <v>42888</v>
      </c>
      <c r="D533" s="9">
        <f t="shared" si="2"/>
        <v>0.6607986111</v>
      </c>
      <c r="E533" s="9">
        <f t="shared" si="3"/>
        <v>0.625</v>
      </c>
      <c r="F533" s="10">
        <f t="shared" si="4"/>
        <v>6</v>
      </c>
      <c r="G533" s="6" t="str">
        <f t="shared" si="5"/>
        <v>Jun</v>
      </c>
      <c r="H533" s="6">
        <f t="shared" si="6"/>
        <v>2017</v>
      </c>
      <c r="I533" s="11">
        <v>42888.66516203704</v>
      </c>
      <c r="J533" s="6">
        <v>377.0</v>
      </c>
      <c r="K533" s="12">
        <f t="shared" si="7"/>
        <v>6.283333333</v>
      </c>
      <c r="L533" s="6" t="s">
        <v>125</v>
      </c>
      <c r="M533" s="6" t="s">
        <v>332</v>
      </c>
      <c r="N533" s="13" t="str">
        <f t="shared" si="8"/>
        <v>E 88 St &amp; 1 AveWythe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81 St &amp; 3 AveCleveland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33" s="6" t="s">
        <v>11</v>
      </c>
      <c r="P533" s="6" t="s">
        <v>12</v>
      </c>
      <c r="Q533" s="6">
        <v>2000.0</v>
      </c>
      <c r="R533" s="13">
        <f t="shared" si="9"/>
        <v>22</v>
      </c>
      <c r="S533" s="6" t="str">
        <f t="shared" si="10"/>
        <v>20-29</v>
      </c>
      <c r="T533" s="6"/>
    </row>
    <row r="534" ht="15.75" customHeight="1">
      <c r="A534" s="6">
        <v>5856833.0</v>
      </c>
      <c r="B534" s="11">
        <v>42900.58425925926</v>
      </c>
      <c r="C534" s="8">
        <f t="shared" si="1"/>
        <v>42900</v>
      </c>
      <c r="D534" s="9">
        <f t="shared" si="2"/>
        <v>0.5842592593</v>
      </c>
      <c r="E534" s="9">
        <f t="shared" si="3"/>
        <v>0.5833333333</v>
      </c>
      <c r="F534" s="10">
        <f t="shared" si="4"/>
        <v>4</v>
      </c>
      <c r="G534" s="6" t="str">
        <f t="shared" si="5"/>
        <v>Jun</v>
      </c>
      <c r="H534" s="6">
        <f t="shared" si="6"/>
        <v>2017</v>
      </c>
      <c r="I534" s="11">
        <v>42900.59563657407</v>
      </c>
      <c r="J534" s="6">
        <v>982.0</v>
      </c>
      <c r="K534" s="12">
        <f t="shared" si="7"/>
        <v>16.36666667</v>
      </c>
      <c r="L534" s="6" t="s">
        <v>420</v>
      </c>
      <c r="M534" s="6" t="s">
        <v>101</v>
      </c>
      <c r="N534" s="13" t="str">
        <f t="shared" si="8"/>
        <v>Wythe Ave &amp; Metropolitan AveWilloughby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Cleveland Pl &amp; Spring StMyrtle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34" s="6" t="s">
        <v>11</v>
      </c>
      <c r="P534" s="6" t="s">
        <v>12</v>
      </c>
      <c r="Q534" s="6">
        <v>1973.0</v>
      </c>
      <c r="R534" s="13">
        <f t="shared" si="9"/>
        <v>49</v>
      </c>
      <c r="S534" s="6" t="str">
        <f t="shared" si="10"/>
        <v>40-49</v>
      </c>
      <c r="T534" s="6"/>
    </row>
    <row r="535" ht="15.75" customHeight="1">
      <c r="A535" s="6">
        <v>5546194.0</v>
      </c>
      <c r="B535" s="11">
        <v>42895.33476851852</v>
      </c>
      <c r="C535" s="8">
        <f t="shared" si="1"/>
        <v>42895</v>
      </c>
      <c r="D535" s="9">
        <f t="shared" si="2"/>
        <v>0.3347685185</v>
      </c>
      <c r="E535" s="9">
        <f t="shared" si="3"/>
        <v>0.3333333333</v>
      </c>
      <c r="F535" s="10">
        <f t="shared" si="4"/>
        <v>6</v>
      </c>
      <c r="G535" s="6" t="str">
        <f t="shared" si="5"/>
        <v>Jun</v>
      </c>
      <c r="H535" s="6">
        <f t="shared" si="6"/>
        <v>2017</v>
      </c>
      <c r="I535" s="11">
        <v>42895.3371875</v>
      </c>
      <c r="J535" s="6">
        <v>208.0</v>
      </c>
      <c r="K535" s="12">
        <f t="shared" si="7"/>
        <v>3.466666667</v>
      </c>
      <c r="L535" s="6" t="s">
        <v>421</v>
      </c>
      <c r="M535" s="6" t="s">
        <v>422</v>
      </c>
      <c r="N535" s="13" t="str">
        <f t="shared" si="8"/>
        <v>Willoughby Ave &amp; Tompkins AveW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Myrtle Ave &amp; Marcy AveW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35" s="6" t="s">
        <v>11</v>
      </c>
      <c r="P535" s="6" t="s">
        <v>12</v>
      </c>
      <c r="Q535" s="6">
        <v>1963.0</v>
      </c>
      <c r="R535" s="13">
        <f t="shared" si="9"/>
        <v>59</v>
      </c>
      <c r="S535" s="6" t="str">
        <f t="shared" si="10"/>
        <v>50-59</v>
      </c>
      <c r="T535" s="6"/>
    </row>
    <row r="536" ht="15.75" customHeight="1">
      <c r="A536" s="6">
        <v>1127643.0</v>
      </c>
      <c r="B536" s="11">
        <v>42784.47137731482</v>
      </c>
      <c r="C536" s="8">
        <f t="shared" si="1"/>
        <v>42784</v>
      </c>
      <c r="D536" s="9">
        <f t="shared" si="2"/>
        <v>0.4713773148</v>
      </c>
      <c r="E536" s="9">
        <f t="shared" si="3"/>
        <v>0.4583333333</v>
      </c>
      <c r="F536" s="10">
        <f t="shared" si="4"/>
        <v>7</v>
      </c>
      <c r="G536" s="6" t="str">
        <f t="shared" si="5"/>
        <v>Feb</v>
      </c>
      <c r="H536" s="6">
        <f t="shared" si="6"/>
        <v>2017</v>
      </c>
      <c r="I536" s="11">
        <v>42784.48489583333</v>
      </c>
      <c r="J536" s="6">
        <v>1167.0</v>
      </c>
      <c r="K536" s="12">
        <f t="shared" si="7"/>
        <v>19.45</v>
      </c>
      <c r="L536" s="6" t="s">
        <v>296</v>
      </c>
      <c r="M536" s="6" t="s">
        <v>167</v>
      </c>
      <c r="N536" s="13" t="str">
        <f t="shared" si="8"/>
        <v>W 106 St &amp; Amsterdam AveE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76 St &amp; Columbus AveSuffolk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36" s="6" t="s">
        <v>29</v>
      </c>
      <c r="P536" s="6" t="s">
        <v>12</v>
      </c>
      <c r="Q536" s="6">
        <v>1963.0</v>
      </c>
      <c r="R536" s="13">
        <f t="shared" si="9"/>
        <v>59</v>
      </c>
      <c r="S536" s="6" t="str">
        <f t="shared" si="10"/>
        <v>50-59</v>
      </c>
      <c r="T536" s="6"/>
    </row>
    <row r="537" ht="15.75" customHeight="1">
      <c r="A537" s="6">
        <v>4389603.0</v>
      </c>
      <c r="B537" s="11">
        <v>42872.74755787037</v>
      </c>
      <c r="C537" s="8">
        <f t="shared" si="1"/>
        <v>42872</v>
      </c>
      <c r="D537" s="9">
        <f t="shared" si="2"/>
        <v>0.7475578704</v>
      </c>
      <c r="E537" s="9">
        <f t="shared" si="3"/>
        <v>0.7083333333</v>
      </c>
      <c r="F537" s="10">
        <f t="shared" si="4"/>
        <v>4</v>
      </c>
      <c r="G537" s="6" t="str">
        <f t="shared" si="5"/>
        <v>May</v>
      </c>
      <c r="H537" s="6">
        <f t="shared" si="6"/>
        <v>2017</v>
      </c>
      <c r="I537" s="11">
        <v>42872.754282407404</v>
      </c>
      <c r="J537" s="6">
        <v>580.0</v>
      </c>
      <c r="K537" s="12">
        <f t="shared" si="7"/>
        <v>9.666666667</v>
      </c>
      <c r="L537" s="6" t="s">
        <v>329</v>
      </c>
      <c r="M537" s="6" t="s">
        <v>9</v>
      </c>
      <c r="N537" s="13" t="str">
        <f t="shared" si="8"/>
        <v>E 19 St &amp; 3 Ave6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Suffolk St &amp; Stanton StForsyth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37" s="6" t="s">
        <v>11</v>
      </c>
      <c r="P537" s="6" t="s">
        <v>12</v>
      </c>
      <c r="Q537" s="6">
        <v>1987.0</v>
      </c>
      <c r="R537" s="13">
        <f t="shared" si="9"/>
        <v>35</v>
      </c>
      <c r="S537" s="6" t="str">
        <f t="shared" si="10"/>
        <v>30-39</v>
      </c>
      <c r="T537" s="6"/>
    </row>
    <row r="538" ht="15.75" customHeight="1">
      <c r="A538" s="6">
        <v>5753846.0</v>
      </c>
      <c r="B538" s="11">
        <v>42898.75167824074</v>
      </c>
      <c r="C538" s="8">
        <f t="shared" si="1"/>
        <v>42898</v>
      </c>
      <c r="D538" s="9">
        <f t="shared" si="2"/>
        <v>0.7516782407</v>
      </c>
      <c r="E538" s="9">
        <f t="shared" si="3"/>
        <v>0.75</v>
      </c>
      <c r="F538" s="10">
        <f t="shared" si="4"/>
        <v>2</v>
      </c>
      <c r="G538" s="6" t="str">
        <f t="shared" si="5"/>
        <v>Jun</v>
      </c>
      <c r="H538" s="6">
        <f t="shared" si="6"/>
        <v>2017</v>
      </c>
      <c r="I538" s="11">
        <v>42898.76510416667</v>
      </c>
      <c r="J538" s="6">
        <v>1159.0</v>
      </c>
      <c r="K538" s="12">
        <f t="shared" si="7"/>
        <v>19.31666667</v>
      </c>
      <c r="L538" s="6" t="s">
        <v>250</v>
      </c>
      <c r="M538" s="6" t="s">
        <v>159</v>
      </c>
      <c r="N538" s="13" t="str">
        <f t="shared" si="8"/>
        <v>6 Ave &amp; W 33 StW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Forsyth St &amp; Broome StW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38" s="6" t="s">
        <v>11</v>
      </c>
      <c r="P538" s="6" t="s">
        <v>12</v>
      </c>
      <c r="Q538" s="6">
        <v>1953.0</v>
      </c>
      <c r="R538" s="13">
        <f t="shared" si="9"/>
        <v>69</v>
      </c>
      <c r="S538" s="6" t="str">
        <f t="shared" si="10"/>
        <v>60-69</v>
      </c>
      <c r="T538" s="6"/>
    </row>
    <row r="539" ht="15.75" customHeight="1">
      <c r="A539" s="6">
        <v>1389633.0</v>
      </c>
      <c r="B539" s="11">
        <v>42791.45993055555</v>
      </c>
      <c r="C539" s="8">
        <f t="shared" si="1"/>
        <v>42791</v>
      </c>
      <c r="D539" s="9">
        <f t="shared" si="2"/>
        <v>0.4599305556</v>
      </c>
      <c r="E539" s="9">
        <f t="shared" si="3"/>
        <v>0.4583333333</v>
      </c>
      <c r="F539" s="10">
        <f t="shared" si="4"/>
        <v>7</v>
      </c>
      <c r="G539" s="6" t="str">
        <f t="shared" si="5"/>
        <v>Feb</v>
      </c>
      <c r="H539" s="6">
        <f t="shared" si="6"/>
        <v>2017</v>
      </c>
      <c r="I539" s="11">
        <v>42791.491006944445</v>
      </c>
      <c r="J539" s="6">
        <v>2685.0</v>
      </c>
      <c r="K539" s="12">
        <f t="shared" si="7"/>
        <v>44.75</v>
      </c>
      <c r="L539" s="6" t="s">
        <v>217</v>
      </c>
      <c r="M539" s="6" t="s">
        <v>217</v>
      </c>
      <c r="N539" s="13" t="str">
        <f t="shared" si="8"/>
        <v>W 46 St &amp; 11 AveCatherine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46 St &amp; 11 AveSouth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39" s="6" t="s">
        <v>11</v>
      </c>
      <c r="P539" s="6" t="s">
        <v>12</v>
      </c>
      <c r="Q539" s="6">
        <v>1992.0</v>
      </c>
      <c r="R539" s="13">
        <f t="shared" si="9"/>
        <v>30</v>
      </c>
      <c r="S539" s="6" t="str">
        <f t="shared" si="10"/>
        <v>30-39</v>
      </c>
      <c r="T539" s="6"/>
    </row>
    <row r="540" ht="15.75" customHeight="1">
      <c r="A540" s="6">
        <v>1830220.0</v>
      </c>
      <c r="B540" s="11">
        <v>42805.46880787037</v>
      </c>
      <c r="C540" s="8">
        <f t="shared" si="1"/>
        <v>42805</v>
      </c>
      <c r="D540" s="9">
        <f t="shared" si="2"/>
        <v>0.4688078704</v>
      </c>
      <c r="E540" s="9">
        <f t="shared" si="3"/>
        <v>0.4583333333</v>
      </c>
      <c r="F540" s="10">
        <f t="shared" si="4"/>
        <v>7</v>
      </c>
      <c r="G540" s="6" t="str">
        <f t="shared" si="5"/>
        <v>Mar</v>
      </c>
      <c r="H540" s="6">
        <f t="shared" si="6"/>
        <v>2017</v>
      </c>
      <c r="I540" s="11">
        <v>42805.47225694444</v>
      </c>
      <c r="J540" s="6">
        <v>298.0</v>
      </c>
      <c r="K540" s="12">
        <f t="shared" si="7"/>
        <v>4.966666667</v>
      </c>
      <c r="L540" s="6" t="s">
        <v>360</v>
      </c>
      <c r="M540" s="6" t="s">
        <v>203</v>
      </c>
      <c r="N540" s="13" t="str">
        <f t="shared" si="8"/>
        <v>Catherine St &amp; Monroe StE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South St &amp; Gouverneur LnE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40" s="6" t="s">
        <v>11</v>
      </c>
      <c r="P540" s="6" t="s">
        <v>12</v>
      </c>
      <c r="Q540" s="6">
        <v>1981.0</v>
      </c>
      <c r="R540" s="13">
        <f t="shared" si="9"/>
        <v>41</v>
      </c>
      <c r="S540" s="6" t="str">
        <f t="shared" si="10"/>
        <v>40-49</v>
      </c>
      <c r="T540" s="6"/>
    </row>
    <row r="541" ht="15.75" customHeight="1">
      <c r="A541" s="6">
        <v>128154.0</v>
      </c>
      <c r="B541" s="11">
        <v>42742.437256944446</v>
      </c>
      <c r="C541" s="8">
        <f t="shared" si="1"/>
        <v>42742</v>
      </c>
      <c r="D541" s="9">
        <f t="shared" si="2"/>
        <v>0.4372569444</v>
      </c>
      <c r="E541" s="9">
        <f t="shared" si="3"/>
        <v>0.4166666667</v>
      </c>
      <c r="F541" s="10">
        <f t="shared" si="4"/>
        <v>7</v>
      </c>
      <c r="G541" s="6" t="str">
        <f t="shared" si="5"/>
        <v>Jan</v>
      </c>
      <c r="H541" s="6">
        <f t="shared" si="6"/>
        <v>2017</v>
      </c>
      <c r="I541" s="11">
        <v>42742.444074074076</v>
      </c>
      <c r="J541" s="6">
        <v>588.0</v>
      </c>
      <c r="K541" s="12">
        <f t="shared" si="7"/>
        <v>9.8</v>
      </c>
      <c r="L541" s="6" t="s">
        <v>397</v>
      </c>
      <c r="M541" s="6" t="s">
        <v>240</v>
      </c>
      <c r="N541" s="13" t="str">
        <f t="shared" si="8"/>
        <v>E 6 St &amp; Avenue DCanal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7 St &amp; Avenue ACherry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41" s="6" t="s">
        <v>11</v>
      </c>
      <c r="P541" s="6" t="s">
        <v>12</v>
      </c>
      <c r="Q541" s="6">
        <v>1975.0</v>
      </c>
      <c r="R541" s="13">
        <f t="shared" si="9"/>
        <v>47</v>
      </c>
      <c r="S541" s="6" t="str">
        <f t="shared" si="10"/>
        <v>40-49</v>
      </c>
      <c r="T541" s="6"/>
    </row>
    <row r="542" ht="15.75" customHeight="1">
      <c r="A542" s="6">
        <v>1966663.0</v>
      </c>
      <c r="B542" s="11">
        <v>42815.89099537037</v>
      </c>
      <c r="C542" s="8">
        <f t="shared" si="1"/>
        <v>42815</v>
      </c>
      <c r="D542" s="9">
        <f t="shared" si="2"/>
        <v>0.8909953704</v>
      </c>
      <c r="E542" s="9">
        <f t="shared" si="3"/>
        <v>0.875</v>
      </c>
      <c r="F542" s="10">
        <f t="shared" si="4"/>
        <v>3</v>
      </c>
      <c r="G542" s="6" t="str">
        <f t="shared" si="5"/>
        <v>Mar</v>
      </c>
      <c r="H542" s="6">
        <f t="shared" si="6"/>
        <v>2017</v>
      </c>
      <c r="I542" s="11">
        <v>42815.89449074074</v>
      </c>
      <c r="J542" s="6">
        <v>302.0</v>
      </c>
      <c r="K542" s="12">
        <f t="shared" si="7"/>
        <v>5.033333333</v>
      </c>
      <c r="L542" s="6" t="s">
        <v>228</v>
      </c>
      <c r="M542" s="6" t="s">
        <v>148</v>
      </c>
      <c r="N542" s="13" t="str">
        <f t="shared" si="8"/>
        <v>Canal St &amp; Rutgers StAvenue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Cherry StWashington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42" s="6" t="s">
        <v>11</v>
      </c>
      <c r="P542" s="6" t="s">
        <v>12</v>
      </c>
      <c r="Q542" s="6">
        <v>1975.0</v>
      </c>
      <c r="R542" s="13">
        <f t="shared" si="9"/>
        <v>47</v>
      </c>
      <c r="S542" s="6" t="str">
        <f t="shared" si="10"/>
        <v>40-49</v>
      </c>
      <c r="T542" s="6"/>
    </row>
    <row r="543" ht="15.75" customHeight="1">
      <c r="A543" s="6">
        <v>1896633.0</v>
      </c>
      <c r="B543" s="11">
        <v>42813.5384837963</v>
      </c>
      <c r="C543" s="8">
        <f t="shared" si="1"/>
        <v>42813</v>
      </c>
      <c r="D543" s="9">
        <f t="shared" si="2"/>
        <v>0.5384837963</v>
      </c>
      <c r="E543" s="9">
        <f t="shared" si="3"/>
        <v>0.5</v>
      </c>
      <c r="F543" s="10">
        <f t="shared" si="4"/>
        <v>1</v>
      </c>
      <c r="G543" s="6" t="str">
        <f t="shared" si="5"/>
        <v>Mar</v>
      </c>
      <c r="H543" s="6">
        <f t="shared" si="6"/>
        <v>2017</v>
      </c>
      <c r="I543" s="11">
        <v>42813.546585648146</v>
      </c>
      <c r="J543" s="6">
        <v>700.0</v>
      </c>
      <c r="K543" s="12">
        <f t="shared" si="7"/>
        <v>11.66666667</v>
      </c>
      <c r="L543" s="6" t="s">
        <v>423</v>
      </c>
      <c r="M543" s="6" t="s">
        <v>53</v>
      </c>
      <c r="N543" s="13" t="str">
        <f t="shared" si="8"/>
        <v>Avenue D &amp; E 8 StBroadway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Washington Pl &amp; BroadwayN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43" s="6" t="s">
        <v>11</v>
      </c>
      <c r="P543" s="6" t="s">
        <v>12</v>
      </c>
      <c r="Q543" s="6">
        <v>1983.0</v>
      </c>
      <c r="R543" s="13">
        <f t="shared" si="9"/>
        <v>39</v>
      </c>
      <c r="S543" s="6" t="str">
        <f t="shared" si="10"/>
        <v>30-39</v>
      </c>
      <c r="T543" s="6"/>
    </row>
    <row r="544" ht="15.75" customHeight="1">
      <c r="A544" s="6">
        <v>3882076.0</v>
      </c>
      <c r="B544" s="11">
        <v>42862.56255787037</v>
      </c>
      <c r="C544" s="8">
        <f t="shared" si="1"/>
        <v>42862</v>
      </c>
      <c r="D544" s="9">
        <f t="shared" si="2"/>
        <v>0.5625578704</v>
      </c>
      <c r="E544" s="9">
        <f t="shared" si="3"/>
        <v>0.5416666667</v>
      </c>
      <c r="F544" s="10">
        <f t="shared" si="4"/>
        <v>1</v>
      </c>
      <c r="G544" s="6" t="str">
        <f t="shared" si="5"/>
        <v>May</v>
      </c>
      <c r="H544" s="6">
        <f t="shared" si="6"/>
        <v>2017</v>
      </c>
      <c r="I544" s="11">
        <v>42862.566030092596</v>
      </c>
      <c r="J544" s="6">
        <v>299.0</v>
      </c>
      <c r="K544" s="12">
        <f t="shared" si="7"/>
        <v>4.983333333</v>
      </c>
      <c r="L544" s="6" t="s">
        <v>149</v>
      </c>
      <c r="M544" s="6" t="s">
        <v>81</v>
      </c>
      <c r="N544" s="13" t="str">
        <f t="shared" si="8"/>
        <v>Broadway &amp; Roebling StMontague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N 8 St &amp; Driggs AveDeKalb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44" s="6" t="s">
        <v>11</v>
      </c>
      <c r="P544" s="6" t="s">
        <v>12</v>
      </c>
      <c r="Q544" s="6">
        <v>1990.0</v>
      </c>
      <c r="R544" s="13">
        <f t="shared" si="9"/>
        <v>32</v>
      </c>
      <c r="S544" s="6" t="str">
        <f t="shared" si="10"/>
        <v>30-39</v>
      </c>
      <c r="T544" s="6"/>
    </row>
    <row r="545" ht="15.75" customHeight="1">
      <c r="A545" s="6">
        <v>780521.0</v>
      </c>
      <c r="B545" s="11">
        <v>42768.6427662037</v>
      </c>
      <c r="C545" s="8">
        <f t="shared" si="1"/>
        <v>42768</v>
      </c>
      <c r="D545" s="9">
        <f t="shared" si="2"/>
        <v>0.6427662037</v>
      </c>
      <c r="E545" s="9">
        <f t="shared" si="3"/>
        <v>0.625</v>
      </c>
      <c r="F545" s="10">
        <f t="shared" si="4"/>
        <v>5</v>
      </c>
      <c r="G545" s="6" t="str">
        <f t="shared" si="5"/>
        <v>Feb</v>
      </c>
      <c r="H545" s="6">
        <f t="shared" si="6"/>
        <v>2017</v>
      </c>
      <c r="I545" s="11">
        <v>42768.65087962963</v>
      </c>
      <c r="J545" s="6">
        <v>700.0</v>
      </c>
      <c r="K545" s="12">
        <f t="shared" si="7"/>
        <v>11.66666667</v>
      </c>
      <c r="L545" s="6" t="s">
        <v>424</v>
      </c>
      <c r="M545" s="6" t="s">
        <v>151</v>
      </c>
      <c r="N545" s="13" t="str">
        <f t="shared" si="8"/>
        <v>Montague St &amp; Clinton StFulton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DeKalb Ave &amp; S Portland AveHanson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45" s="6" t="s">
        <v>11</v>
      </c>
      <c r="P545" s="6" t="s">
        <v>19</v>
      </c>
      <c r="Q545" s="6">
        <v>1971.0</v>
      </c>
      <c r="R545" s="13">
        <f t="shared" si="9"/>
        <v>51</v>
      </c>
      <c r="S545" s="6" t="str">
        <f t="shared" si="10"/>
        <v>50-59</v>
      </c>
      <c r="T545" s="6"/>
    </row>
    <row r="546" ht="15.75" customHeight="1">
      <c r="A546" s="6">
        <v>4441252.0</v>
      </c>
      <c r="B546" s="11">
        <v>42873.638773148145</v>
      </c>
      <c r="C546" s="8">
        <f t="shared" si="1"/>
        <v>42873</v>
      </c>
      <c r="D546" s="9">
        <f t="shared" si="2"/>
        <v>0.6387731481</v>
      </c>
      <c r="E546" s="9">
        <f t="shared" si="3"/>
        <v>0.625</v>
      </c>
      <c r="F546" s="10">
        <f t="shared" si="4"/>
        <v>5</v>
      </c>
      <c r="G546" s="6" t="str">
        <f t="shared" si="5"/>
        <v>May</v>
      </c>
      <c r="H546" s="6">
        <f t="shared" si="6"/>
        <v>2017</v>
      </c>
      <c r="I546" s="11">
        <v>42873.642384259256</v>
      </c>
      <c r="J546" s="6">
        <v>312.0</v>
      </c>
      <c r="K546" s="12">
        <f t="shared" si="7"/>
        <v>5.2</v>
      </c>
      <c r="L546" s="6" t="s">
        <v>425</v>
      </c>
      <c r="M546" s="6" t="s">
        <v>89</v>
      </c>
      <c r="N546" s="13" t="str">
        <f t="shared" si="8"/>
        <v>Fulton St &amp; Washington AveGrand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Hanson Pl &amp; Ashland Pl9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46" s="6" t="s">
        <v>11</v>
      </c>
      <c r="P546" s="6" t="s">
        <v>12</v>
      </c>
      <c r="Q546" s="6">
        <v>1951.0</v>
      </c>
      <c r="R546" s="13">
        <f t="shared" si="9"/>
        <v>71</v>
      </c>
      <c r="S546" s="6" t="str">
        <f t="shared" si="10"/>
        <v>70-79</v>
      </c>
      <c r="T546" s="6"/>
    </row>
    <row r="547" ht="15.75" customHeight="1">
      <c r="A547" s="6">
        <v>4311383.0</v>
      </c>
      <c r="B547" s="11">
        <v>42871.638761574075</v>
      </c>
      <c r="C547" s="8">
        <f t="shared" si="1"/>
        <v>42871</v>
      </c>
      <c r="D547" s="9">
        <f t="shared" si="2"/>
        <v>0.6387615741</v>
      </c>
      <c r="E547" s="9">
        <f t="shared" si="3"/>
        <v>0.625</v>
      </c>
      <c r="F547" s="10">
        <f t="shared" si="4"/>
        <v>3</v>
      </c>
      <c r="G547" s="6" t="str">
        <f t="shared" si="5"/>
        <v>May</v>
      </c>
      <c r="H547" s="6">
        <f t="shared" si="6"/>
        <v>2017</v>
      </c>
      <c r="I547" s="11">
        <v>42871.649409722224</v>
      </c>
      <c r="J547" s="6">
        <v>920.0</v>
      </c>
      <c r="K547" s="12">
        <f t="shared" si="7"/>
        <v>15.33333333</v>
      </c>
      <c r="L547" s="6" t="s">
        <v>236</v>
      </c>
      <c r="M547" s="6" t="s">
        <v>64</v>
      </c>
      <c r="N547" s="13" t="str">
        <f t="shared" si="8"/>
        <v>Grand Army Plaza &amp; Central Park SE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9 Ave &amp; W 45 StE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47" s="6" t="s">
        <v>29</v>
      </c>
      <c r="P547" s="6" t="s">
        <v>12</v>
      </c>
      <c r="Q547" s="6">
        <v>1951.0</v>
      </c>
      <c r="R547" s="13">
        <f t="shared" si="9"/>
        <v>71</v>
      </c>
      <c r="S547" s="6" t="str">
        <f t="shared" si="10"/>
        <v>70-79</v>
      </c>
      <c r="T547" s="6"/>
    </row>
    <row r="548" ht="15.75" customHeight="1">
      <c r="A548" s="6">
        <v>1847360.0</v>
      </c>
      <c r="B548" s="11">
        <v>42806.58431712963</v>
      </c>
      <c r="C548" s="8">
        <f t="shared" si="1"/>
        <v>42806</v>
      </c>
      <c r="D548" s="9">
        <f t="shared" si="2"/>
        <v>0.5843171296</v>
      </c>
      <c r="E548" s="9">
        <f t="shared" si="3"/>
        <v>0.5833333333</v>
      </c>
      <c r="F548" s="10">
        <f t="shared" si="4"/>
        <v>1</v>
      </c>
      <c r="G548" s="6" t="str">
        <f t="shared" si="5"/>
        <v>Mar</v>
      </c>
      <c r="H548" s="6">
        <f t="shared" si="6"/>
        <v>2017</v>
      </c>
      <c r="I548" s="11">
        <v>42806.58629629629</v>
      </c>
      <c r="J548" s="6">
        <v>171.0</v>
      </c>
      <c r="K548" s="12">
        <f t="shared" si="7"/>
        <v>2.85</v>
      </c>
      <c r="L548" s="6" t="s">
        <v>240</v>
      </c>
      <c r="M548" s="6" t="s">
        <v>319</v>
      </c>
      <c r="N548" s="13" t="str">
        <f t="shared" si="8"/>
        <v>E 7 St &amp; Avenue AE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5 St &amp; Avenue CE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48" s="6" t="s">
        <v>11</v>
      </c>
      <c r="P548" s="6" t="s">
        <v>12</v>
      </c>
      <c r="Q548" s="6">
        <v>1982.0</v>
      </c>
      <c r="R548" s="13">
        <f t="shared" si="9"/>
        <v>40</v>
      </c>
      <c r="S548" s="6" t="str">
        <f t="shared" si="10"/>
        <v>40-49</v>
      </c>
      <c r="T548" s="6"/>
    </row>
    <row r="549" ht="15.75" customHeight="1">
      <c r="A549" s="6">
        <v>4792831.0</v>
      </c>
      <c r="B549" s="11">
        <v>42880.7146875</v>
      </c>
      <c r="C549" s="8">
        <f t="shared" si="1"/>
        <v>42880</v>
      </c>
      <c r="D549" s="9">
        <f t="shared" si="2"/>
        <v>0.7146875</v>
      </c>
      <c r="E549" s="9">
        <f t="shared" si="3"/>
        <v>0.7083333333</v>
      </c>
      <c r="F549" s="10">
        <f t="shared" si="4"/>
        <v>5</v>
      </c>
      <c r="G549" s="6" t="str">
        <f t="shared" si="5"/>
        <v>May</v>
      </c>
      <c r="H549" s="6">
        <f t="shared" si="6"/>
        <v>2017</v>
      </c>
      <c r="I549" s="11">
        <v>42880.71784722222</v>
      </c>
      <c r="J549" s="6">
        <v>273.0</v>
      </c>
      <c r="K549" s="12">
        <f t="shared" si="7"/>
        <v>4.55</v>
      </c>
      <c r="L549" s="6" t="s">
        <v>31</v>
      </c>
      <c r="M549" s="6" t="s">
        <v>118</v>
      </c>
      <c r="N549" s="13" t="str">
        <f t="shared" si="8"/>
        <v>E 25 St &amp; 2 AveAllen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15 St &amp; 3 AveLexington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49" s="6" t="s">
        <v>11</v>
      </c>
      <c r="P549" s="6" t="s">
        <v>12</v>
      </c>
      <c r="Q549" s="6">
        <v>1984.0</v>
      </c>
      <c r="R549" s="13">
        <f t="shared" si="9"/>
        <v>38</v>
      </c>
      <c r="S549" s="6" t="str">
        <f t="shared" si="10"/>
        <v>30-39</v>
      </c>
      <c r="T549" s="6"/>
    </row>
    <row r="550" ht="15.75" customHeight="1">
      <c r="A550" s="6">
        <v>5725467.0</v>
      </c>
      <c r="B550" s="11">
        <v>42898.36832175926</v>
      </c>
      <c r="C550" s="8">
        <f t="shared" si="1"/>
        <v>42898</v>
      </c>
      <c r="D550" s="9">
        <f t="shared" si="2"/>
        <v>0.3683217593</v>
      </c>
      <c r="E550" s="9">
        <f t="shared" si="3"/>
        <v>0.3333333333</v>
      </c>
      <c r="F550" s="10">
        <f t="shared" si="4"/>
        <v>2</v>
      </c>
      <c r="G550" s="6" t="str">
        <f t="shared" si="5"/>
        <v>Jun</v>
      </c>
      <c r="H550" s="6">
        <f t="shared" si="6"/>
        <v>2017</v>
      </c>
      <c r="I550" s="11">
        <v>42898.377650462964</v>
      </c>
      <c r="J550" s="6">
        <v>806.0</v>
      </c>
      <c r="K550" s="12">
        <f t="shared" si="7"/>
        <v>13.43333333</v>
      </c>
      <c r="L550" s="6" t="s">
        <v>71</v>
      </c>
      <c r="M550" s="6" t="s">
        <v>426</v>
      </c>
      <c r="N550" s="13" t="str">
        <f t="shared" si="8"/>
        <v>Allen St &amp; Hester StLexington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Lexington Ave &amp; E 29 StAtlantic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50" s="6" t="s">
        <v>11</v>
      </c>
      <c r="P550" s="6" t="s">
        <v>12</v>
      </c>
      <c r="Q550" s="6">
        <v>1990.0</v>
      </c>
      <c r="R550" s="13">
        <f t="shared" si="9"/>
        <v>32</v>
      </c>
      <c r="S550" s="6" t="str">
        <f t="shared" si="10"/>
        <v>30-39</v>
      </c>
      <c r="T550" s="6"/>
    </row>
    <row r="551" ht="15.75" customHeight="1">
      <c r="A551" s="6">
        <v>5941730.0</v>
      </c>
      <c r="B551" s="11">
        <v>42901.76325231481</v>
      </c>
      <c r="C551" s="8">
        <f t="shared" si="1"/>
        <v>42901</v>
      </c>
      <c r="D551" s="9">
        <f t="shared" si="2"/>
        <v>0.7632523148</v>
      </c>
      <c r="E551" s="9">
        <f t="shared" si="3"/>
        <v>0.75</v>
      </c>
      <c r="F551" s="10">
        <f t="shared" si="4"/>
        <v>5</v>
      </c>
      <c r="G551" s="6" t="str">
        <f t="shared" si="5"/>
        <v>Jun</v>
      </c>
      <c r="H551" s="6">
        <f t="shared" si="6"/>
        <v>2017</v>
      </c>
      <c r="I551" s="11">
        <v>42901.7765162037</v>
      </c>
      <c r="J551" s="6">
        <v>1146.0</v>
      </c>
      <c r="K551" s="12">
        <f t="shared" si="7"/>
        <v>19.1</v>
      </c>
      <c r="L551" s="6" t="s">
        <v>427</v>
      </c>
      <c r="M551" s="6" t="s">
        <v>306</v>
      </c>
      <c r="N551" s="13" t="str">
        <f t="shared" si="8"/>
        <v>Lexington Ave &amp; Classon AveCanal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Atlantic Ave &amp; Furman StHenry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51" s="6" t="s">
        <v>11</v>
      </c>
      <c r="P551" s="6" t="s">
        <v>12</v>
      </c>
      <c r="Q551" s="6">
        <v>1988.0</v>
      </c>
      <c r="R551" s="13">
        <f t="shared" si="9"/>
        <v>34</v>
      </c>
      <c r="S551" s="6" t="str">
        <f t="shared" si="10"/>
        <v>30-39</v>
      </c>
      <c r="T551" s="6"/>
    </row>
    <row r="552" ht="15.75" customHeight="1">
      <c r="A552" s="6">
        <v>1713896.0</v>
      </c>
      <c r="B552" s="11">
        <v>42801.80452546296</v>
      </c>
      <c r="C552" s="8">
        <f t="shared" si="1"/>
        <v>42801</v>
      </c>
      <c r="D552" s="9">
        <f t="shared" si="2"/>
        <v>0.804525463</v>
      </c>
      <c r="E552" s="9">
        <f t="shared" si="3"/>
        <v>0.7916666667</v>
      </c>
      <c r="F552" s="10">
        <f t="shared" si="4"/>
        <v>3</v>
      </c>
      <c r="G552" s="6" t="str">
        <f t="shared" si="5"/>
        <v>Mar</v>
      </c>
      <c r="H552" s="6">
        <f t="shared" si="6"/>
        <v>2017</v>
      </c>
      <c r="I552" s="11">
        <v>42801.80826388889</v>
      </c>
      <c r="J552" s="6">
        <v>322.0</v>
      </c>
      <c r="K552" s="12">
        <f t="shared" si="7"/>
        <v>5.366666667</v>
      </c>
      <c r="L552" s="6" t="s">
        <v>228</v>
      </c>
      <c r="M552" s="6" t="s">
        <v>201</v>
      </c>
      <c r="N552" s="13" t="str">
        <f t="shared" si="8"/>
        <v>Canal St &amp; Rutgers StE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Henry St &amp; Grand St1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52" s="6" t="s">
        <v>11</v>
      </c>
      <c r="P552" s="6" t="s">
        <v>19</v>
      </c>
      <c r="Q552" s="6">
        <v>1964.0</v>
      </c>
      <c r="R552" s="13">
        <f t="shared" si="9"/>
        <v>58</v>
      </c>
      <c r="S552" s="6" t="str">
        <f t="shared" si="10"/>
        <v>50-59</v>
      </c>
      <c r="T552" s="6"/>
    </row>
    <row r="553" ht="15.75" customHeight="1">
      <c r="A553" s="6">
        <v>3286226.0</v>
      </c>
      <c r="B553" s="11">
        <v>42849.89282407407</v>
      </c>
      <c r="C553" s="8">
        <f t="shared" si="1"/>
        <v>42849</v>
      </c>
      <c r="D553" s="9">
        <f t="shared" si="2"/>
        <v>0.8928240741</v>
      </c>
      <c r="E553" s="9">
        <f t="shared" si="3"/>
        <v>0.875</v>
      </c>
      <c r="F553" s="10">
        <f t="shared" si="4"/>
        <v>2</v>
      </c>
      <c r="G553" s="6" t="str">
        <f t="shared" si="5"/>
        <v>Apr</v>
      </c>
      <c r="H553" s="6">
        <f t="shared" si="6"/>
        <v>2017</v>
      </c>
      <c r="I553" s="11">
        <v>42849.895462962966</v>
      </c>
      <c r="J553" s="6">
        <v>227.0</v>
      </c>
      <c r="K553" s="12">
        <f t="shared" si="7"/>
        <v>3.783333333</v>
      </c>
      <c r="L553" s="6" t="s">
        <v>302</v>
      </c>
      <c r="M553" s="6" t="s">
        <v>140</v>
      </c>
      <c r="N553" s="13" t="str">
        <f t="shared" si="8"/>
        <v>E 25 St &amp; 1 AveW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1 Ave &amp; E 16 St9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53" s="6" t="s">
        <v>11</v>
      </c>
      <c r="P553" s="6" t="s">
        <v>12</v>
      </c>
      <c r="Q553" s="6">
        <v>1994.0</v>
      </c>
      <c r="R553" s="13">
        <f t="shared" si="9"/>
        <v>28</v>
      </c>
      <c r="S553" s="6" t="str">
        <f t="shared" si="10"/>
        <v>20-29</v>
      </c>
      <c r="T553" s="6"/>
    </row>
    <row r="554" ht="15.75" customHeight="1">
      <c r="A554" s="6">
        <v>2417677.0</v>
      </c>
      <c r="B554" s="11">
        <v>42830.74974537037</v>
      </c>
      <c r="C554" s="8">
        <f t="shared" si="1"/>
        <v>42830</v>
      </c>
      <c r="D554" s="9">
        <f t="shared" si="2"/>
        <v>0.7497453704</v>
      </c>
      <c r="E554" s="9">
        <f t="shared" si="3"/>
        <v>0.7083333333</v>
      </c>
      <c r="F554" s="10">
        <f t="shared" si="4"/>
        <v>4</v>
      </c>
      <c r="G554" s="6" t="str">
        <f t="shared" si="5"/>
        <v>Apr</v>
      </c>
      <c r="H554" s="6">
        <f t="shared" si="6"/>
        <v>2017</v>
      </c>
      <c r="I554" s="11">
        <v>42830.76079861111</v>
      </c>
      <c r="J554" s="6">
        <v>954.0</v>
      </c>
      <c r="K554" s="12">
        <f t="shared" si="7"/>
        <v>15.9</v>
      </c>
      <c r="L554" s="6" t="s">
        <v>359</v>
      </c>
      <c r="M554" s="6" t="s">
        <v>64</v>
      </c>
      <c r="N554" s="13" t="str">
        <f t="shared" si="8"/>
        <v>W 26 St &amp; 10 AveW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9 Ave &amp; W 45 St8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54" s="6" t="s">
        <v>11</v>
      </c>
      <c r="P554" s="6" t="s">
        <v>12</v>
      </c>
      <c r="Q554" s="6">
        <v>1969.0</v>
      </c>
      <c r="R554" s="13">
        <f t="shared" si="9"/>
        <v>53</v>
      </c>
      <c r="S554" s="6" t="str">
        <f t="shared" si="10"/>
        <v>50-59</v>
      </c>
      <c r="T554" s="6"/>
    </row>
    <row r="555" ht="15.75" customHeight="1">
      <c r="A555" s="6">
        <v>2672948.0</v>
      </c>
      <c r="B555" s="11">
        <v>42837.23681712963</v>
      </c>
      <c r="C555" s="8">
        <f t="shared" si="1"/>
        <v>42837</v>
      </c>
      <c r="D555" s="9">
        <f t="shared" si="2"/>
        <v>0.2368171296</v>
      </c>
      <c r="E555" s="9">
        <f t="shared" si="3"/>
        <v>0.2083333333</v>
      </c>
      <c r="F555" s="10">
        <f t="shared" si="4"/>
        <v>4</v>
      </c>
      <c r="G555" s="6" t="str">
        <f t="shared" si="5"/>
        <v>Apr</v>
      </c>
      <c r="H555" s="6">
        <f t="shared" si="6"/>
        <v>2017</v>
      </c>
      <c r="I555" s="11">
        <v>42837.24329861111</v>
      </c>
      <c r="J555" s="6">
        <v>560.0</v>
      </c>
      <c r="K555" s="12">
        <f t="shared" si="7"/>
        <v>9.333333333</v>
      </c>
      <c r="L555" s="6" t="s">
        <v>316</v>
      </c>
      <c r="M555" s="6" t="s">
        <v>155</v>
      </c>
      <c r="N555" s="13" t="str">
        <f t="shared" si="8"/>
        <v>W 47 St &amp; 10 AveE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8 Ave &amp; W 33 StE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55" s="6" t="s">
        <v>11</v>
      </c>
      <c r="P555" s="6" t="s">
        <v>12</v>
      </c>
      <c r="Q555" s="6">
        <v>1969.0</v>
      </c>
      <c r="R555" s="13">
        <f t="shared" si="9"/>
        <v>53</v>
      </c>
      <c r="S555" s="6" t="str">
        <f t="shared" si="10"/>
        <v>50-59</v>
      </c>
      <c r="T555" s="6"/>
    </row>
    <row r="556" ht="15.75" customHeight="1">
      <c r="A556" s="6">
        <v>4089568.0</v>
      </c>
      <c r="B556" s="11">
        <v>42866.535208333335</v>
      </c>
      <c r="C556" s="8">
        <f t="shared" si="1"/>
        <v>42866</v>
      </c>
      <c r="D556" s="9">
        <f t="shared" si="2"/>
        <v>0.5352083333</v>
      </c>
      <c r="E556" s="9">
        <f t="shared" si="3"/>
        <v>0.5</v>
      </c>
      <c r="F556" s="10">
        <f t="shared" si="4"/>
        <v>5</v>
      </c>
      <c r="G556" s="6" t="str">
        <f t="shared" si="5"/>
        <v>May</v>
      </c>
      <c r="H556" s="6">
        <f t="shared" si="6"/>
        <v>2017</v>
      </c>
      <c r="I556" s="11">
        <v>42866.56136574074</v>
      </c>
      <c r="J556" s="6">
        <v>2259.0</v>
      </c>
      <c r="K556" s="12">
        <f t="shared" si="7"/>
        <v>37.65</v>
      </c>
      <c r="L556" s="6" t="s">
        <v>281</v>
      </c>
      <c r="M556" s="6" t="s">
        <v>46</v>
      </c>
      <c r="N556" s="13" t="str">
        <f t="shared" si="8"/>
        <v>E 12 St &amp; 3 AveChristopher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11 St &amp; 2 AveE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56" s="6" t="s">
        <v>11</v>
      </c>
      <c r="P556" s="6" t="s">
        <v>12</v>
      </c>
      <c r="Q556" s="6">
        <v>1997.0</v>
      </c>
      <c r="R556" s="13">
        <f t="shared" si="9"/>
        <v>25</v>
      </c>
      <c r="S556" s="6" t="str">
        <f t="shared" si="10"/>
        <v>20-29</v>
      </c>
      <c r="T556" s="6"/>
    </row>
    <row r="557" ht="15.75" customHeight="1">
      <c r="A557" s="6">
        <v>3686308.0</v>
      </c>
      <c r="B557" s="11">
        <v>42858.34128472222</v>
      </c>
      <c r="C557" s="8">
        <f t="shared" si="1"/>
        <v>42858</v>
      </c>
      <c r="D557" s="9">
        <f t="shared" si="2"/>
        <v>0.3412847222</v>
      </c>
      <c r="E557" s="9">
        <f t="shared" si="3"/>
        <v>0.3333333333</v>
      </c>
      <c r="F557" s="10">
        <f t="shared" si="4"/>
        <v>4</v>
      </c>
      <c r="G557" s="6" t="str">
        <f t="shared" si="5"/>
        <v>May</v>
      </c>
      <c r="H557" s="6">
        <f t="shared" si="6"/>
        <v>2017</v>
      </c>
      <c r="I557" s="11">
        <v>42858.34909722222</v>
      </c>
      <c r="J557" s="6">
        <v>674.0</v>
      </c>
      <c r="K557" s="12">
        <f t="shared" si="7"/>
        <v>11.23333333</v>
      </c>
      <c r="L557" s="6" t="s">
        <v>205</v>
      </c>
      <c r="M557" s="6" t="s">
        <v>281</v>
      </c>
      <c r="N557" s="13" t="str">
        <f t="shared" si="8"/>
        <v>Christopher St &amp; Greenwich StW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12 St &amp; 3 AveW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57" s="6" t="s">
        <v>11</v>
      </c>
      <c r="P557" s="6" t="s">
        <v>19</v>
      </c>
      <c r="Q557" s="6">
        <v>1988.0</v>
      </c>
      <c r="R557" s="13">
        <f t="shared" si="9"/>
        <v>34</v>
      </c>
      <c r="S557" s="6" t="str">
        <f t="shared" si="10"/>
        <v>30-39</v>
      </c>
      <c r="T557" s="6"/>
    </row>
    <row r="558" ht="15.75" customHeight="1">
      <c r="A558" s="6">
        <v>5057014.0</v>
      </c>
      <c r="B558" s="11">
        <v>42886.69635416667</v>
      </c>
      <c r="C558" s="8">
        <f t="shared" si="1"/>
        <v>42886</v>
      </c>
      <c r="D558" s="9">
        <f t="shared" si="2"/>
        <v>0.6963541667</v>
      </c>
      <c r="E558" s="9">
        <f t="shared" si="3"/>
        <v>0.6666666667</v>
      </c>
      <c r="F558" s="10">
        <f t="shared" si="4"/>
        <v>4</v>
      </c>
      <c r="G558" s="6" t="str">
        <f t="shared" si="5"/>
        <v>May</v>
      </c>
      <c r="H558" s="6">
        <f t="shared" si="6"/>
        <v>2017</v>
      </c>
      <c r="I558" s="11">
        <v>42886.70164351852</v>
      </c>
      <c r="J558" s="6">
        <v>456.0</v>
      </c>
      <c r="K558" s="12">
        <f t="shared" si="7"/>
        <v>7.6</v>
      </c>
      <c r="L558" s="6" t="s">
        <v>18</v>
      </c>
      <c r="M558" s="6" t="s">
        <v>60</v>
      </c>
      <c r="N558" s="13" t="str">
        <f t="shared" si="8"/>
        <v>W 20 St &amp; 8 Ave2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26 St &amp; 8 AveCooper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58" s="6" t="s">
        <v>11</v>
      </c>
      <c r="P558" s="6" t="s">
        <v>19</v>
      </c>
      <c r="Q558" s="6">
        <v>1985.0</v>
      </c>
      <c r="R558" s="13">
        <f t="shared" si="9"/>
        <v>37</v>
      </c>
      <c r="S558" s="6" t="str">
        <f t="shared" si="10"/>
        <v>30-39</v>
      </c>
      <c r="T558" s="6"/>
    </row>
    <row r="559" ht="15.75" customHeight="1">
      <c r="A559" s="6">
        <v>5954601.0</v>
      </c>
      <c r="B559" s="11">
        <v>42901.88674768519</v>
      </c>
      <c r="C559" s="8">
        <f t="shared" si="1"/>
        <v>42901</v>
      </c>
      <c r="D559" s="9">
        <f t="shared" si="2"/>
        <v>0.8867476852</v>
      </c>
      <c r="E559" s="9">
        <f t="shared" si="3"/>
        <v>0.875</v>
      </c>
      <c r="F559" s="10">
        <f t="shared" si="4"/>
        <v>5</v>
      </c>
      <c r="G559" s="6" t="str">
        <f t="shared" si="5"/>
        <v>Jun</v>
      </c>
      <c r="H559" s="6">
        <f t="shared" si="6"/>
        <v>2017</v>
      </c>
      <c r="I559" s="11">
        <v>42901.90508101852</v>
      </c>
      <c r="J559" s="6">
        <v>1583.0</v>
      </c>
      <c r="K559" s="12">
        <f t="shared" si="7"/>
        <v>26.38333333</v>
      </c>
      <c r="L559" s="6" t="s">
        <v>198</v>
      </c>
      <c r="M559" s="6" t="s">
        <v>176</v>
      </c>
      <c r="N559" s="13" t="str">
        <f t="shared" si="8"/>
        <v>2 Ave &amp; E 31 StW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Cooper Square &amp; E 7 StAmsterdam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59" s="6" t="s">
        <v>29</v>
      </c>
      <c r="P559" s="6" t="s">
        <v>19</v>
      </c>
      <c r="Q559" s="6">
        <v>1985.0</v>
      </c>
      <c r="R559" s="13">
        <f t="shared" si="9"/>
        <v>37</v>
      </c>
      <c r="S559" s="6" t="str">
        <f t="shared" si="10"/>
        <v>30-39</v>
      </c>
      <c r="T559" s="6"/>
    </row>
    <row r="560" ht="15.75" customHeight="1">
      <c r="A560" s="6">
        <v>4654698.0</v>
      </c>
      <c r="B560" s="11">
        <v>42877.770625</v>
      </c>
      <c r="C560" s="8">
        <f t="shared" si="1"/>
        <v>42877</v>
      </c>
      <c r="D560" s="9">
        <f t="shared" si="2"/>
        <v>0.770625</v>
      </c>
      <c r="E560" s="9">
        <f t="shared" si="3"/>
        <v>0.75</v>
      </c>
      <c r="F560" s="10">
        <f t="shared" si="4"/>
        <v>2</v>
      </c>
      <c r="G560" s="6" t="str">
        <f t="shared" si="5"/>
        <v>May</v>
      </c>
      <c r="H560" s="6">
        <f t="shared" si="6"/>
        <v>2017</v>
      </c>
      <c r="I560" s="11">
        <v>42877.77574074074</v>
      </c>
      <c r="J560" s="6">
        <v>441.0</v>
      </c>
      <c r="K560" s="12">
        <f t="shared" si="7"/>
        <v>7.35</v>
      </c>
      <c r="L560" s="6" t="s">
        <v>170</v>
      </c>
      <c r="M560" s="6" t="s">
        <v>391</v>
      </c>
      <c r="N560" s="13" t="str">
        <f t="shared" si="8"/>
        <v>W 52 St &amp; 6 AveWashington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Amsterdam Ave &amp; W 73 StSuffolk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60" s="6" t="s">
        <v>11</v>
      </c>
      <c r="P560" s="6" t="s">
        <v>12</v>
      </c>
      <c r="Q560" s="6">
        <v>1987.0</v>
      </c>
      <c r="R560" s="13">
        <f t="shared" si="9"/>
        <v>35</v>
      </c>
      <c r="S560" s="6" t="str">
        <f t="shared" si="10"/>
        <v>30-39</v>
      </c>
      <c r="T560" s="6"/>
    </row>
    <row r="561" ht="15.75" customHeight="1">
      <c r="A561" s="6">
        <v>5276733.0</v>
      </c>
      <c r="B561" s="11">
        <v>42890.0955787037</v>
      </c>
      <c r="C561" s="8">
        <f t="shared" si="1"/>
        <v>42890</v>
      </c>
      <c r="D561" s="9">
        <f t="shared" si="2"/>
        <v>0.0955787037</v>
      </c>
      <c r="E561" s="9">
        <f t="shared" si="3"/>
        <v>0.08333333333</v>
      </c>
      <c r="F561" s="10">
        <f t="shared" si="4"/>
        <v>1</v>
      </c>
      <c r="G561" s="6" t="str">
        <f t="shared" si="5"/>
        <v>Jun</v>
      </c>
      <c r="H561" s="6">
        <f t="shared" si="6"/>
        <v>2017</v>
      </c>
      <c r="I561" s="11">
        <v>42890.10729166667</v>
      </c>
      <c r="J561" s="6">
        <v>1011.0</v>
      </c>
      <c r="K561" s="12">
        <f t="shared" si="7"/>
        <v>16.85</v>
      </c>
      <c r="L561" s="6" t="s">
        <v>238</v>
      </c>
      <c r="M561" s="6" t="s">
        <v>9</v>
      </c>
      <c r="N561" s="13" t="str">
        <f t="shared" si="8"/>
        <v>Washington Pl &amp; 6 AveDuane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Suffolk St &amp; Stanton StSouth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61" s="6" t="s">
        <v>11</v>
      </c>
      <c r="P561" s="6" t="s">
        <v>12</v>
      </c>
      <c r="Q561" s="6">
        <v>1988.0</v>
      </c>
      <c r="R561" s="13">
        <f t="shared" si="9"/>
        <v>34</v>
      </c>
      <c r="S561" s="6" t="str">
        <f t="shared" si="10"/>
        <v>30-39</v>
      </c>
      <c r="T561" s="6"/>
    </row>
    <row r="562" ht="15.75" customHeight="1">
      <c r="A562" s="6">
        <v>6686111.0</v>
      </c>
      <c r="B562" s="11">
        <v>42914.85199074074</v>
      </c>
      <c r="C562" s="8">
        <f t="shared" si="1"/>
        <v>42914</v>
      </c>
      <c r="D562" s="9">
        <f t="shared" si="2"/>
        <v>0.8519907407</v>
      </c>
      <c r="E562" s="9">
        <f t="shared" si="3"/>
        <v>0.8333333333</v>
      </c>
      <c r="F562" s="10">
        <f t="shared" si="4"/>
        <v>4</v>
      </c>
      <c r="G562" s="6" t="str">
        <f t="shared" si="5"/>
        <v>Jun</v>
      </c>
      <c r="H562" s="6">
        <f t="shared" si="6"/>
        <v>2017</v>
      </c>
      <c r="I562" s="11">
        <v>42914.868842592594</v>
      </c>
      <c r="J562" s="6">
        <v>1455.0</v>
      </c>
      <c r="K562" s="12">
        <f t="shared" si="7"/>
        <v>24.25</v>
      </c>
      <c r="L562" s="6" t="s">
        <v>135</v>
      </c>
      <c r="M562" s="6" t="s">
        <v>428</v>
      </c>
      <c r="N562" s="13" t="str">
        <f t="shared" si="8"/>
        <v>Duane St &amp; Greenwich St8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South St &amp; Whitehall StW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62" s="6" t="s">
        <v>29</v>
      </c>
      <c r="P562" s="6" t="s">
        <v>19</v>
      </c>
      <c r="Q562" s="6">
        <v>1990.0</v>
      </c>
      <c r="R562" s="13">
        <f t="shared" si="9"/>
        <v>32</v>
      </c>
      <c r="S562" s="6" t="str">
        <f t="shared" si="10"/>
        <v>30-39</v>
      </c>
      <c r="T562" s="6"/>
    </row>
    <row r="563" ht="15.75" customHeight="1">
      <c r="A563" s="6">
        <v>25470.0</v>
      </c>
      <c r="B563" s="11">
        <v>42738.26767361111</v>
      </c>
      <c r="C563" s="8">
        <f t="shared" si="1"/>
        <v>42738</v>
      </c>
      <c r="D563" s="9">
        <f t="shared" si="2"/>
        <v>0.2676736111</v>
      </c>
      <c r="E563" s="9">
        <f t="shared" si="3"/>
        <v>0.25</v>
      </c>
      <c r="F563" s="10">
        <f t="shared" si="4"/>
        <v>3</v>
      </c>
      <c r="G563" s="6" t="str">
        <f t="shared" si="5"/>
        <v>Jan</v>
      </c>
      <c r="H563" s="6">
        <f t="shared" si="6"/>
        <v>2017</v>
      </c>
      <c r="I563" s="11">
        <v>42738.27607638889</v>
      </c>
      <c r="J563" s="6">
        <v>726.0</v>
      </c>
      <c r="K563" s="12">
        <f t="shared" si="7"/>
        <v>12.1</v>
      </c>
      <c r="L563" s="6" t="s">
        <v>155</v>
      </c>
      <c r="M563" s="6" t="s">
        <v>178</v>
      </c>
      <c r="N563" s="13" t="str">
        <f t="shared" si="8"/>
        <v>8 Ave &amp; W 33 StCarmine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52 St &amp; 5 AveW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63" s="6" t="s">
        <v>11</v>
      </c>
      <c r="P563" s="6" t="s">
        <v>12</v>
      </c>
      <c r="Q563" s="6">
        <v>1976.0</v>
      </c>
      <c r="R563" s="13">
        <f t="shared" si="9"/>
        <v>46</v>
      </c>
      <c r="S563" s="6" t="str">
        <f t="shared" si="10"/>
        <v>40-49</v>
      </c>
      <c r="T563" s="6"/>
    </row>
    <row r="564" ht="15.75" customHeight="1">
      <c r="A564" s="6">
        <v>174116.0</v>
      </c>
      <c r="B564" s="11">
        <v>42745.874502314815</v>
      </c>
      <c r="C564" s="8">
        <f t="shared" si="1"/>
        <v>42745</v>
      </c>
      <c r="D564" s="9">
        <f t="shared" si="2"/>
        <v>0.8745023148</v>
      </c>
      <c r="E564" s="9">
        <f t="shared" si="3"/>
        <v>0.8333333333</v>
      </c>
      <c r="F564" s="10">
        <f t="shared" si="4"/>
        <v>3</v>
      </c>
      <c r="G564" s="6" t="str">
        <f t="shared" si="5"/>
        <v>Jan</v>
      </c>
      <c r="H564" s="6">
        <f t="shared" si="6"/>
        <v>2017</v>
      </c>
      <c r="I564" s="11">
        <v>42745.87737268519</v>
      </c>
      <c r="J564" s="6">
        <v>248.0</v>
      </c>
      <c r="K564" s="12">
        <f t="shared" si="7"/>
        <v>4.133333333</v>
      </c>
      <c r="L564" s="6" t="s">
        <v>86</v>
      </c>
      <c r="M564" s="6" t="s">
        <v>10</v>
      </c>
      <c r="N564" s="13" t="str">
        <f t="shared" si="8"/>
        <v>Carmine St &amp; 6 AveGreenwich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Broadway &amp; Spring StLispenard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64" s="6" t="s">
        <v>11</v>
      </c>
      <c r="P564" s="6" t="s">
        <v>12</v>
      </c>
      <c r="Q564" s="6">
        <v>1987.0</v>
      </c>
      <c r="R564" s="13">
        <f t="shared" si="9"/>
        <v>35</v>
      </c>
      <c r="S564" s="6" t="str">
        <f t="shared" si="10"/>
        <v>30-39</v>
      </c>
      <c r="T564" s="6"/>
    </row>
    <row r="565" ht="15.75" customHeight="1">
      <c r="A565" s="6">
        <v>3702899.0</v>
      </c>
      <c r="B565" s="11">
        <v>42858.54796296296</v>
      </c>
      <c r="C565" s="8">
        <f t="shared" si="1"/>
        <v>42858</v>
      </c>
      <c r="D565" s="9">
        <f t="shared" si="2"/>
        <v>0.547962963</v>
      </c>
      <c r="E565" s="9">
        <f t="shared" si="3"/>
        <v>0.5416666667</v>
      </c>
      <c r="F565" s="10">
        <f t="shared" si="4"/>
        <v>4</v>
      </c>
      <c r="G565" s="6" t="str">
        <f t="shared" si="5"/>
        <v>May</v>
      </c>
      <c r="H565" s="6">
        <f t="shared" si="6"/>
        <v>2017</v>
      </c>
      <c r="I565" s="11">
        <v>42858.55368055555</v>
      </c>
      <c r="J565" s="6">
        <v>493.0</v>
      </c>
      <c r="K565" s="12">
        <f t="shared" si="7"/>
        <v>8.216666667</v>
      </c>
      <c r="L565" s="6" t="s">
        <v>285</v>
      </c>
      <c r="M565" s="6" t="s">
        <v>429</v>
      </c>
      <c r="N565" s="13" t="str">
        <f t="shared" si="8"/>
        <v>Greenwich St &amp; Hubert StE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Lispenard St &amp; BroadwayW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65" s="6" t="s">
        <v>11</v>
      </c>
      <c r="P565" s="6" t="s">
        <v>12</v>
      </c>
      <c r="Q565" s="6">
        <v>1965.0</v>
      </c>
      <c r="R565" s="13">
        <f t="shared" si="9"/>
        <v>57</v>
      </c>
      <c r="S565" s="6" t="str">
        <f t="shared" si="10"/>
        <v>50-59</v>
      </c>
      <c r="T565" s="6"/>
    </row>
    <row r="566" ht="15.75" customHeight="1">
      <c r="A566" s="6">
        <v>1086513.0</v>
      </c>
      <c r="B566" s="11">
        <v>42782.7540625</v>
      </c>
      <c r="C566" s="8">
        <f t="shared" si="1"/>
        <v>42782</v>
      </c>
      <c r="D566" s="9">
        <f t="shared" si="2"/>
        <v>0.7540625</v>
      </c>
      <c r="E566" s="9">
        <f t="shared" si="3"/>
        <v>0.75</v>
      </c>
      <c r="F566" s="10">
        <f t="shared" si="4"/>
        <v>5</v>
      </c>
      <c r="G566" s="6" t="str">
        <f t="shared" si="5"/>
        <v>Feb</v>
      </c>
      <c r="H566" s="6">
        <f t="shared" si="6"/>
        <v>2017</v>
      </c>
      <c r="I566" s="11">
        <v>42782.75775462963</v>
      </c>
      <c r="J566" s="6">
        <v>319.0</v>
      </c>
      <c r="K566" s="12">
        <f t="shared" si="7"/>
        <v>5.316666667</v>
      </c>
      <c r="L566" s="6" t="s">
        <v>172</v>
      </c>
      <c r="M566" s="6" t="s">
        <v>249</v>
      </c>
      <c r="N566" s="13" t="str">
        <f t="shared" si="8"/>
        <v>E 48 St &amp; 5 AveCarroll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41 St &amp; 8 AveCarroll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66" s="6" t="s">
        <v>11</v>
      </c>
      <c r="P566" s="6" t="s">
        <v>12</v>
      </c>
      <c r="Q566" s="6">
        <v>1988.0</v>
      </c>
      <c r="R566" s="13">
        <f t="shared" si="9"/>
        <v>34</v>
      </c>
      <c r="S566" s="6" t="str">
        <f t="shared" si="10"/>
        <v>30-39</v>
      </c>
      <c r="T566" s="6"/>
    </row>
    <row r="567" ht="15.75" customHeight="1">
      <c r="A567" s="6">
        <v>2161137.0</v>
      </c>
      <c r="B567" s="11">
        <v>42823.33555555555</v>
      </c>
      <c r="C567" s="8">
        <f t="shared" si="1"/>
        <v>42823</v>
      </c>
      <c r="D567" s="9">
        <f t="shared" si="2"/>
        <v>0.3355555556</v>
      </c>
      <c r="E567" s="9">
        <f t="shared" si="3"/>
        <v>0.3333333333</v>
      </c>
      <c r="F567" s="10">
        <f t="shared" si="4"/>
        <v>4</v>
      </c>
      <c r="G567" s="6" t="str">
        <f t="shared" si="5"/>
        <v>Mar</v>
      </c>
      <c r="H567" s="6">
        <f t="shared" si="6"/>
        <v>2017</v>
      </c>
      <c r="I567" s="11">
        <v>42823.3390625</v>
      </c>
      <c r="J567" s="6">
        <v>303.0</v>
      </c>
      <c r="K567" s="12">
        <f t="shared" si="7"/>
        <v>5.05</v>
      </c>
      <c r="L567" s="6" t="s">
        <v>215</v>
      </c>
      <c r="M567" s="6" t="s">
        <v>430</v>
      </c>
      <c r="N567" s="13" t="str">
        <f t="shared" si="8"/>
        <v>Carroll St &amp; Smith St9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Carroll St &amp; Columbia StE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67" s="6" t="s">
        <v>11</v>
      </c>
      <c r="P567" s="6" t="s">
        <v>19</v>
      </c>
      <c r="Q567" s="6">
        <v>1974.0</v>
      </c>
      <c r="R567" s="13">
        <f t="shared" si="9"/>
        <v>48</v>
      </c>
      <c r="S567" s="6" t="str">
        <f t="shared" si="10"/>
        <v>40-49</v>
      </c>
      <c r="T567" s="6"/>
    </row>
    <row r="568" ht="15.75" customHeight="1">
      <c r="A568" s="6">
        <v>6815929.0</v>
      </c>
      <c r="B568" s="11">
        <v>42916.982835648145</v>
      </c>
      <c r="C568" s="8">
        <f t="shared" si="1"/>
        <v>42916</v>
      </c>
      <c r="D568" s="9">
        <f t="shared" si="2"/>
        <v>0.9828356481</v>
      </c>
      <c r="E568" s="9">
        <f t="shared" si="3"/>
        <v>0.9583333333</v>
      </c>
      <c r="F568" s="10">
        <f t="shared" si="4"/>
        <v>6</v>
      </c>
      <c r="G568" s="6" t="str">
        <f t="shared" si="5"/>
        <v>Jun</v>
      </c>
      <c r="H568" s="6">
        <f t="shared" si="6"/>
        <v>2017</v>
      </c>
      <c r="I568" s="11">
        <v>42916.99673611111</v>
      </c>
      <c r="J568" s="6">
        <v>1200.0</v>
      </c>
      <c r="K568" s="12">
        <f t="shared" si="7"/>
        <v>20</v>
      </c>
      <c r="L568" s="6" t="s">
        <v>401</v>
      </c>
      <c r="M568" s="6" t="s">
        <v>21</v>
      </c>
      <c r="N568" s="13" t="str">
        <f t="shared" si="8"/>
        <v>9 Ave &amp; W 18 StCentral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53 St &amp; 3 AveE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68" s="6" t="s">
        <v>11</v>
      </c>
      <c r="P568" s="6" t="s">
        <v>12</v>
      </c>
      <c r="Q568" s="6">
        <v>1990.0</v>
      </c>
      <c r="R568" s="13">
        <f t="shared" si="9"/>
        <v>32</v>
      </c>
      <c r="S568" s="6" t="str">
        <f t="shared" si="10"/>
        <v>30-39</v>
      </c>
      <c r="T568" s="6"/>
    </row>
    <row r="569" ht="15.75" customHeight="1">
      <c r="A569" s="6">
        <v>870002.0</v>
      </c>
      <c r="B569" s="11">
        <v>42772.346712962964</v>
      </c>
      <c r="C569" s="8">
        <f t="shared" si="1"/>
        <v>42772</v>
      </c>
      <c r="D569" s="9">
        <f t="shared" si="2"/>
        <v>0.346712963</v>
      </c>
      <c r="E569" s="9">
        <f t="shared" si="3"/>
        <v>0.3333333333</v>
      </c>
      <c r="F569" s="10">
        <f t="shared" si="4"/>
        <v>2</v>
      </c>
      <c r="G569" s="6" t="str">
        <f t="shared" si="5"/>
        <v>Feb</v>
      </c>
      <c r="H569" s="6">
        <f t="shared" si="6"/>
        <v>2017</v>
      </c>
      <c r="I569" s="11">
        <v>42772.34923611111</v>
      </c>
      <c r="J569" s="6">
        <v>218.0</v>
      </c>
      <c r="K569" s="12">
        <f t="shared" si="7"/>
        <v>3.633333333</v>
      </c>
      <c r="L569" s="6" t="s">
        <v>28</v>
      </c>
      <c r="M569" s="6" t="s">
        <v>406</v>
      </c>
      <c r="N569" s="13" t="str">
        <f t="shared" si="8"/>
        <v>Central Park S &amp; 6 AveGrand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58 St &amp; 3 Ave3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69" s="6" t="s">
        <v>11</v>
      </c>
      <c r="P569" s="6" t="s">
        <v>12</v>
      </c>
      <c r="Q569" s="6">
        <v>1959.0</v>
      </c>
      <c r="R569" s="13">
        <f t="shared" si="9"/>
        <v>63</v>
      </c>
      <c r="S569" s="6" t="str">
        <f t="shared" si="10"/>
        <v>60-69</v>
      </c>
      <c r="T569" s="6"/>
    </row>
    <row r="570" ht="15.75" customHeight="1">
      <c r="A570" s="6">
        <v>3201773.0</v>
      </c>
      <c r="B570" s="11">
        <v>42848.49972222222</v>
      </c>
      <c r="C570" s="8">
        <f t="shared" si="1"/>
        <v>42848</v>
      </c>
      <c r="D570" s="9">
        <f t="shared" si="2"/>
        <v>0.4997222222</v>
      </c>
      <c r="E570" s="9">
        <f t="shared" si="3"/>
        <v>0.4583333333</v>
      </c>
      <c r="F570" s="10">
        <f t="shared" si="4"/>
        <v>1</v>
      </c>
      <c r="G570" s="6" t="str">
        <f t="shared" si="5"/>
        <v>Apr</v>
      </c>
      <c r="H570" s="6">
        <f t="shared" si="6"/>
        <v>2017</v>
      </c>
      <c r="I570" s="11">
        <v>42848.54075231482</v>
      </c>
      <c r="J570" s="6">
        <v>3544.0</v>
      </c>
      <c r="K570" s="12">
        <f t="shared" si="7"/>
        <v>59.06666667</v>
      </c>
      <c r="L570" s="6" t="s">
        <v>431</v>
      </c>
      <c r="M570" s="6" t="s">
        <v>432</v>
      </c>
      <c r="N570" s="13" t="str">
        <f t="shared" si="8"/>
        <v>Grand Army Plaza &amp; Plaza St WestHancock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3 St &amp; 7 AveGrand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70" s="6" t="s">
        <v>29</v>
      </c>
      <c r="P570" s="6" t="s">
        <v>12</v>
      </c>
      <c r="Q570" s="6">
        <v>1959.0</v>
      </c>
      <c r="R570" s="13">
        <f t="shared" si="9"/>
        <v>63</v>
      </c>
      <c r="S570" s="6" t="str">
        <f t="shared" si="10"/>
        <v>60-69</v>
      </c>
      <c r="T570" s="6"/>
    </row>
    <row r="571" ht="15.75" customHeight="1">
      <c r="A571" s="6">
        <v>936454.0</v>
      </c>
      <c r="B571" s="11">
        <v>42774.49912037037</v>
      </c>
      <c r="C571" s="8">
        <f t="shared" si="1"/>
        <v>42774</v>
      </c>
      <c r="D571" s="9">
        <f t="shared" si="2"/>
        <v>0.4991203704</v>
      </c>
      <c r="E571" s="9">
        <f t="shared" si="3"/>
        <v>0.4583333333</v>
      </c>
      <c r="F571" s="10">
        <f t="shared" si="4"/>
        <v>4</v>
      </c>
      <c r="G571" s="6" t="str">
        <f t="shared" si="5"/>
        <v>Feb</v>
      </c>
      <c r="H571" s="6">
        <f t="shared" si="6"/>
        <v>2017</v>
      </c>
      <c r="I571" s="11">
        <v>42774.51273148148</v>
      </c>
      <c r="J571" s="6">
        <v>1175.0</v>
      </c>
      <c r="K571" s="12">
        <f t="shared" si="7"/>
        <v>19.58333333</v>
      </c>
      <c r="L571" s="6" t="s">
        <v>433</v>
      </c>
      <c r="M571" s="6" t="s">
        <v>431</v>
      </c>
      <c r="N571" s="13" t="str">
        <f t="shared" si="8"/>
        <v>Hancock St &amp; Bedford AveE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Grand Army Plaza &amp; Plaza St WestW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71" s="6" t="s">
        <v>11</v>
      </c>
      <c r="P571" s="6" t="s">
        <v>19</v>
      </c>
      <c r="Q571" s="6">
        <v>1986.0</v>
      </c>
      <c r="R571" s="13">
        <f t="shared" si="9"/>
        <v>36</v>
      </c>
      <c r="S571" s="6" t="str">
        <f t="shared" si="10"/>
        <v>30-39</v>
      </c>
      <c r="T571" s="6"/>
    </row>
    <row r="572" ht="15.75" customHeight="1">
      <c r="A572" s="6">
        <v>1393687.0</v>
      </c>
      <c r="B572" s="11">
        <v>42791.51446759259</v>
      </c>
      <c r="C572" s="8">
        <f t="shared" si="1"/>
        <v>42791</v>
      </c>
      <c r="D572" s="9">
        <f t="shared" si="2"/>
        <v>0.5144675926</v>
      </c>
      <c r="E572" s="9">
        <f t="shared" si="3"/>
        <v>0.5</v>
      </c>
      <c r="F572" s="10">
        <f t="shared" si="4"/>
        <v>7</v>
      </c>
      <c r="G572" s="6" t="str">
        <f t="shared" si="5"/>
        <v>Feb</v>
      </c>
      <c r="H572" s="6">
        <f t="shared" si="6"/>
        <v>2017</v>
      </c>
      <c r="I572" s="11">
        <v>42791.524351851855</v>
      </c>
      <c r="J572" s="6">
        <v>854.0</v>
      </c>
      <c r="K572" s="12">
        <f t="shared" si="7"/>
        <v>14.23333333</v>
      </c>
      <c r="L572" s="6" t="s">
        <v>327</v>
      </c>
      <c r="M572" s="6" t="s">
        <v>43</v>
      </c>
      <c r="N572" s="13" t="str">
        <f t="shared" si="8"/>
        <v>E 2 St &amp; Avenue BAmsterdam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17 St &amp; 8 AveW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72" s="6" t="s">
        <v>11</v>
      </c>
      <c r="P572" s="6" t="s">
        <v>12</v>
      </c>
      <c r="Q572" s="6">
        <v>1991.0</v>
      </c>
      <c r="R572" s="13">
        <f t="shared" si="9"/>
        <v>31</v>
      </c>
      <c r="S572" s="6" t="str">
        <f t="shared" si="10"/>
        <v>30-39</v>
      </c>
      <c r="T572" s="6"/>
    </row>
    <row r="573" ht="15.75" customHeight="1">
      <c r="A573" s="6">
        <v>488749.0</v>
      </c>
      <c r="B573" s="11">
        <v>42757.62059027778</v>
      </c>
      <c r="C573" s="8">
        <f t="shared" si="1"/>
        <v>42757</v>
      </c>
      <c r="D573" s="9">
        <f t="shared" si="2"/>
        <v>0.6205902778</v>
      </c>
      <c r="E573" s="9">
        <f t="shared" si="3"/>
        <v>0.5833333333</v>
      </c>
      <c r="F573" s="10">
        <f t="shared" si="4"/>
        <v>1</v>
      </c>
      <c r="G573" s="6" t="str">
        <f t="shared" si="5"/>
        <v>Jan</v>
      </c>
      <c r="H573" s="6">
        <f t="shared" si="6"/>
        <v>2017</v>
      </c>
      <c r="I573" s="11">
        <v>42757.624236111114</v>
      </c>
      <c r="J573" s="6">
        <v>315.0</v>
      </c>
      <c r="K573" s="12">
        <f t="shared" si="7"/>
        <v>5.25</v>
      </c>
      <c r="L573" s="6" t="s">
        <v>344</v>
      </c>
      <c r="M573" s="6" t="s">
        <v>434</v>
      </c>
      <c r="N573" s="13" t="str">
        <f t="shared" si="8"/>
        <v>Amsterdam Ave &amp; W 82 StE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90 St &amp; Amsterdam AveE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73" s="6" t="s">
        <v>11</v>
      </c>
      <c r="P573" s="6" t="s">
        <v>19</v>
      </c>
      <c r="Q573" s="6">
        <v>1952.0</v>
      </c>
      <c r="R573" s="13">
        <f t="shared" si="9"/>
        <v>70</v>
      </c>
      <c r="S573" s="6" t="str">
        <f t="shared" si="10"/>
        <v>70-79</v>
      </c>
      <c r="T573" s="6"/>
    </row>
    <row r="574" ht="15.75" customHeight="1">
      <c r="A574" s="6">
        <v>2407604.0</v>
      </c>
      <c r="B574" s="11">
        <v>42830.64451388889</v>
      </c>
      <c r="C574" s="8">
        <f t="shared" si="1"/>
        <v>42830</v>
      </c>
      <c r="D574" s="9">
        <f t="shared" si="2"/>
        <v>0.6445138889</v>
      </c>
      <c r="E574" s="9">
        <f t="shared" si="3"/>
        <v>0.625</v>
      </c>
      <c r="F574" s="10">
        <f t="shared" si="4"/>
        <v>4</v>
      </c>
      <c r="G574" s="6" t="str">
        <f t="shared" si="5"/>
        <v>Apr</v>
      </c>
      <c r="H574" s="6">
        <f t="shared" si="6"/>
        <v>2017</v>
      </c>
      <c r="I574" s="11">
        <v>42830.658541666664</v>
      </c>
      <c r="J574" s="6">
        <v>1212.0</v>
      </c>
      <c r="K574" s="12">
        <f t="shared" si="7"/>
        <v>20.2</v>
      </c>
      <c r="L574" s="6" t="s">
        <v>261</v>
      </c>
      <c r="M574" s="6" t="s">
        <v>435</v>
      </c>
      <c r="N574" s="13" t="str">
        <f t="shared" si="8"/>
        <v>E 30 St &amp; Park Ave SColumbia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67 St &amp; Park AveMadison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74" s="6" t="s">
        <v>11</v>
      </c>
      <c r="P574" s="6" t="s">
        <v>19</v>
      </c>
      <c r="Q574" s="6">
        <v>1962.0</v>
      </c>
      <c r="R574" s="13">
        <f t="shared" si="9"/>
        <v>60</v>
      </c>
      <c r="S574" s="6" t="str">
        <f t="shared" si="10"/>
        <v>60-69</v>
      </c>
      <c r="T574" s="6"/>
    </row>
    <row r="575" ht="15.75" customHeight="1">
      <c r="A575" s="6">
        <v>109483.0</v>
      </c>
      <c r="B575" s="11">
        <v>42741.483564814815</v>
      </c>
      <c r="C575" s="8">
        <f t="shared" si="1"/>
        <v>42741</v>
      </c>
      <c r="D575" s="9">
        <f t="shared" si="2"/>
        <v>0.4835648148</v>
      </c>
      <c r="E575" s="9">
        <f t="shared" si="3"/>
        <v>0.4583333333</v>
      </c>
      <c r="F575" s="10">
        <f t="shared" si="4"/>
        <v>6</v>
      </c>
      <c r="G575" s="6" t="str">
        <f t="shared" si="5"/>
        <v>Jan</v>
      </c>
      <c r="H575" s="6">
        <f t="shared" si="6"/>
        <v>2017</v>
      </c>
      <c r="I575" s="11">
        <v>42741.48758101852</v>
      </c>
      <c r="J575" s="6">
        <v>347.0</v>
      </c>
      <c r="K575" s="12">
        <f t="shared" si="7"/>
        <v>5.783333333</v>
      </c>
      <c r="L575" s="6" t="s">
        <v>211</v>
      </c>
      <c r="M575" s="6" t="s">
        <v>436</v>
      </c>
      <c r="N575" s="13" t="str">
        <f t="shared" si="8"/>
        <v>Columbia St &amp; Rivington StWest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Madison St &amp; Clinton StWest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75" s="6" t="s">
        <v>11</v>
      </c>
      <c r="P575" s="6" t="s">
        <v>12</v>
      </c>
      <c r="Q575" s="6">
        <v>1987.0</v>
      </c>
      <c r="R575" s="13">
        <f t="shared" si="9"/>
        <v>35</v>
      </c>
      <c r="S575" s="6" t="str">
        <f t="shared" si="10"/>
        <v>30-39</v>
      </c>
      <c r="T575" s="6"/>
    </row>
    <row r="576" ht="15.75" customHeight="1">
      <c r="A576" s="6">
        <v>530394.0</v>
      </c>
      <c r="B576" s="11">
        <v>42760.34354166667</v>
      </c>
      <c r="C576" s="8">
        <f t="shared" si="1"/>
        <v>42760</v>
      </c>
      <c r="D576" s="9">
        <f t="shared" si="2"/>
        <v>0.3435416667</v>
      </c>
      <c r="E576" s="9">
        <f t="shared" si="3"/>
        <v>0.3333333333</v>
      </c>
      <c r="F576" s="10">
        <f t="shared" si="4"/>
        <v>4</v>
      </c>
      <c r="G576" s="6" t="str">
        <f t="shared" si="5"/>
        <v>Jan</v>
      </c>
      <c r="H576" s="6">
        <f t="shared" si="6"/>
        <v>2017</v>
      </c>
      <c r="I576" s="11">
        <v>42760.348333333335</v>
      </c>
      <c r="J576" s="6">
        <v>414.0</v>
      </c>
      <c r="K576" s="12">
        <f t="shared" si="7"/>
        <v>6.9</v>
      </c>
      <c r="L576" s="6" t="s">
        <v>248</v>
      </c>
      <c r="M576" s="6" t="s">
        <v>114</v>
      </c>
      <c r="N576" s="13" t="str">
        <f t="shared" si="8"/>
        <v>West Thames St1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West St &amp; Chambers StW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76" s="6" t="s">
        <v>11</v>
      </c>
      <c r="P576" s="6" t="s">
        <v>19</v>
      </c>
      <c r="Q576" s="6">
        <v>1989.0</v>
      </c>
      <c r="R576" s="13">
        <f t="shared" si="9"/>
        <v>33</v>
      </c>
      <c r="S576" s="6" t="str">
        <f t="shared" si="10"/>
        <v>30-39</v>
      </c>
      <c r="T576" s="6"/>
    </row>
    <row r="577" ht="15.75" customHeight="1">
      <c r="A577" s="6">
        <v>12991.0</v>
      </c>
      <c r="B577" s="11">
        <v>42736.767013888886</v>
      </c>
      <c r="C577" s="8">
        <f t="shared" si="1"/>
        <v>42736</v>
      </c>
      <c r="D577" s="9">
        <f t="shared" si="2"/>
        <v>0.7670138889</v>
      </c>
      <c r="E577" s="9">
        <f t="shared" si="3"/>
        <v>0.75</v>
      </c>
      <c r="F577" s="10">
        <f t="shared" si="4"/>
        <v>1</v>
      </c>
      <c r="G577" s="6" t="str">
        <f t="shared" si="5"/>
        <v>Jan</v>
      </c>
      <c r="H577" s="6">
        <f t="shared" si="6"/>
        <v>2017</v>
      </c>
      <c r="I577" s="11">
        <v>42736.78806712963</v>
      </c>
      <c r="J577" s="6">
        <v>1819.0</v>
      </c>
      <c r="K577" s="12">
        <f t="shared" si="7"/>
        <v>30.31666667</v>
      </c>
      <c r="L577" s="6" t="s">
        <v>14</v>
      </c>
      <c r="M577" s="6" t="s">
        <v>129</v>
      </c>
      <c r="N577" s="13" t="str">
        <f t="shared" si="8"/>
        <v>1 Ave &amp; E 78 StW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14 St &amp; The High LineW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77" s="6" t="s">
        <v>11</v>
      </c>
      <c r="P577" s="6" t="s">
        <v>12</v>
      </c>
      <c r="Q577" s="6">
        <v>1987.0</v>
      </c>
      <c r="R577" s="13">
        <f t="shared" si="9"/>
        <v>35</v>
      </c>
      <c r="S577" s="6" t="str">
        <f t="shared" si="10"/>
        <v>30-39</v>
      </c>
      <c r="T577" s="6"/>
    </row>
    <row r="578" ht="15.75" customHeight="1">
      <c r="A578" s="6">
        <v>1588764.0</v>
      </c>
      <c r="B578" s="11">
        <v>42796.789618055554</v>
      </c>
      <c r="C578" s="8">
        <f t="shared" si="1"/>
        <v>42796</v>
      </c>
      <c r="D578" s="9">
        <f t="shared" si="2"/>
        <v>0.7896180556</v>
      </c>
      <c r="E578" s="9">
        <f t="shared" si="3"/>
        <v>0.75</v>
      </c>
      <c r="F578" s="10">
        <f t="shared" si="4"/>
        <v>5</v>
      </c>
      <c r="G578" s="6" t="str">
        <f t="shared" si="5"/>
        <v>Mar</v>
      </c>
      <c r="H578" s="6">
        <f t="shared" si="6"/>
        <v>2017</v>
      </c>
      <c r="I578" s="11">
        <v>42796.79146990741</v>
      </c>
      <c r="J578" s="6">
        <v>160.0</v>
      </c>
      <c r="K578" s="12">
        <f t="shared" si="7"/>
        <v>2.666666667</v>
      </c>
      <c r="L578" s="6" t="s">
        <v>136</v>
      </c>
      <c r="M578" s="6" t="s">
        <v>93</v>
      </c>
      <c r="N578" s="13" t="str">
        <f t="shared" si="8"/>
        <v>W 16 St &amp; The High Line47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13 St &amp; Hudson St46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78" s="6" t="s">
        <v>11</v>
      </c>
      <c r="P578" s="6" t="s">
        <v>12</v>
      </c>
      <c r="Q578" s="6">
        <v>1983.0</v>
      </c>
      <c r="R578" s="13">
        <f t="shared" si="9"/>
        <v>39</v>
      </c>
      <c r="S578" s="6" t="str">
        <f t="shared" si="10"/>
        <v>30-39</v>
      </c>
      <c r="T578" s="6"/>
    </row>
    <row r="579" ht="15.75" customHeight="1">
      <c r="A579" s="6">
        <v>6104010.0</v>
      </c>
      <c r="B579" s="11">
        <v>42905.31689814815</v>
      </c>
      <c r="C579" s="8">
        <f t="shared" si="1"/>
        <v>42905</v>
      </c>
      <c r="D579" s="9">
        <f t="shared" si="2"/>
        <v>0.3168981481</v>
      </c>
      <c r="E579" s="9">
        <f t="shared" si="3"/>
        <v>0.2916666667</v>
      </c>
      <c r="F579" s="10">
        <f t="shared" si="4"/>
        <v>2</v>
      </c>
      <c r="G579" s="6" t="str">
        <f t="shared" si="5"/>
        <v>Jun</v>
      </c>
      <c r="H579" s="6">
        <f t="shared" si="6"/>
        <v>2017</v>
      </c>
      <c r="I579" s="11">
        <v>42905.32262731482</v>
      </c>
      <c r="J579" s="6">
        <v>495.0</v>
      </c>
      <c r="K579" s="12">
        <f t="shared" si="7"/>
        <v>8.25</v>
      </c>
      <c r="L579" s="6" t="s">
        <v>437</v>
      </c>
      <c r="M579" s="6" t="s">
        <v>308</v>
      </c>
      <c r="N579" s="13" t="str">
        <f t="shared" si="8"/>
        <v>47 Ave &amp; 31 StE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46 Ave &amp; 5 StBroadway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79" s="6" t="s">
        <v>11</v>
      </c>
      <c r="P579" s="6" t="s">
        <v>12</v>
      </c>
      <c r="Q579" s="6">
        <v>1995.0</v>
      </c>
      <c r="R579" s="13">
        <f t="shared" si="9"/>
        <v>27</v>
      </c>
      <c r="S579" s="6" t="str">
        <f t="shared" si="10"/>
        <v>20-29</v>
      </c>
      <c r="T579" s="6"/>
    </row>
    <row r="580" ht="15.75" customHeight="1">
      <c r="A580" s="6">
        <v>411823.0</v>
      </c>
      <c r="B580" s="11">
        <v>42754.73480324074</v>
      </c>
      <c r="C580" s="8">
        <f t="shared" si="1"/>
        <v>42754</v>
      </c>
      <c r="D580" s="9">
        <f t="shared" si="2"/>
        <v>0.7348032407</v>
      </c>
      <c r="E580" s="9">
        <f t="shared" si="3"/>
        <v>0.7083333333</v>
      </c>
      <c r="F580" s="10">
        <f t="shared" si="4"/>
        <v>5</v>
      </c>
      <c r="G580" s="6" t="str">
        <f t="shared" si="5"/>
        <v>Jan</v>
      </c>
      <c r="H580" s="6">
        <f t="shared" si="6"/>
        <v>2017</v>
      </c>
      <c r="I580" s="11">
        <v>42754.742418981485</v>
      </c>
      <c r="J580" s="6">
        <v>658.0</v>
      </c>
      <c r="K580" s="12">
        <f t="shared" si="7"/>
        <v>10.96666667</v>
      </c>
      <c r="L580" s="6" t="s">
        <v>175</v>
      </c>
      <c r="M580" s="6" t="s">
        <v>438</v>
      </c>
      <c r="N580" s="13" t="str">
        <f t="shared" si="8"/>
        <v>E 47 St &amp; 2 AveBushwick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W 39 StYork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80" s="6" t="s">
        <v>11</v>
      </c>
      <c r="P580" s="6" t="s">
        <v>12</v>
      </c>
      <c r="Q580" s="6">
        <v>1983.0</v>
      </c>
      <c r="R580" s="13">
        <f t="shared" si="9"/>
        <v>39</v>
      </c>
      <c r="S580" s="6" t="str">
        <f t="shared" si="10"/>
        <v>30-39</v>
      </c>
      <c r="T580" s="6"/>
    </row>
    <row r="581" ht="15.75" customHeight="1">
      <c r="A581" s="6">
        <v>3691640.0</v>
      </c>
      <c r="B581" s="11">
        <v>42858.37619212963</v>
      </c>
      <c r="C581" s="8">
        <f t="shared" si="1"/>
        <v>42858</v>
      </c>
      <c r="D581" s="9">
        <f t="shared" si="2"/>
        <v>0.3761921296</v>
      </c>
      <c r="E581" s="9">
        <f t="shared" si="3"/>
        <v>0.375</v>
      </c>
      <c r="F581" s="10">
        <f t="shared" si="4"/>
        <v>4</v>
      </c>
      <c r="G581" s="6" t="str">
        <f t="shared" si="5"/>
        <v>May</v>
      </c>
      <c r="H581" s="6">
        <f t="shared" si="6"/>
        <v>2017</v>
      </c>
      <c r="I581" s="11">
        <v>42858.395219907405</v>
      </c>
      <c r="J581" s="6">
        <v>1643.0</v>
      </c>
      <c r="K581" s="12">
        <f t="shared" si="7"/>
        <v>27.38333333</v>
      </c>
      <c r="L581" s="6" t="s">
        <v>41</v>
      </c>
      <c r="M581" s="6" t="s">
        <v>192</v>
      </c>
      <c r="N581" s="13" t="str">
        <f t="shared" si="8"/>
        <v>Bushwick Ave &amp; Powers StE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York St &amp; Jay StE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81" s="6" t="s">
        <v>11</v>
      </c>
      <c r="P581" s="6" t="s">
        <v>19</v>
      </c>
      <c r="Q581" s="6">
        <v>1985.0</v>
      </c>
      <c r="R581" s="13">
        <f t="shared" si="9"/>
        <v>37</v>
      </c>
      <c r="S581" s="6" t="str">
        <f t="shared" si="10"/>
        <v>30-39</v>
      </c>
      <c r="T581" s="6"/>
    </row>
    <row r="582" ht="15.75" customHeight="1">
      <c r="A582" s="6">
        <v>3212131.0</v>
      </c>
      <c r="B582" s="11">
        <v>42848.59168981481</v>
      </c>
      <c r="C582" s="8">
        <f t="shared" si="1"/>
        <v>42848</v>
      </c>
      <c r="D582" s="9">
        <f t="shared" si="2"/>
        <v>0.5916898148</v>
      </c>
      <c r="E582" s="9">
        <f t="shared" si="3"/>
        <v>0.5833333333</v>
      </c>
      <c r="F582" s="10">
        <f t="shared" si="4"/>
        <v>1</v>
      </c>
      <c r="G582" s="6" t="str">
        <f t="shared" si="5"/>
        <v>Apr</v>
      </c>
      <c r="H582" s="6">
        <f t="shared" si="6"/>
        <v>2017</v>
      </c>
      <c r="I582" s="11">
        <v>42848.593680555554</v>
      </c>
      <c r="J582" s="6">
        <v>171.0</v>
      </c>
      <c r="K582" s="12">
        <f t="shared" si="7"/>
        <v>2.85</v>
      </c>
      <c r="L582" s="6" t="s">
        <v>327</v>
      </c>
      <c r="M582" s="6" t="s">
        <v>439</v>
      </c>
      <c r="N582" s="13" t="str">
        <f t="shared" si="8"/>
        <v>E 2 St &amp; Avenue BE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9 St &amp; Avenue CHenry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82" s="6" t="s">
        <v>11</v>
      </c>
      <c r="P582" s="6" t="s">
        <v>19</v>
      </c>
      <c r="Q582" s="6">
        <v>1969.0</v>
      </c>
      <c r="R582" s="13">
        <f t="shared" si="9"/>
        <v>53</v>
      </c>
      <c r="S582" s="6" t="str">
        <f t="shared" si="10"/>
        <v>50-59</v>
      </c>
      <c r="T582" s="6"/>
    </row>
    <row r="583" ht="15.75" customHeight="1">
      <c r="A583" s="6">
        <v>5110759.0</v>
      </c>
      <c r="B583" s="11">
        <v>42887.5453125</v>
      </c>
      <c r="C583" s="8">
        <f t="shared" si="1"/>
        <v>42887</v>
      </c>
      <c r="D583" s="9">
        <f t="shared" si="2"/>
        <v>0.5453125</v>
      </c>
      <c r="E583" s="9">
        <f t="shared" si="3"/>
        <v>0.5416666667</v>
      </c>
      <c r="F583" s="10">
        <f t="shared" si="4"/>
        <v>5</v>
      </c>
      <c r="G583" s="6" t="str">
        <f t="shared" si="5"/>
        <v>Jun</v>
      </c>
      <c r="H583" s="6">
        <f t="shared" si="6"/>
        <v>2017</v>
      </c>
      <c r="I583" s="11">
        <v>42887.549895833334</v>
      </c>
      <c r="J583" s="6">
        <v>395.0</v>
      </c>
      <c r="K583" s="12">
        <f t="shared" si="7"/>
        <v>6.583333333</v>
      </c>
      <c r="L583" s="6" t="s">
        <v>184</v>
      </c>
      <c r="M583" s="6" t="s">
        <v>201</v>
      </c>
      <c r="N583" s="13" t="str">
        <f t="shared" si="8"/>
        <v>E 6 St &amp; Avenue BW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Henry St &amp; Grand StE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83" s="6" t="s">
        <v>11</v>
      </c>
      <c r="P583" s="6" t="s">
        <v>12</v>
      </c>
      <c r="Q583" s="6">
        <v>1963.0</v>
      </c>
      <c r="R583" s="13">
        <f t="shared" si="9"/>
        <v>59</v>
      </c>
      <c r="S583" s="6" t="str">
        <f t="shared" si="10"/>
        <v>50-59</v>
      </c>
      <c r="T583" s="6"/>
    </row>
    <row r="584" ht="15.75" customHeight="1">
      <c r="A584" s="6">
        <v>1658303.0</v>
      </c>
      <c r="B584" s="11">
        <v>42800.27820601852</v>
      </c>
      <c r="C584" s="8">
        <f t="shared" si="1"/>
        <v>42800</v>
      </c>
      <c r="D584" s="9">
        <f t="shared" si="2"/>
        <v>0.2782060185</v>
      </c>
      <c r="E584" s="9">
        <f t="shared" si="3"/>
        <v>0.25</v>
      </c>
      <c r="F584" s="10">
        <f t="shared" si="4"/>
        <v>2</v>
      </c>
      <c r="G584" s="6" t="str">
        <f t="shared" si="5"/>
        <v>Mar</v>
      </c>
      <c r="H584" s="6">
        <f t="shared" si="6"/>
        <v>2017</v>
      </c>
      <c r="I584" s="11">
        <v>42800.28773148148</v>
      </c>
      <c r="J584" s="6">
        <v>823.0</v>
      </c>
      <c r="K584" s="12">
        <f t="shared" si="7"/>
        <v>13.71666667</v>
      </c>
      <c r="L584" s="6" t="s">
        <v>313</v>
      </c>
      <c r="M584" s="6" t="s">
        <v>131</v>
      </c>
      <c r="N584" s="13" t="str">
        <f t="shared" si="8"/>
        <v>W 13 St &amp; 6 AveCentral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14 St &amp; Avenue B5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84" s="6" t="s">
        <v>11</v>
      </c>
      <c r="P584" s="6" t="s">
        <v>12</v>
      </c>
      <c r="Q584" s="6">
        <v>1962.0</v>
      </c>
      <c r="R584" s="13">
        <f t="shared" si="9"/>
        <v>60</v>
      </c>
      <c r="S584" s="6" t="str">
        <f t="shared" si="10"/>
        <v>60-69</v>
      </c>
      <c r="T584" s="6"/>
    </row>
    <row r="585" ht="15.75" customHeight="1">
      <c r="A585" s="6">
        <v>3231332.0</v>
      </c>
      <c r="B585" s="11">
        <v>42848.76804398148</v>
      </c>
      <c r="C585" s="8">
        <f t="shared" si="1"/>
        <v>42848</v>
      </c>
      <c r="D585" s="9">
        <f t="shared" si="2"/>
        <v>0.7680439815</v>
      </c>
      <c r="E585" s="9">
        <f t="shared" si="3"/>
        <v>0.75</v>
      </c>
      <c r="F585" s="10">
        <f t="shared" si="4"/>
        <v>1</v>
      </c>
      <c r="G585" s="6" t="str">
        <f t="shared" si="5"/>
        <v>Apr</v>
      </c>
      <c r="H585" s="6">
        <f t="shared" si="6"/>
        <v>2017</v>
      </c>
      <c r="I585" s="11">
        <v>42848.780381944445</v>
      </c>
      <c r="J585" s="6">
        <v>1066.0</v>
      </c>
      <c r="K585" s="12">
        <f t="shared" si="7"/>
        <v>17.76666667</v>
      </c>
      <c r="L585" s="6" t="s">
        <v>28</v>
      </c>
      <c r="M585" s="6" t="s">
        <v>321</v>
      </c>
      <c r="N585" s="13" t="str">
        <f t="shared" si="8"/>
        <v>Central Park S &amp; 6 AveAmsterdam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5 Ave &amp; E 78 StW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85" s="6" t="s">
        <v>29</v>
      </c>
      <c r="P585" s="6" t="s">
        <v>12</v>
      </c>
      <c r="Q585" s="6">
        <v>1962.0</v>
      </c>
      <c r="R585" s="13">
        <f t="shared" si="9"/>
        <v>60</v>
      </c>
      <c r="S585" s="6" t="str">
        <f t="shared" si="10"/>
        <v>60-69</v>
      </c>
      <c r="T585" s="6"/>
    </row>
    <row r="586" ht="15.75" customHeight="1">
      <c r="A586" s="6">
        <v>5178025.0</v>
      </c>
      <c r="B586" s="11">
        <v>42888.54324074074</v>
      </c>
      <c r="C586" s="8">
        <f t="shared" si="1"/>
        <v>42888</v>
      </c>
      <c r="D586" s="9">
        <f t="shared" si="2"/>
        <v>0.5432407407</v>
      </c>
      <c r="E586" s="9">
        <f t="shared" si="3"/>
        <v>0.5416666667</v>
      </c>
      <c r="F586" s="10">
        <f t="shared" si="4"/>
        <v>6</v>
      </c>
      <c r="G586" s="6" t="str">
        <f t="shared" si="5"/>
        <v>Jun</v>
      </c>
      <c r="H586" s="6">
        <f t="shared" si="6"/>
        <v>2017</v>
      </c>
      <c r="I586" s="11">
        <v>42888.549791666665</v>
      </c>
      <c r="J586" s="6">
        <v>565.0</v>
      </c>
      <c r="K586" s="12">
        <f t="shared" si="7"/>
        <v>9.416666667</v>
      </c>
      <c r="L586" s="6" t="s">
        <v>206</v>
      </c>
      <c r="M586" s="6" t="s">
        <v>409</v>
      </c>
      <c r="N586" s="13" t="str">
        <f t="shared" si="8"/>
        <v>Amsterdam Ave &amp; W 79 St11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95 St &amp; Broadway8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86" s="6" t="s">
        <v>11</v>
      </c>
      <c r="P586" s="6" t="s">
        <v>19</v>
      </c>
      <c r="Q586" s="6">
        <v>1955.0</v>
      </c>
      <c r="R586" s="13">
        <f t="shared" si="9"/>
        <v>67</v>
      </c>
      <c r="S586" s="6" t="str">
        <f t="shared" si="10"/>
        <v>60-69</v>
      </c>
      <c r="T586" s="6"/>
    </row>
    <row r="587" ht="15.75" customHeight="1">
      <c r="A587" s="6">
        <v>6322215.0</v>
      </c>
      <c r="B587" s="11">
        <v>42908.792233796295</v>
      </c>
      <c r="C587" s="8">
        <f t="shared" si="1"/>
        <v>42908</v>
      </c>
      <c r="D587" s="9">
        <f t="shared" si="2"/>
        <v>0.7922337963</v>
      </c>
      <c r="E587" s="9">
        <f t="shared" si="3"/>
        <v>0.7916666667</v>
      </c>
      <c r="F587" s="10">
        <f t="shared" si="4"/>
        <v>5</v>
      </c>
      <c r="G587" s="6" t="str">
        <f t="shared" si="5"/>
        <v>Jun</v>
      </c>
      <c r="H587" s="6">
        <f t="shared" si="6"/>
        <v>2017</v>
      </c>
      <c r="I587" s="11">
        <v>42908.79652777778</v>
      </c>
      <c r="J587" s="6">
        <v>370.0</v>
      </c>
      <c r="K587" s="12">
        <f t="shared" si="7"/>
        <v>6.166666667</v>
      </c>
      <c r="L587" s="6" t="s">
        <v>186</v>
      </c>
      <c r="M587" s="6" t="s">
        <v>83</v>
      </c>
      <c r="N587" s="13" t="str">
        <f t="shared" si="8"/>
        <v>11 Ave &amp; W 27 StGreat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8 Ave &amp; W 31 StDivision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87" s="6" t="s">
        <v>11</v>
      </c>
      <c r="P587" s="6" t="s">
        <v>19</v>
      </c>
      <c r="Q587" s="6">
        <v>1972.0</v>
      </c>
      <c r="R587" s="13">
        <f t="shared" si="9"/>
        <v>50</v>
      </c>
      <c r="S587" s="6" t="str">
        <f t="shared" si="10"/>
        <v>50-59</v>
      </c>
      <c r="T587" s="6"/>
    </row>
    <row r="588" ht="15.75" customHeight="1">
      <c r="A588" s="6">
        <v>6292420.0</v>
      </c>
      <c r="B588" s="11">
        <v>42908.50237268519</v>
      </c>
      <c r="C588" s="8">
        <f t="shared" si="1"/>
        <v>42908</v>
      </c>
      <c r="D588" s="9">
        <f t="shared" si="2"/>
        <v>0.5023726852</v>
      </c>
      <c r="E588" s="9">
        <f t="shared" si="3"/>
        <v>0.5</v>
      </c>
      <c r="F588" s="10">
        <f t="shared" si="4"/>
        <v>5</v>
      </c>
      <c r="G588" s="6" t="str">
        <f t="shared" si="5"/>
        <v>Jun</v>
      </c>
      <c r="H588" s="6">
        <f t="shared" si="6"/>
        <v>2017</v>
      </c>
      <c r="I588" s="11">
        <v>42908.511145833334</v>
      </c>
      <c r="J588" s="6">
        <v>757.0</v>
      </c>
      <c r="K588" s="12">
        <f t="shared" si="7"/>
        <v>12.61666667</v>
      </c>
      <c r="L588" s="6" t="s">
        <v>62</v>
      </c>
      <c r="M588" s="6" t="s">
        <v>212</v>
      </c>
      <c r="N588" s="13" t="str">
        <f t="shared" si="8"/>
        <v>Great Jones St8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Division St &amp; BoweryW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88" s="6" t="s">
        <v>11</v>
      </c>
      <c r="P588" s="6" t="s">
        <v>19</v>
      </c>
      <c r="Q588" s="6">
        <v>1995.0</v>
      </c>
      <c r="R588" s="13">
        <f t="shared" si="9"/>
        <v>27</v>
      </c>
      <c r="S588" s="6" t="str">
        <f t="shared" si="10"/>
        <v>20-29</v>
      </c>
      <c r="T588" s="6"/>
    </row>
    <row r="589" ht="15.75" customHeight="1">
      <c r="A589" s="6">
        <v>4893017.0</v>
      </c>
      <c r="B589" s="11">
        <v>42882.78203703704</v>
      </c>
      <c r="C589" s="8">
        <f t="shared" si="1"/>
        <v>42882</v>
      </c>
      <c r="D589" s="9">
        <f t="shared" si="2"/>
        <v>0.782037037</v>
      </c>
      <c r="E589" s="9">
        <f t="shared" si="3"/>
        <v>0.75</v>
      </c>
      <c r="F589" s="10">
        <f t="shared" si="4"/>
        <v>7</v>
      </c>
      <c r="G589" s="6" t="str">
        <f t="shared" si="5"/>
        <v>May</v>
      </c>
      <c r="H589" s="6">
        <f t="shared" si="6"/>
        <v>2017</v>
      </c>
      <c r="I589" s="11">
        <v>42882.78633101852</v>
      </c>
      <c r="J589" s="6">
        <v>371.0</v>
      </c>
      <c r="K589" s="12">
        <f t="shared" si="7"/>
        <v>6.183333333</v>
      </c>
      <c r="L589" s="6" t="s">
        <v>83</v>
      </c>
      <c r="M589" s="6" t="s">
        <v>49</v>
      </c>
      <c r="N589" s="13" t="str">
        <f t="shared" si="8"/>
        <v>8 Ave &amp; W 31 StWest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22 St &amp; 8 AveWater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89" s="6" t="s">
        <v>11</v>
      </c>
      <c r="P589" s="6" t="s">
        <v>19</v>
      </c>
      <c r="Q589" s="6">
        <v>1964.0</v>
      </c>
      <c r="R589" s="13">
        <f t="shared" si="9"/>
        <v>58</v>
      </c>
      <c r="S589" s="6" t="str">
        <f t="shared" si="10"/>
        <v>50-59</v>
      </c>
      <c r="T589" s="6"/>
    </row>
    <row r="590" ht="15.75" customHeight="1">
      <c r="A590" s="6">
        <v>1858796.0</v>
      </c>
      <c r="B590" s="11">
        <v>42807.349756944444</v>
      </c>
      <c r="C590" s="8">
        <f t="shared" si="1"/>
        <v>42807</v>
      </c>
      <c r="D590" s="9">
        <f t="shared" si="2"/>
        <v>0.3497569444</v>
      </c>
      <c r="E590" s="9">
        <f t="shared" si="3"/>
        <v>0.3333333333</v>
      </c>
      <c r="F590" s="10">
        <f t="shared" si="4"/>
        <v>2</v>
      </c>
      <c r="G590" s="6" t="str">
        <f t="shared" si="5"/>
        <v>Mar</v>
      </c>
      <c r="H590" s="6">
        <f t="shared" si="6"/>
        <v>2017</v>
      </c>
      <c r="I590" s="11">
        <v>42807.35418981482</v>
      </c>
      <c r="J590" s="6">
        <v>383.0</v>
      </c>
      <c r="K590" s="12">
        <f t="shared" si="7"/>
        <v>6.383333333</v>
      </c>
      <c r="L590" s="6" t="s">
        <v>248</v>
      </c>
      <c r="M590" s="6" t="s">
        <v>398</v>
      </c>
      <c r="N590" s="13" t="str">
        <f t="shared" si="8"/>
        <v>West Thames StE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Water - Whitehall PlazaBroadway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90" s="6" t="s">
        <v>11</v>
      </c>
      <c r="P590" s="6" t="s">
        <v>19</v>
      </c>
      <c r="Q590" s="6">
        <v>1974.0</v>
      </c>
      <c r="R590" s="13">
        <f t="shared" si="9"/>
        <v>48</v>
      </c>
      <c r="S590" s="6" t="str">
        <f t="shared" si="10"/>
        <v>40-49</v>
      </c>
      <c r="T590" s="6"/>
    </row>
    <row r="591" ht="15.75" customHeight="1">
      <c r="A591" s="6">
        <v>6592160.0</v>
      </c>
      <c r="B591" s="11">
        <v>42913.642233796294</v>
      </c>
      <c r="C591" s="8">
        <f t="shared" si="1"/>
        <v>42913</v>
      </c>
      <c r="D591" s="9">
        <f t="shared" si="2"/>
        <v>0.6422337963</v>
      </c>
      <c r="E591" s="9">
        <f t="shared" si="3"/>
        <v>0.625</v>
      </c>
      <c r="F591" s="10">
        <f t="shared" si="4"/>
        <v>3</v>
      </c>
      <c r="G591" s="6" t="str">
        <f t="shared" si="5"/>
        <v>Jun</v>
      </c>
      <c r="H591" s="6">
        <f t="shared" si="6"/>
        <v>2017</v>
      </c>
      <c r="I591" s="11">
        <v>42913.64673611111</v>
      </c>
      <c r="J591" s="6">
        <v>389.0</v>
      </c>
      <c r="K591" s="12">
        <f t="shared" si="7"/>
        <v>6.483333333</v>
      </c>
      <c r="L591" s="6" t="s">
        <v>187</v>
      </c>
      <c r="M591" s="6" t="s">
        <v>84</v>
      </c>
      <c r="N591" s="13" t="str">
        <f t="shared" si="8"/>
        <v>E 23 St &amp; 1 Ave8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E 22 St1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91" s="6" t="s">
        <v>11</v>
      </c>
      <c r="P591" s="6" t="s">
        <v>12</v>
      </c>
      <c r="Q591" s="6">
        <v>1982.0</v>
      </c>
      <c r="R591" s="13">
        <f t="shared" si="9"/>
        <v>40</v>
      </c>
      <c r="S591" s="6" t="str">
        <f t="shared" si="10"/>
        <v>40-49</v>
      </c>
      <c r="T591" s="6"/>
    </row>
    <row r="592" ht="15.75" customHeight="1">
      <c r="A592" s="6">
        <v>5007909.0</v>
      </c>
      <c r="B592" s="11">
        <v>42885.73403935185</v>
      </c>
      <c r="C592" s="8">
        <f t="shared" si="1"/>
        <v>42885</v>
      </c>
      <c r="D592" s="9">
        <f t="shared" si="2"/>
        <v>0.7340393519</v>
      </c>
      <c r="E592" s="9">
        <f t="shared" si="3"/>
        <v>0.7083333333</v>
      </c>
      <c r="F592" s="10">
        <f t="shared" si="4"/>
        <v>3</v>
      </c>
      <c r="G592" s="6" t="str">
        <f t="shared" si="5"/>
        <v>May</v>
      </c>
      <c r="H592" s="6">
        <f t="shared" si="6"/>
        <v>2017</v>
      </c>
      <c r="I592" s="11">
        <v>42885.74474537037</v>
      </c>
      <c r="J592" s="6">
        <v>924.0</v>
      </c>
      <c r="K592" s="12">
        <f t="shared" si="7"/>
        <v>15.4</v>
      </c>
      <c r="L592" s="6" t="s">
        <v>155</v>
      </c>
      <c r="M592" s="6" t="s">
        <v>140</v>
      </c>
      <c r="N592" s="13" t="str">
        <f t="shared" si="8"/>
        <v>8 Ave &amp; W 33 StW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1 Ave &amp; E 16 StWashington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92" s="6" t="s">
        <v>11</v>
      </c>
      <c r="P592" s="6" t="s">
        <v>12</v>
      </c>
      <c r="Q592" s="6">
        <v>1972.0</v>
      </c>
      <c r="R592" s="13">
        <f t="shared" si="9"/>
        <v>50</v>
      </c>
      <c r="S592" s="6" t="str">
        <f t="shared" si="10"/>
        <v>50-59</v>
      </c>
      <c r="T592" s="6"/>
    </row>
    <row r="593" ht="15.75" customHeight="1">
      <c r="A593" s="6">
        <v>1821647.0</v>
      </c>
      <c r="B593" s="11">
        <v>42804.75640046296</v>
      </c>
      <c r="C593" s="8">
        <f t="shared" si="1"/>
        <v>42804</v>
      </c>
      <c r="D593" s="9">
        <f t="shared" si="2"/>
        <v>0.756400463</v>
      </c>
      <c r="E593" s="9">
        <f t="shared" si="3"/>
        <v>0.75</v>
      </c>
      <c r="F593" s="10">
        <f t="shared" si="4"/>
        <v>6</v>
      </c>
      <c r="G593" s="6" t="str">
        <f t="shared" si="5"/>
        <v>Mar</v>
      </c>
      <c r="H593" s="6">
        <f t="shared" si="6"/>
        <v>2017</v>
      </c>
      <c r="I593" s="11">
        <v>42804.76059027778</v>
      </c>
      <c r="J593" s="6">
        <v>361.0</v>
      </c>
      <c r="K593" s="12">
        <f t="shared" si="7"/>
        <v>6.016666667</v>
      </c>
      <c r="L593" s="6" t="s">
        <v>275</v>
      </c>
      <c r="M593" s="6" t="s">
        <v>53</v>
      </c>
      <c r="N593" s="13" t="str">
        <f t="shared" si="8"/>
        <v>W 18 St &amp; 6 Ave1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Washington Pl &amp; Broadway1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93" s="6" t="s">
        <v>11</v>
      </c>
      <c r="P593" s="6" t="s">
        <v>19</v>
      </c>
      <c r="Q593" s="6">
        <v>1990.0</v>
      </c>
      <c r="R593" s="13">
        <f t="shared" si="9"/>
        <v>32</v>
      </c>
      <c r="S593" s="6" t="str">
        <f t="shared" si="10"/>
        <v>30-39</v>
      </c>
      <c r="T593" s="6"/>
    </row>
    <row r="594" ht="15.75" customHeight="1">
      <c r="A594" s="6">
        <v>5001163.0</v>
      </c>
      <c r="B594" s="11">
        <v>42885.665347222224</v>
      </c>
      <c r="C594" s="8">
        <f t="shared" si="1"/>
        <v>42885</v>
      </c>
      <c r="D594" s="9">
        <f t="shared" si="2"/>
        <v>0.6653472222</v>
      </c>
      <c r="E594" s="9">
        <f t="shared" si="3"/>
        <v>0.625</v>
      </c>
      <c r="F594" s="10">
        <f t="shared" si="4"/>
        <v>3</v>
      </c>
      <c r="G594" s="6" t="str">
        <f t="shared" si="5"/>
        <v>May</v>
      </c>
      <c r="H594" s="6">
        <f t="shared" si="6"/>
        <v>2017</v>
      </c>
      <c r="I594" s="11">
        <v>42885.675833333335</v>
      </c>
      <c r="J594" s="6">
        <v>906.0</v>
      </c>
      <c r="K594" s="12">
        <f t="shared" si="7"/>
        <v>15.1</v>
      </c>
      <c r="L594" s="6" t="s">
        <v>140</v>
      </c>
      <c r="M594" s="6" t="s">
        <v>38</v>
      </c>
      <c r="N594" s="13" t="str">
        <f t="shared" si="8"/>
        <v>1 Ave &amp; E 16 StW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1 Ave &amp; E 68 StE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94" s="6" t="s">
        <v>11</v>
      </c>
      <c r="P594" s="6" t="s">
        <v>12</v>
      </c>
      <c r="Q594" s="6">
        <v>1982.0</v>
      </c>
      <c r="R594" s="13">
        <f t="shared" si="9"/>
        <v>40</v>
      </c>
      <c r="S594" s="6" t="str">
        <f t="shared" si="10"/>
        <v>40-49</v>
      </c>
      <c r="T594" s="6"/>
    </row>
    <row r="595" ht="15.75" customHeight="1">
      <c r="A595" s="6">
        <v>227375.0</v>
      </c>
      <c r="B595" s="11">
        <v>42747.62548611111</v>
      </c>
      <c r="C595" s="8">
        <f t="shared" si="1"/>
        <v>42747</v>
      </c>
      <c r="D595" s="9">
        <f t="shared" si="2"/>
        <v>0.6254861111</v>
      </c>
      <c r="E595" s="9">
        <f t="shared" si="3"/>
        <v>0.625</v>
      </c>
      <c r="F595" s="10">
        <f t="shared" si="4"/>
        <v>5</v>
      </c>
      <c r="G595" s="6" t="str">
        <f t="shared" si="5"/>
        <v>Jan</v>
      </c>
      <c r="H595" s="6">
        <f t="shared" si="6"/>
        <v>2017</v>
      </c>
      <c r="I595" s="11">
        <v>42747.63164351852</v>
      </c>
      <c r="J595" s="6">
        <v>532.0</v>
      </c>
      <c r="K595" s="12">
        <f t="shared" si="7"/>
        <v>8.866666667</v>
      </c>
      <c r="L595" s="6" t="s">
        <v>275</v>
      </c>
      <c r="M595" s="6" t="s">
        <v>260</v>
      </c>
      <c r="N595" s="13" t="str">
        <f t="shared" si="8"/>
        <v>W 18 St &amp; 6 AveW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20 St &amp; 2 AveW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95" s="6" t="s">
        <v>11</v>
      </c>
      <c r="P595" s="6" t="s">
        <v>12</v>
      </c>
      <c r="Q595" s="6">
        <v>1989.0</v>
      </c>
      <c r="R595" s="13">
        <f t="shared" si="9"/>
        <v>33</v>
      </c>
      <c r="S595" s="6" t="str">
        <f t="shared" si="10"/>
        <v>30-39</v>
      </c>
      <c r="T595" s="6"/>
    </row>
    <row r="596" ht="15.75" customHeight="1">
      <c r="A596" s="6">
        <v>511331.0</v>
      </c>
      <c r="B596" s="11">
        <v>42758.72819444445</v>
      </c>
      <c r="C596" s="8">
        <f t="shared" si="1"/>
        <v>42758</v>
      </c>
      <c r="D596" s="9">
        <f t="shared" si="2"/>
        <v>0.7281944444</v>
      </c>
      <c r="E596" s="9">
        <f t="shared" si="3"/>
        <v>0.7083333333</v>
      </c>
      <c r="F596" s="10">
        <f t="shared" si="4"/>
        <v>2</v>
      </c>
      <c r="G596" s="6" t="str">
        <f t="shared" si="5"/>
        <v>Jan</v>
      </c>
      <c r="H596" s="6">
        <f t="shared" si="6"/>
        <v>2017</v>
      </c>
      <c r="I596" s="11">
        <v>42758.744305555556</v>
      </c>
      <c r="J596" s="6">
        <v>1391.0</v>
      </c>
      <c r="K596" s="12">
        <f t="shared" si="7"/>
        <v>23.18333333</v>
      </c>
      <c r="L596" s="6" t="s">
        <v>61</v>
      </c>
      <c r="M596" s="6" t="s">
        <v>364</v>
      </c>
      <c r="N596" s="13" t="str">
        <f t="shared" si="8"/>
        <v>W 38 St &amp; 8 AveCentral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27 St &amp; 7 AveE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96" s="6" t="s">
        <v>11</v>
      </c>
      <c r="P596" s="6" t="s">
        <v>12</v>
      </c>
      <c r="Q596" s="6">
        <v>1972.0</v>
      </c>
      <c r="R596" s="13">
        <f t="shared" si="9"/>
        <v>50</v>
      </c>
      <c r="S596" s="6" t="str">
        <f t="shared" si="10"/>
        <v>50-59</v>
      </c>
      <c r="T596" s="6"/>
    </row>
    <row r="597" ht="15.75" customHeight="1">
      <c r="A597" s="6">
        <v>2095232.0</v>
      </c>
      <c r="B597" s="11">
        <v>42820.51645833333</v>
      </c>
      <c r="C597" s="8">
        <f t="shared" si="1"/>
        <v>42820</v>
      </c>
      <c r="D597" s="9">
        <f t="shared" si="2"/>
        <v>0.5164583333</v>
      </c>
      <c r="E597" s="9">
        <f t="shared" si="3"/>
        <v>0.5</v>
      </c>
      <c r="F597" s="10">
        <f t="shared" si="4"/>
        <v>1</v>
      </c>
      <c r="G597" s="6" t="str">
        <f t="shared" si="5"/>
        <v>Mar</v>
      </c>
      <c r="H597" s="6">
        <f t="shared" si="6"/>
        <v>2017</v>
      </c>
      <c r="I597" s="11">
        <v>42820.539618055554</v>
      </c>
      <c r="J597" s="6">
        <v>2001.0</v>
      </c>
      <c r="K597" s="12">
        <f t="shared" si="7"/>
        <v>33.35</v>
      </c>
      <c r="L597" s="6" t="s">
        <v>209</v>
      </c>
      <c r="M597" s="6" t="s">
        <v>440</v>
      </c>
      <c r="N597" s="13" t="str">
        <f t="shared" si="8"/>
        <v>Central Park West &amp; W 72 StGreenwich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97 St &amp; Madison AveW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97" s="6" t="s">
        <v>29</v>
      </c>
      <c r="P597" s="6" t="s">
        <v>12</v>
      </c>
      <c r="Q597" s="6">
        <v>1972.0</v>
      </c>
      <c r="R597" s="13">
        <f t="shared" si="9"/>
        <v>50</v>
      </c>
      <c r="S597" s="6" t="str">
        <f t="shared" si="10"/>
        <v>50-59</v>
      </c>
      <c r="T597" s="6"/>
    </row>
    <row r="598" ht="15.75" customHeight="1">
      <c r="A598" s="6">
        <v>6358884.0</v>
      </c>
      <c r="B598" s="11">
        <v>42909.5309375</v>
      </c>
      <c r="C598" s="8">
        <f t="shared" si="1"/>
        <v>42909</v>
      </c>
      <c r="D598" s="9">
        <f t="shared" si="2"/>
        <v>0.5309375</v>
      </c>
      <c r="E598" s="9">
        <f t="shared" si="3"/>
        <v>0.5</v>
      </c>
      <c r="F598" s="10">
        <f t="shared" si="4"/>
        <v>6</v>
      </c>
      <c r="G598" s="6" t="str">
        <f t="shared" si="5"/>
        <v>Jun</v>
      </c>
      <c r="H598" s="6">
        <f t="shared" si="6"/>
        <v>2017</v>
      </c>
      <c r="I598" s="11">
        <v>42909.53623842593</v>
      </c>
      <c r="J598" s="6">
        <v>457.0</v>
      </c>
      <c r="K598" s="12">
        <f t="shared" si="7"/>
        <v>7.616666667</v>
      </c>
      <c r="L598" s="6" t="s">
        <v>144</v>
      </c>
      <c r="M598" s="6" t="s">
        <v>359</v>
      </c>
      <c r="N598" s="13" t="str">
        <f t="shared" si="8"/>
        <v>Greenwich Ave &amp; 8 AveE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26 St &amp; 10 AveGreenwich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98" s="6" t="s">
        <v>11</v>
      </c>
      <c r="P598" s="6" t="s">
        <v>12</v>
      </c>
      <c r="Q598" s="6">
        <v>1971.0</v>
      </c>
      <c r="R598" s="13">
        <f t="shared" si="9"/>
        <v>51</v>
      </c>
      <c r="S598" s="6" t="str">
        <f t="shared" si="10"/>
        <v>50-59</v>
      </c>
      <c r="T598" s="6"/>
    </row>
    <row r="599" ht="15.75" customHeight="1">
      <c r="A599" s="6">
        <v>4786384.0</v>
      </c>
      <c r="B599" s="11">
        <v>42880.33363425926</v>
      </c>
      <c r="C599" s="8">
        <f t="shared" si="1"/>
        <v>42880</v>
      </c>
      <c r="D599" s="9">
        <f t="shared" si="2"/>
        <v>0.3336342593</v>
      </c>
      <c r="E599" s="9">
        <f t="shared" si="3"/>
        <v>0.3333333333</v>
      </c>
      <c r="F599" s="10">
        <f t="shared" si="4"/>
        <v>5</v>
      </c>
      <c r="G599" s="6" t="str">
        <f t="shared" si="5"/>
        <v>May</v>
      </c>
      <c r="H599" s="6">
        <f t="shared" si="6"/>
        <v>2017</v>
      </c>
      <c r="I599" s="11">
        <v>42880.340104166666</v>
      </c>
      <c r="J599" s="6">
        <v>559.0</v>
      </c>
      <c r="K599" s="12">
        <f t="shared" si="7"/>
        <v>9.316666667</v>
      </c>
      <c r="L599" s="6" t="s">
        <v>381</v>
      </c>
      <c r="M599" s="6" t="s">
        <v>144</v>
      </c>
      <c r="N599" s="13" t="str">
        <f t="shared" si="8"/>
        <v>E 20 St &amp; Park AveCentral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Greenwich Ave &amp; 8 AveCentral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599" s="6" t="s">
        <v>11</v>
      </c>
      <c r="P599" s="6" t="s">
        <v>12</v>
      </c>
      <c r="Q599" s="6">
        <v>1975.0</v>
      </c>
      <c r="R599" s="13">
        <f t="shared" si="9"/>
        <v>47</v>
      </c>
      <c r="S599" s="6" t="str">
        <f t="shared" si="10"/>
        <v>40-49</v>
      </c>
      <c r="T599" s="6"/>
    </row>
    <row r="600" ht="15.75" customHeight="1">
      <c r="A600" s="6">
        <v>2652860.0</v>
      </c>
      <c r="B600" s="11">
        <v>42836.733923611115</v>
      </c>
      <c r="C600" s="8">
        <f t="shared" si="1"/>
        <v>42836</v>
      </c>
      <c r="D600" s="9">
        <f t="shared" si="2"/>
        <v>0.7339236111</v>
      </c>
      <c r="E600" s="9">
        <f t="shared" si="3"/>
        <v>0.7083333333</v>
      </c>
      <c r="F600" s="10">
        <f t="shared" si="4"/>
        <v>3</v>
      </c>
      <c r="G600" s="6" t="str">
        <f t="shared" si="5"/>
        <v>Apr</v>
      </c>
      <c r="H600" s="6">
        <f t="shared" si="6"/>
        <v>2017</v>
      </c>
      <c r="I600" s="11">
        <v>42836.7371412037</v>
      </c>
      <c r="J600" s="6">
        <v>278.0</v>
      </c>
      <c r="K600" s="12">
        <f t="shared" si="7"/>
        <v>4.633333333</v>
      </c>
      <c r="L600" s="6" t="s">
        <v>28</v>
      </c>
      <c r="M600" s="6" t="s">
        <v>361</v>
      </c>
      <c r="N600" s="13" t="str">
        <f t="shared" si="8"/>
        <v>Central Park S &amp; 6 AveW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Central Park West &amp; W 68 StE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00" s="6" t="s">
        <v>11</v>
      </c>
      <c r="P600" s="6" t="s">
        <v>12</v>
      </c>
      <c r="Q600" s="6">
        <v>1958.0</v>
      </c>
      <c r="R600" s="13">
        <f t="shared" si="9"/>
        <v>64</v>
      </c>
      <c r="S600" s="6" t="str">
        <f t="shared" si="10"/>
        <v>60-69</v>
      </c>
      <c r="T600" s="6"/>
    </row>
    <row r="601" ht="15.75" customHeight="1">
      <c r="A601" s="6">
        <v>228975.0</v>
      </c>
      <c r="B601" s="11">
        <v>42747.65657407408</v>
      </c>
      <c r="C601" s="8">
        <f t="shared" si="1"/>
        <v>42747</v>
      </c>
      <c r="D601" s="9">
        <f t="shared" si="2"/>
        <v>0.6565740741</v>
      </c>
      <c r="E601" s="9">
        <f t="shared" si="3"/>
        <v>0.625</v>
      </c>
      <c r="F601" s="10">
        <f t="shared" si="4"/>
        <v>5</v>
      </c>
      <c r="G601" s="6" t="str">
        <f t="shared" si="5"/>
        <v>Jan</v>
      </c>
      <c r="H601" s="6">
        <f t="shared" si="6"/>
        <v>2017</v>
      </c>
      <c r="I601" s="11">
        <v>42747.6646412037</v>
      </c>
      <c r="J601" s="6">
        <v>697.0</v>
      </c>
      <c r="K601" s="12">
        <f t="shared" si="7"/>
        <v>11.61666667</v>
      </c>
      <c r="L601" s="6" t="s">
        <v>354</v>
      </c>
      <c r="M601" s="6" t="s">
        <v>317</v>
      </c>
      <c r="N601" s="13" t="str">
        <f t="shared" si="8"/>
        <v>W 25 St &amp; 6 AveBayard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27 St &amp; 1 AveE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01" s="6" t="s">
        <v>11</v>
      </c>
      <c r="P601" s="6" t="s">
        <v>12</v>
      </c>
      <c r="Q601" s="6">
        <v>1986.0</v>
      </c>
      <c r="R601" s="13">
        <f t="shared" si="9"/>
        <v>36</v>
      </c>
      <c r="S601" s="6" t="str">
        <f t="shared" si="10"/>
        <v>30-39</v>
      </c>
      <c r="T601" s="6"/>
    </row>
    <row r="602" ht="15.75" customHeight="1">
      <c r="A602" s="6">
        <v>1862182.0</v>
      </c>
      <c r="B602" s="11">
        <v>42807.40131944444</v>
      </c>
      <c r="C602" s="8">
        <f t="shared" si="1"/>
        <v>42807</v>
      </c>
      <c r="D602" s="9">
        <f t="shared" si="2"/>
        <v>0.4013194444</v>
      </c>
      <c r="E602" s="9">
        <f t="shared" si="3"/>
        <v>0.375</v>
      </c>
      <c r="F602" s="10">
        <f t="shared" si="4"/>
        <v>2</v>
      </c>
      <c r="G602" s="6" t="str">
        <f t="shared" si="5"/>
        <v>Mar</v>
      </c>
      <c r="H602" s="6">
        <f t="shared" si="6"/>
        <v>2017</v>
      </c>
      <c r="I602" s="11">
        <v>42807.41378472222</v>
      </c>
      <c r="J602" s="6">
        <v>1076.0</v>
      </c>
      <c r="K602" s="12">
        <f t="shared" si="7"/>
        <v>17.93333333</v>
      </c>
      <c r="L602" s="6" t="s">
        <v>79</v>
      </c>
      <c r="M602" s="6" t="s">
        <v>147</v>
      </c>
      <c r="N602" s="13" t="str">
        <f t="shared" si="8"/>
        <v>Bayard St &amp; Baxter StE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33 St &amp; 2 AveBayard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02" s="6" t="s">
        <v>11</v>
      </c>
      <c r="P602" s="6" t="s">
        <v>12</v>
      </c>
      <c r="Q602" s="6">
        <v>1990.0</v>
      </c>
      <c r="R602" s="13">
        <f t="shared" si="9"/>
        <v>32</v>
      </c>
      <c r="S602" s="6" t="str">
        <f t="shared" si="10"/>
        <v>30-39</v>
      </c>
      <c r="T602" s="6"/>
    </row>
    <row r="603" ht="15.75" customHeight="1">
      <c r="A603" s="6">
        <v>1432998.0</v>
      </c>
      <c r="B603" s="11">
        <v>42792.690150462964</v>
      </c>
      <c r="C603" s="8">
        <f t="shared" si="1"/>
        <v>42792</v>
      </c>
      <c r="D603" s="9">
        <f t="shared" si="2"/>
        <v>0.690150463</v>
      </c>
      <c r="E603" s="9">
        <f t="shared" si="3"/>
        <v>0.6666666667</v>
      </c>
      <c r="F603" s="10">
        <f t="shared" si="4"/>
        <v>1</v>
      </c>
      <c r="G603" s="6" t="str">
        <f t="shared" si="5"/>
        <v>Feb</v>
      </c>
      <c r="H603" s="6">
        <f t="shared" si="6"/>
        <v>2017</v>
      </c>
      <c r="I603" s="11">
        <v>42792.72008101852</v>
      </c>
      <c r="J603" s="6">
        <v>2585.0</v>
      </c>
      <c r="K603" s="12">
        <f t="shared" si="7"/>
        <v>43.08333333</v>
      </c>
      <c r="L603" s="6" t="s">
        <v>240</v>
      </c>
      <c r="M603" s="6" t="s">
        <v>79</v>
      </c>
      <c r="N603" s="13" t="str">
        <f t="shared" si="8"/>
        <v>E 7 St &amp; Avenue A11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Bayard St &amp; Baxter StE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03" s="6" t="s">
        <v>11</v>
      </c>
      <c r="P603" s="6" t="s">
        <v>12</v>
      </c>
      <c r="Q603" s="6">
        <v>1952.0</v>
      </c>
      <c r="R603" s="13">
        <f t="shared" si="9"/>
        <v>70</v>
      </c>
      <c r="S603" s="6" t="str">
        <f t="shared" si="10"/>
        <v>70-79</v>
      </c>
      <c r="T603" s="6"/>
    </row>
    <row r="604" ht="15.75" customHeight="1">
      <c r="A604" s="6">
        <v>93958.0</v>
      </c>
      <c r="B604" s="11">
        <v>42740.74835648148</v>
      </c>
      <c r="C604" s="8">
        <f t="shared" si="1"/>
        <v>42740</v>
      </c>
      <c r="D604" s="9">
        <f t="shared" si="2"/>
        <v>0.7483564815</v>
      </c>
      <c r="E604" s="9">
        <f t="shared" si="3"/>
        <v>0.7083333333</v>
      </c>
      <c r="F604" s="10">
        <f t="shared" si="4"/>
        <v>5</v>
      </c>
      <c r="G604" s="6" t="str">
        <f t="shared" si="5"/>
        <v>Jan</v>
      </c>
      <c r="H604" s="6">
        <f t="shared" si="6"/>
        <v>2017</v>
      </c>
      <c r="I604" s="11">
        <v>42740.763506944444</v>
      </c>
      <c r="J604" s="6">
        <v>1309.0</v>
      </c>
      <c r="K604" s="12">
        <f t="shared" si="7"/>
        <v>21.81666667</v>
      </c>
      <c r="L604" s="6" t="s">
        <v>186</v>
      </c>
      <c r="M604" s="6" t="s">
        <v>143</v>
      </c>
      <c r="N604" s="13" t="str">
        <f t="shared" si="8"/>
        <v>11 Ave &amp; W 27 StE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10 St &amp; Avenue AE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04" s="6" t="s">
        <v>11</v>
      </c>
      <c r="P604" s="6" t="s">
        <v>12</v>
      </c>
      <c r="Q604" s="6">
        <v>1986.0</v>
      </c>
      <c r="R604" s="13">
        <f t="shared" si="9"/>
        <v>36</v>
      </c>
      <c r="S604" s="6" t="str">
        <f t="shared" si="10"/>
        <v>30-39</v>
      </c>
      <c r="T604" s="6"/>
    </row>
    <row r="605" ht="15.75" customHeight="1">
      <c r="A605" s="6">
        <v>2128616.0</v>
      </c>
      <c r="B605" s="11">
        <v>42821.78770833334</v>
      </c>
      <c r="C605" s="8">
        <f t="shared" si="1"/>
        <v>42821</v>
      </c>
      <c r="D605" s="9">
        <f t="shared" si="2"/>
        <v>0.7877083333</v>
      </c>
      <c r="E605" s="9">
        <f t="shared" si="3"/>
        <v>0.75</v>
      </c>
      <c r="F605" s="10">
        <f t="shared" si="4"/>
        <v>2</v>
      </c>
      <c r="G605" s="6" t="str">
        <f t="shared" si="5"/>
        <v>Mar</v>
      </c>
      <c r="H605" s="6">
        <f t="shared" si="6"/>
        <v>2017</v>
      </c>
      <c r="I605" s="11">
        <v>42821.7996412037</v>
      </c>
      <c r="J605" s="6">
        <v>1030.0</v>
      </c>
      <c r="K605" s="12">
        <f t="shared" si="7"/>
        <v>17.16666667</v>
      </c>
      <c r="L605" s="6" t="s">
        <v>165</v>
      </c>
      <c r="M605" s="6" t="s">
        <v>310</v>
      </c>
      <c r="N605" s="13" t="str">
        <f t="shared" si="8"/>
        <v>E 51 St &amp; 1 AveSouth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81 St &amp; York AveSouth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05" s="6" t="s">
        <v>11</v>
      </c>
      <c r="P605" s="6" t="s">
        <v>12</v>
      </c>
      <c r="Q605" s="6">
        <v>1991.0</v>
      </c>
      <c r="R605" s="13">
        <f t="shared" si="9"/>
        <v>31</v>
      </c>
      <c r="S605" s="6" t="str">
        <f t="shared" si="10"/>
        <v>30-39</v>
      </c>
      <c r="T605" s="6"/>
    </row>
    <row r="606" ht="15.75" customHeight="1">
      <c r="A606" s="6">
        <v>3293818.0</v>
      </c>
      <c r="B606" s="11">
        <v>42850.36341435185</v>
      </c>
      <c r="C606" s="8">
        <f t="shared" si="1"/>
        <v>42850</v>
      </c>
      <c r="D606" s="9">
        <f t="shared" si="2"/>
        <v>0.3634143519</v>
      </c>
      <c r="E606" s="9">
        <f t="shared" si="3"/>
        <v>0.3333333333</v>
      </c>
      <c r="F606" s="10">
        <f t="shared" si="4"/>
        <v>3</v>
      </c>
      <c r="G606" s="6" t="str">
        <f t="shared" si="5"/>
        <v>Apr</v>
      </c>
      <c r="H606" s="6">
        <f t="shared" si="6"/>
        <v>2017</v>
      </c>
      <c r="I606" s="11">
        <v>42850.36525462963</v>
      </c>
      <c r="J606" s="6">
        <v>159.0</v>
      </c>
      <c r="K606" s="12">
        <f t="shared" si="7"/>
        <v>2.65</v>
      </c>
      <c r="L606" s="6" t="s">
        <v>203</v>
      </c>
      <c r="M606" s="6" t="s">
        <v>428</v>
      </c>
      <c r="N606" s="13" t="str">
        <f t="shared" si="8"/>
        <v>South St &amp; Gouverneur LnMyrtle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South St &amp; Whitehall StClinton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06" s="6" t="s">
        <v>11</v>
      </c>
      <c r="P606" s="6" t="s">
        <v>19</v>
      </c>
      <c r="Q606" s="6">
        <v>1975.0</v>
      </c>
      <c r="R606" s="13">
        <f t="shared" si="9"/>
        <v>47</v>
      </c>
      <c r="S606" s="6" t="str">
        <f t="shared" si="10"/>
        <v>40-49</v>
      </c>
      <c r="T606" s="6"/>
    </row>
    <row r="607" ht="15.75" customHeight="1">
      <c r="A607" s="6">
        <v>729053.0</v>
      </c>
      <c r="B607" s="11">
        <v>42767.307071759256</v>
      </c>
      <c r="C607" s="8">
        <f t="shared" si="1"/>
        <v>42767</v>
      </c>
      <c r="D607" s="9">
        <f t="shared" si="2"/>
        <v>0.3070717593</v>
      </c>
      <c r="E607" s="9">
        <f t="shared" si="3"/>
        <v>0.2916666667</v>
      </c>
      <c r="F607" s="10">
        <f t="shared" si="4"/>
        <v>4</v>
      </c>
      <c r="G607" s="6" t="str">
        <f t="shared" si="5"/>
        <v>Feb</v>
      </c>
      <c r="H607" s="6">
        <f t="shared" si="6"/>
        <v>2017</v>
      </c>
      <c r="I607" s="11">
        <v>42767.31607638889</v>
      </c>
      <c r="J607" s="6">
        <v>777.0</v>
      </c>
      <c r="K607" s="12">
        <f t="shared" si="7"/>
        <v>12.95</v>
      </c>
      <c r="L607" s="6" t="s">
        <v>138</v>
      </c>
      <c r="M607" s="6" t="s">
        <v>342</v>
      </c>
      <c r="N607" s="13" t="str">
        <f t="shared" si="8"/>
        <v>Myrtle Ave &amp; Lewis AveBroadway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Clinton Ave &amp; Myrtle AveCentral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07" s="6" t="s">
        <v>11</v>
      </c>
      <c r="P607" s="6" t="s">
        <v>12</v>
      </c>
      <c r="Q607" s="6">
        <v>1992.0</v>
      </c>
      <c r="R607" s="13">
        <f t="shared" si="9"/>
        <v>30</v>
      </c>
      <c r="S607" s="6" t="str">
        <f t="shared" si="10"/>
        <v>30-39</v>
      </c>
      <c r="T607" s="6"/>
    </row>
    <row r="608" ht="15.75" customHeight="1">
      <c r="A608" s="6">
        <v>2476245.0</v>
      </c>
      <c r="B608" s="11">
        <v>42832.74980324074</v>
      </c>
      <c r="C608" s="8">
        <f t="shared" si="1"/>
        <v>42832</v>
      </c>
      <c r="D608" s="9">
        <f t="shared" si="2"/>
        <v>0.7498032407</v>
      </c>
      <c r="E608" s="9">
        <f t="shared" si="3"/>
        <v>0.7083333333</v>
      </c>
      <c r="F608" s="10">
        <f t="shared" si="4"/>
        <v>6</v>
      </c>
      <c r="G608" s="6" t="str">
        <f t="shared" si="5"/>
        <v>Apr</v>
      </c>
      <c r="H608" s="6">
        <f t="shared" si="6"/>
        <v>2017</v>
      </c>
      <c r="I608" s="11">
        <v>42832.760659722226</v>
      </c>
      <c r="J608" s="6">
        <v>938.0</v>
      </c>
      <c r="K608" s="12">
        <f t="shared" si="7"/>
        <v>15.63333333</v>
      </c>
      <c r="L608" s="6" t="s">
        <v>134</v>
      </c>
      <c r="M608" s="6" t="s">
        <v>337</v>
      </c>
      <c r="N608" s="13" t="str">
        <f t="shared" si="8"/>
        <v>Broadway &amp; W 51 StMurray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Central Park W &amp; W 96 StSouth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08" s="6" t="s">
        <v>11</v>
      </c>
      <c r="P608" s="6" t="s">
        <v>12</v>
      </c>
      <c r="Q608" s="6">
        <v>1961.0</v>
      </c>
      <c r="R608" s="13">
        <f t="shared" si="9"/>
        <v>61</v>
      </c>
      <c r="S608" s="6" t="str">
        <f t="shared" si="10"/>
        <v>60-69</v>
      </c>
      <c r="T608" s="6"/>
    </row>
    <row r="609" ht="15.75" customHeight="1">
      <c r="A609" s="6">
        <v>5904884.0</v>
      </c>
      <c r="B609" s="11">
        <v>42901.362280092595</v>
      </c>
      <c r="C609" s="8">
        <f t="shared" si="1"/>
        <v>42901</v>
      </c>
      <c r="D609" s="9">
        <f t="shared" si="2"/>
        <v>0.3622800926</v>
      </c>
      <c r="E609" s="9">
        <f t="shared" si="3"/>
        <v>0.3333333333</v>
      </c>
      <c r="F609" s="10">
        <f t="shared" si="4"/>
        <v>5</v>
      </c>
      <c r="G609" s="6" t="str">
        <f t="shared" si="5"/>
        <v>Jun</v>
      </c>
      <c r="H609" s="6">
        <f t="shared" si="6"/>
        <v>2017</v>
      </c>
      <c r="I609" s="11">
        <v>42901.37571759259</v>
      </c>
      <c r="J609" s="6">
        <v>1161.0</v>
      </c>
      <c r="K609" s="12">
        <f t="shared" si="7"/>
        <v>19.35</v>
      </c>
      <c r="L609" s="6" t="s">
        <v>231</v>
      </c>
      <c r="M609" s="6" t="s">
        <v>146</v>
      </c>
      <c r="N609" s="13" t="str">
        <f t="shared" si="8"/>
        <v>Murray St &amp; West StSpruce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South End Ave &amp; Liberty StE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09" s="6" t="s">
        <v>11</v>
      </c>
      <c r="P609" s="6" t="s">
        <v>12</v>
      </c>
      <c r="Q609" s="6">
        <v>1967.0</v>
      </c>
      <c r="R609" s="13">
        <f t="shared" si="9"/>
        <v>55</v>
      </c>
      <c r="S609" s="6" t="str">
        <f t="shared" si="10"/>
        <v>50-59</v>
      </c>
      <c r="T609" s="6"/>
    </row>
    <row r="610" ht="15.75" customHeight="1">
      <c r="A610" s="6">
        <v>648040.0</v>
      </c>
      <c r="B610" s="11">
        <v>42763.89127314815</v>
      </c>
      <c r="C610" s="8">
        <f t="shared" si="1"/>
        <v>42763</v>
      </c>
      <c r="D610" s="9">
        <f t="shared" si="2"/>
        <v>0.8912731481</v>
      </c>
      <c r="E610" s="9">
        <f t="shared" si="3"/>
        <v>0.875</v>
      </c>
      <c r="F610" s="10">
        <f t="shared" si="4"/>
        <v>7</v>
      </c>
      <c r="G610" s="6" t="str">
        <f t="shared" si="5"/>
        <v>Jan</v>
      </c>
      <c r="H610" s="6">
        <f t="shared" si="6"/>
        <v>2017</v>
      </c>
      <c r="I610" s="11">
        <v>42763.89863425926</v>
      </c>
      <c r="J610" s="6">
        <v>636.0</v>
      </c>
      <c r="K610" s="12">
        <f t="shared" si="7"/>
        <v>10.6</v>
      </c>
      <c r="L610" s="6" t="s">
        <v>116</v>
      </c>
      <c r="M610" s="6" t="s">
        <v>367</v>
      </c>
      <c r="N610" s="13" t="str">
        <f t="shared" si="8"/>
        <v>Spruce St &amp; Nassau StW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11 St &amp; 1 Ave8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10" s="6" t="s">
        <v>11</v>
      </c>
      <c r="P610" s="6" t="s">
        <v>12</v>
      </c>
      <c r="Q610" s="6">
        <v>1985.0</v>
      </c>
      <c r="R610" s="13">
        <f t="shared" si="9"/>
        <v>37</v>
      </c>
      <c r="S610" s="6" t="str">
        <f t="shared" si="10"/>
        <v>30-39</v>
      </c>
      <c r="T610" s="6"/>
    </row>
    <row r="611" ht="15.75" customHeight="1">
      <c r="A611" s="6">
        <v>4341667.0</v>
      </c>
      <c r="B611" s="11">
        <v>42871.90825231482</v>
      </c>
      <c r="C611" s="8">
        <f t="shared" si="1"/>
        <v>42871</v>
      </c>
      <c r="D611" s="9">
        <f t="shared" si="2"/>
        <v>0.9082523148</v>
      </c>
      <c r="E611" s="9">
        <f t="shared" si="3"/>
        <v>0.875</v>
      </c>
      <c r="F611" s="10">
        <f t="shared" si="4"/>
        <v>3</v>
      </c>
      <c r="G611" s="6" t="str">
        <f t="shared" si="5"/>
        <v>May</v>
      </c>
      <c r="H611" s="6">
        <f t="shared" si="6"/>
        <v>2017</v>
      </c>
      <c r="I611" s="11">
        <v>42871.90975694444</v>
      </c>
      <c r="J611" s="6">
        <v>129.0</v>
      </c>
      <c r="K611" s="12">
        <f t="shared" si="7"/>
        <v>2.15</v>
      </c>
      <c r="L611" s="6" t="s">
        <v>256</v>
      </c>
      <c r="M611" s="6" t="s">
        <v>83</v>
      </c>
      <c r="N611" s="13" t="str">
        <f t="shared" si="8"/>
        <v>W 31 St &amp; 7 AveRivington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8 Ave &amp; W 31 StW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11" s="6" t="s">
        <v>11</v>
      </c>
      <c r="P611" s="6" t="s">
        <v>12</v>
      </c>
      <c r="Q611" s="6">
        <v>1969.0</v>
      </c>
      <c r="R611" s="13">
        <f t="shared" si="9"/>
        <v>53</v>
      </c>
      <c r="S611" s="6" t="str">
        <f t="shared" si="10"/>
        <v>50-59</v>
      </c>
      <c r="T611" s="6"/>
    </row>
    <row r="612" ht="15.75" customHeight="1">
      <c r="A612" s="6">
        <v>1393402.0</v>
      </c>
      <c r="B612" s="11">
        <v>42791.51053240741</v>
      </c>
      <c r="C612" s="8">
        <f t="shared" si="1"/>
        <v>42791</v>
      </c>
      <c r="D612" s="9">
        <f t="shared" si="2"/>
        <v>0.5105324074</v>
      </c>
      <c r="E612" s="9">
        <f t="shared" si="3"/>
        <v>0.5</v>
      </c>
      <c r="F612" s="10">
        <f t="shared" si="4"/>
        <v>7</v>
      </c>
      <c r="G612" s="6" t="str">
        <f t="shared" si="5"/>
        <v>Feb</v>
      </c>
      <c r="H612" s="6">
        <f t="shared" si="6"/>
        <v>2017</v>
      </c>
      <c r="I612" s="11">
        <v>42791.513402777775</v>
      </c>
      <c r="J612" s="6">
        <v>248.0</v>
      </c>
      <c r="K612" s="12">
        <f t="shared" si="7"/>
        <v>4.133333333</v>
      </c>
      <c r="L612" s="6" t="s">
        <v>72</v>
      </c>
      <c r="M612" s="6" t="s">
        <v>10</v>
      </c>
      <c r="N612" s="13" t="str">
        <f t="shared" si="8"/>
        <v>Rivington St &amp; Chrystie StBus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Broadway &amp; Spring StE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12" s="6" t="s">
        <v>11</v>
      </c>
      <c r="P612" s="6" t="s">
        <v>12</v>
      </c>
      <c r="Q612" s="6">
        <v>1995.0</v>
      </c>
      <c r="R612" s="13">
        <f t="shared" si="9"/>
        <v>27</v>
      </c>
      <c r="S612" s="6" t="str">
        <f t="shared" si="10"/>
        <v>20-29</v>
      </c>
      <c r="T612" s="6"/>
    </row>
    <row r="613" ht="15.75" customHeight="1">
      <c r="A613" s="6">
        <v>6403666.0</v>
      </c>
      <c r="B613" s="11">
        <v>42910.52322916667</v>
      </c>
      <c r="C613" s="8">
        <f t="shared" si="1"/>
        <v>42910</v>
      </c>
      <c r="D613" s="9">
        <f t="shared" si="2"/>
        <v>0.5232291667</v>
      </c>
      <c r="E613" s="9">
        <f t="shared" si="3"/>
        <v>0.5</v>
      </c>
      <c r="F613" s="10">
        <f t="shared" si="4"/>
        <v>7</v>
      </c>
      <c r="G613" s="6" t="str">
        <f t="shared" si="5"/>
        <v>Jun</v>
      </c>
      <c r="H613" s="6">
        <f t="shared" si="6"/>
        <v>2017</v>
      </c>
      <c r="I613" s="11">
        <v>42910.54042824074</v>
      </c>
      <c r="J613" s="6">
        <v>1486.0</v>
      </c>
      <c r="K613" s="12">
        <f t="shared" si="7"/>
        <v>24.76666667</v>
      </c>
      <c r="L613" s="6" t="s">
        <v>183</v>
      </c>
      <c r="M613" s="6" t="s">
        <v>45</v>
      </c>
      <c r="N613" s="13" t="str">
        <f t="shared" si="8"/>
        <v>Bus Slip &amp; State StPier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2 St &amp; Avenue CHudson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13" s="6" t="s">
        <v>29</v>
      </c>
      <c r="P613" s="6" t="s">
        <v>12</v>
      </c>
      <c r="Q613" s="6">
        <v>1995.0</v>
      </c>
      <c r="R613" s="13">
        <f t="shared" si="9"/>
        <v>27</v>
      </c>
      <c r="S613" s="6" t="str">
        <f t="shared" si="10"/>
        <v>20-29</v>
      </c>
      <c r="T613" s="6"/>
    </row>
    <row r="614" ht="15.75" customHeight="1">
      <c r="A614" s="6">
        <v>2083467.0</v>
      </c>
      <c r="B614" s="11">
        <v>42819.75357638889</v>
      </c>
      <c r="C614" s="8">
        <f t="shared" si="1"/>
        <v>42819</v>
      </c>
      <c r="D614" s="9">
        <f t="shared" si="2"/>
        <v>0.7535763889</v>
      </c>
      <c r="E614" s="9">
        <f t="shared" si="3"/>
        <v>0.75</v>
      </c>
      <c r="F614" s="10">
        <f t="shared" si="4"/>
        <v>7</v>
      </c>
      <c r="G614" s="6" t="str">
        <f t="shared" si="5"/>
        <v>Mar</v>
      </c>
      <c r="H614" s="6">
        <f t="shared" si="6"/>
        <v>2017</v>
      </c>
      <c r="I614" s="11">
        <v>42819.76310185185</v>
      </c>
      <c r="J614" s="6">
        <v>823.0</v>
      </c>
      <c r="K614" s="12">
        <f t="shared" si="7"/>
        <v>13.71666667</v>
      </c>
      <c r="L614" s="6" t="s">
        <v>122</v>
      </c>
      <c r="M614" s="6" t="s">
        <v>291</v>
      </c>
      <c r="N614" s="13" t="str">
        <f t="shared" si="8"/>
        <v>Pier 40 - Hudson River ParkClermont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Hudson St &amp; Reade StMetropolitan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14" s="6" t="s">
        <v>11</v>
      </c>
      <c r="P614" s="6" t="s">
        <v>12</v>
      </c>
      <c r="Q614" s="6">
        <v>1968.0</v>
      </c>
      <c r="R614" s="13">
        <f t="shared" si="9"/>
        <v>54</v>
      </c>
      <c r="S614" s="6" t="str">
        <f t="shared" si="10"/>
        <v>50-59</v>
      </c>
      <c r="T614" s="6"/>
    </row>
    <row r="615" ht="15.75" customHeight="1">
      <c r="A615" s="6">
        <v>4315230.0</v>
      </c>
      <c r="B615" s="11">
        <v>42871.68445601852</v>
      </c>
      <c r="C615" s="8">
        <f t="shared" si="1"/>
        <v>42871</v>
      </c>
      <c r="D615" s="9">
        <f t="shared" si="2"/>
        <v>0.6844560185</v>
      </c>
      <c r="E615" s="9">
        <f t="shared" si="3"/>
        <v>0.6666666667</v>
      </c>
      <c r="F615" s="10">
        <f t="shared" si="4"/>
        <v>3</v>
      </c>
      <c r="G615" s="6" t="str">
        <f t="shared" si="5"/>
        <v>May</v>
      </c>
      <c r="H615" s="6">
        <f t="shared" si="6"/>
        <v>2017</v>
      </c>
      <c r="I615" s="11">
        <v>42871.70428240741</v>
      </c>
      <c r="J615" s="6">
        <v>1712.0</v>
      </c>
      <c r="K615" s="12">
        <f t="shared" si="7"/>
        <v>28.53333333</v>
      </c>
      <c r="L615" s="6" t="s">
        <v>280</v>
      </c>
      <c r="M615" s="6" t="s">
        <v>246</v>
      </c>
      <c r="N615" s="13" t="str">
        <f t="shared" si="8"/>
        <v>Clermont Ave &amp; Lafayette AveW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Metropolitan Ave &amp; Bedford AveE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15" s="6" t="s">
        <v>29</v>
      </c>
      <c r="P615" s="6" t="s">
        <v>12</v>
      </c>
      <c r="Q615" s="6">
        <v>1968.0</v>
      </c>
      <c r="R615" s="13">
        <f t="shared" si="9"/>
        <v>54</v>
      </c>
      <c r="S615" s="6" t="str">
        <f t="shared" si="10"/>
        <v>50-59</v>
      </c>
      <c r="T615" s="6"/>
    </row>
    <row r="616" ht="15.75" customHeight="1">
      <c r="A616" s="6">
        <v>5437205.0</v>
      </c>
      <c r="B616" s="11">
        <v>42893.54440972222</v>
      </c>
      <c r="C616" s="8">
        <f t="shared" si="1"/>
        <v>42893</v>
      </c>
      <c r="D616" s="9">
        <f t="shared" si="2"/>
        <v>0.5444097222</v>
      </c>
      <c r="E616" s="9">
        <f t="shared" si="3"/>
        <v>0.5416666667</v>
      </c>
      <c r="F616" s="10">
        <f t="shared" si="4"/>
        <v>4</v>
      </c>
      <c r="G616" s="6" t="str">
        <f t="shared" si="5"/>
        <v>Jun</v>
      </c>
      <c r="H616" s="6">
        <f t="shared" si="6"/>
        <v>2017</v>
      </c>
      <c r="I616" s="11">
        <v>42893.553136574075</v>
      </c>
      <c r="J616" s="6">
        <v>753.0</v>
      </c>
      <c r="K616" s="12">
        <f t="shared" si="7"/>
        <v>12.55</v>
      </c>
      <c r="L616" s="6" t="s">
        <v>374</v>
      </c>
      <c r="M616" s="6" t="s">
        <v>184</v>
      </c>
      <c r="N616" s="13" t="str">
        <f t="shared" si="8"/>
        <v>W 21 St &amp; 6 AveE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6 St &amp; Avenue BBroadway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16" s="6" t="s">
        <v>11</v>
      </c>
      <c r="P616" s="6" t="s">
        <v>12</v>
      </c>
      <c r="Q616" s="6">
        <v>1989.0</v>
      </c>
      <c r="R616" s="13">
        <f t="shared" si="9"/>
        <v>33</v>
      </c>
      <c r="S616" s="6" t="str">
        <f t="shared" si="10"/>
        <v>30-39</v>
      </c>
      <c r="T616" s="6"/>
    </row>
    <row r="617" ht="15.75" customHeight="1">
      <c r="A617" s="6">
        <v>1260121.0</v>
      </c>
      <c r="B617" s="11">
        <v>42788.346967592595</v>
      </c>
      <c r="C617" s="8">
        <f t="shared" si="1"/>
        <v>42788</v>
      </c>
      <c r="D617" s="9">
        <f t="shared" si="2"/>
        <v>0.3469675926</v>
      </c>
      <c r="E617" s="9">
        <f t="shared" si="3"/>
        <v>0.3333333333</v>
      </c>
      <c r="F617" s="10">
        <f t="shared" si="4"/>
        <v>4</v>
      </c>
      <c r="G617" s="6" t="str">
        <f t="shared" si="5"/>
        <v>Feb</v>
      </c>
      <c r="H617" s="6">
        <f t="shared" si="6"/>
        <v>2017</v>
      </c>
      <c r="I617" s="11">
        <v>42788.354895833334</v>
      </c>
      <c r="J617" s="6">
        <v>684.0</v>
      </c>
      <c r="K617" s="12">
        <f t="shared" si="7"/>
        <v>11.4</v>
      </c>
      <c r="L617" s="6" t="s">
        <v>39</v>
      </c>
      <c r="M617" s="6" t="s">
        <v>157</v>
      </c>
      <c r="N617" s="13" t="str">
        <f t="shared" si="8"/>
        <v>E 47 St &amp; Park AveW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W 58 StW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17" s="6" t="s">
        <v>11</v>
      </c>
      <c r="P617" s="6" t="s">
        <v>12</v>
      </c>
      <c r="Q617" s="6">
        <v>1974.0</v>
      </c>
      <c r="R617" s="13">
        <f t="shared" si="9"/>
        <v>48</v>
      </c>
      <c r="S617" s="6" t="str">
        <f t="shared" si="10"/>
        <v>40-49</v>
      </c>
      <c r="T617" s="6"/>
    </row>
    <row r="618" ht="15.75" customHeight="1">
      <c r="A618" s="6">
        <v>2460556.0</v>
      </c>
      <c r="B618" s="11">
        <v>42832.43476851852</v>
      </c>
      <c r="C618" s="8">
        <f t="shared" si="1"/>
        <v>42832</v>
      </c>
      <c r="D618" s="9">
        <f t="shared" si="2"/>
        <v>0.4347685185</v>
      </c>
      <c r="E618" s="9">
        <f t="shared" si="3"/>
        <v>0.4166666667</v>
      </c>
      <c r="F618" s="10">
        <f t="shared" si="4"/>
        <v>6</v>
      </c>
      <c r="G618" s="6" t="str">
        <f t="shared" si="5"/>
        <v>Apr</v>
      </c>
      <c r="H618" s="6">
        <f t="shared" si="6"/>
        <v>2017</v>
      </c>
      <c r="I618" s="11">
        <v>42832.43949074074</v>
      </c>
      <c r="J618" s="6">
        <v>408.0</v>
      </c>
      <c r="K618" s="12">
        <f t="shared" si="7"/>
        <v>6.8</v>
      </c>
      <c r="L618" s="6" t="s">
        <v>297</v>
      </c>
      <c r="M618" s="6" t="s">
        <v>253</v>
      </c>
      <c r="N618" s="13" t="str">
        <f t="shared" si="8"/>
        <v>W 82 St &amp; Central Park WestW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88 St &amp; West End AvePershing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18" s="6" t="s">
        <v>11</v>
      </c>
      <c r="P618" s="6" t="s">
        <v>12</v>
      </c>
      <c r="Q618" s="6">
        <v>1982.0</v>
      </c>
      <c r="R618" s="13">
        <f t="shared" si="9"/>
        <v>40</v>
      </c>
      <c r="S618" s="6" t="str">
        <f t="shared" si="10"/>
        <v>40-49</v>
      </c>
      <c r="T618" s="6"/>
    </row>
    <row r="619" ht="15.75" customHeight="1">
      <c r="A619" s="6">
        <v>6102262.0</v>
      </c>
      <c r="B619" s="11">
        <v>42905.28921296296</v>
      </c>
      <c r="C619" s="8">
        <f t="shared" si="1"/>
        <v>42905</v>
      </c>
      <c r="D619" s="9">
        <f t="shared" si="2"/>
        <v>0.289212963</v>
      </c>
      <c r="E619" s="9">
        <f t="shared" si="3"/>
        <v>0.25</v>
      </c>
      <c r="F619" s="10">
        <f t="shared" si="4"/>
        <v>2</v>
      </c>
      <c r="G619" s="6" t="str">
        <f t="shared" si="5"/>
        <v>Jun</v>
      </c>
      <c r="H619" s="6">
        <f t="shared" si="6"/>
        <v>2017</v>
      </c>
      <c r="I619" s="11">
        <v>42905.294895833336</v>
      </c>
      <c r="J619" s="6">
        <v>491.0</v>
      </c>
      <c r="K619" s="12">
        <f t="shared" si="7"/>
        <v>8.183333333</v>
      </c>
      <c r="L619" s="6" t="s">
        <v>63</v>
      </c>
      <c r="M619" s="6" t="s">
        <v>255</v>
      </c>
      <c r="N619" s="13" t="str">
        <f t="shared" si="8"/>
        <v>W 43 St &amp; 10 AveSmith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Pershing Square NorthFulton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19" s="6" t="s">
        <v>11</v>
      </c>
      <c r="P619" s="6" t="s">
        <v>12</v>
      </c>
      <c r="Q619" s="6">
        <v>1983.0</v>
      </c>
      <c r="R619" s="13">
        <f t="shared" si="9"/>
        <v>39</v>
      </c>
      <c r="S619" s="6" t="str">
        <f t="shared" si="10"/>
        <v>30-39</v>
      </c>
      <c r="T619" s="6"/>
    </row>
    <row r="620" ht="15.75" customHeight="1">
      <c r="A620" s="6">
        <v>2469770.0</v>
      </c>
      <c r="B620" s="11">
        <v>42832.664826388886</v>
      </c>
      <c r="C620" s="8">
        <f t="shared" si="1"/>
        <v>42832</v>
      </c>
      <c r="D620" s="9">
        <f t="shared" si="2"/>
        <v>0.6648263889</v>
      </c>
      <c r="E620" s="9">
        <f t="shared" si="3"/>
        <v>0.625</v>
      </c>
      <c r="F620" s="10">
        <f t="shared" si="4"/>
        <v>6</v>
      </c>
      <c r="G620" s="6" t="str">
        <f t="shared" si="5"/>
        <v>Apr</v>
      </c>
      <c r="H620" s="6">
        <f t="shared" si="6"/>
        <v>2017</v>
      </c>
      <c r="I620" s="11">
        <v>42832.67863425926</v>
      </c>
      <c r="J620" s="6">
        <v>1192.0</v>
      </c>
      <c r="K620" s="12">
        <f t="shared" si="7"/>
        <v>19.86666667</v>
      </c>
      <c r="L620" s="6" t="s">
        <v>441</v>
      </c>
      <c r="M620" s="6" t="s">
        <v>88</v>
      </c>
      <c r="N620" s="13" t="str">
        <f t="shared" si="8"/>
        <v>Smith St &amp; 9 StLexington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Fulton St &amp; Clermont AveBroadway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20" s="6" t="s">
        <v>11</v>
      </c>
      <c r="P620" s="6" t="s">
        <v>19</v>
      </c>
      <c r="Q620" s="6">
        <v>1977.0</v>
      </c>
      <c r="R620" s="13">
        <f t="shared" si="9"/>
        <v>45</v>
      </c>
      <c r="S620" s="6" t="str">
        <f t="shared" si="10"/>
        <v>40-49</v>
      </c>
      <c r="T620" s="6"/>
    </row>
    <row r="621" ht="15.75" customHeight="1">
      <c r="A621" s="6">
        <v>5621355.0</v>
      </c>
      <c r="B621" s="11">
        <v>42896.50403935185</v>
      </c>
      <c r="C621" s="8">
        <f t="shared" si="1"/>
        <v>42896</v>
      </c>
      <c r="D621" s="9">
        <f t="shared" si="2"/>
        <v>0.5040393519</v>
      </c>
      <c r="E621" s="9">
        <f t="shared" si="3"/>
        <v>0.5</v>
      </c>
      <c r="F621" s="10">
        <f t="shared" si="4"/>
        <v>7</v>
      </c>
      <c r="G621" s="6" t="str">
        <f t="shared" si="5"/>
        <v>Jun</v>
      </c>
      <c r="H621" s="6">
        <f t="shared" si="6"/>
        <v>2017</v>
      </c>
      <c r="I621" s="11">
        <v>42896.524189814816</v>
      </c>
      <c r="J621" s="6">
        <v>1740.0</v>
      </c>
      <c r="K621" s="12">
        <f t="shared" si="7"/>
        <v>29</v>
      </c>
      <c r="L621" s="6" t="s">
        <v>346</v>
      </c>
      <c r="M621" s="6" t="s">
        <v>363</v>
      </c>
      <c r="N621" s="13" t="str">
        <f t="shared" si="8"/>
        <v>Lexington Ave &amp; E 24 StE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W 41 StE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21" s="6" t="s">
        <v>29</v>
      </c>
      <c r="P621" s="6" t="s">
        <v>19</v>
      </c>
      <c r="Q621" s="6">
        <v>1977.0</v>
      </c>
      <c r="R621" s="13">
        <f t="shared" si="9"/>
        <v>45</v>
      </c>
      <c r="S621" s="6" t="str">
        <f t="shared" si="10"/>
        <v>40-49</v>
      </c>
      <c r="T621" s="6"/>
    </row>
    <row r="622" ht="15.75" customHeight="1">
      <c r="A622" s="6">
        <v>1630084.0</v>
      </c>
      <c r="B622" s="11">
        <v>42798.47618055555</v>
      </c>
      <c r="C622" s="8">
        <f t="shared" si="1"/>
        <v>42798</v>
      </c>
      <c r="D622" s="9">
        <f t="shared" si="2"/>
        <v>0.4761805556</v>
      </c>
      <c r="E622" s="9">
        <f t="shared" si="3"/>
        <v>0.4583333333</v>
      </c>
      <c r="F622" s="10">
        <f t="shared" si="4"/>
        <v>7</v>
      </c>
      <c r="G622" s="6" t="str">
        <f t="shared" si="5"/>
        <v>Mar</v>
      </c>
      <c r="H622" s="6">
        <f t="shared" si="6"/>
        <v>2017</v>
      </c>
      <c r="I622" s="11">
        <v>42798.48400462963</v>
      </c>
      <c r="J622" s="6">
        <v>676.0</v>
      </c>
      <c r="K622" s="12">
        <f t="shared" si="7"/>
        <v>11.26666667</v>
      </c>
      <c r="L622" s="6" t="s">
        <v>107</v>
      </c>
      <c r="M622" s="6" t="s">
        <v>367</v>
      </c>
      <c r="N622" s="13" t="str">
        <f t="shared" si="8"/>
        <v>E 39 St &amp; 3 AveE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11 St &amp; 1 AvePerry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22" s="6" t="s">
        <v>11</v>
      </c>
      <c r="P622" s="6" t="s">
        <v>12</v>
      </c>
      <c r="Q622" s="6">
        <v>1991.0</v>
      </c>
      <c r="R622" s="13">
        <f t="shared" si="9"/>
        <v>31</v>
      </c>
      <c r="S622" s="6" t="str">
        <f t="shared" si="10"/>
        <v>30-39</v>
      </c>
      <c r="T622" s="6"/>
    </row>
    <row r="623" ht="15.75" customHeight="1">
      <c r="A623" s="6">
        <v>4577767.0</v>
      </c>
      <c r="B623" s="11">
        <v>42875.822800925926</v>
      </c>
      <c r="C623" s="8">
        <f t="shared" si="1"/>
        <v>42875</v>
      </c>
      <c r="D623" s="9">
        <f t="shared" si="2"/>
        <v>0.8228009259</v>
      </c>
      <c r="E623" s="9">
        <f t="shared" si="3"/>
        <v>0.7916666667</v>
      </c>
      <c r="F623" s="10">
        <f t="shared" si="4"/>
        <v>7</v>
      </c>
      <c r="G623" s="6" t="str">
        <f t="shared" si="5"/>
        <v>May</v>
      </c>
      <c r="H623" s="6">
        <f t="shared" si="6"/>
        <v>2017</v>
      </c>
      <c r="I623" s="11">
        <v>42875.82875</v>
      </c>
      <c r="J623" s="6">
        <v>514.0</v>
      </c>
      <c r="K623" s="12">
        <f t="shared" si="7"/>
        <v>8.566666667</v>
      </c>
      <c r="L623" s="6" t="s">
        <v>141</v>
      </c>
      <c r="M623" s="6" t="s">
        <v>82</v>
      </c>
      <c r="N623" s="13" t="str">
        <f t="shared" si="8"/>
        <v>E 16 St &amp; 5 AveBayard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Perry St &amp; Bleecker StVesey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23" s="6" t="s">
        <v>11</v>
      </c>
      <c r="P623" s="6" t="s">
        <v>12</v>
      </c>
      <c r="Q623" s="6">
        <v>1979.0</v>
      </c>
      <c r="R623" s="13">
        <f t="shared" si="9"/>
        <v>43</v>
      </c>
      <c r="S623" s="6" t="str">
        <f t="shared" si="10"/>
        <v>40-49</v>
      </c>
      <c r="T623" s="6"/>
    </row>
    <row r="624" ht="15.75" customHeight="1">
      <c r="A624" s="6">
        <v>4251955.0</v>
      </c>
      <c r="B624" s="11">
        <v>42870.653344907405</v>
      </c>
      <c r="C624" s="8">
        <f t="shared" si="1"/>
        <v>42870</v>
      </c>
      <c r="D624" s="9">
        <f t="shared" si="2"/>
        <v>0.6533449074</v>
      </c>
      <c r="E624" s="9">
        <f t="shared" si="3"/>
        <v>0.625</v>
      </c>
      <c r="F624" s="10">
        <f t="shared" si="4"/>
        <v>2</v>
      </c>
      <c r="G624" s="6" t="str">
        <f t="shared" si="5"/>
        <v>May</v>
      </c>
      <c r="H624" s="6">
        <f t="shared" si="6"/>
        <v>2017</v>
      </c>
      <c r="I624" s="11">
        <v>42870.6577662037</v>
      </c>
      <c r="J624" s="6">
        <v>382.0</v>
      </c>
      <c r="K624" s="12">
        <f t="shared" si="7"/>
        <v>6.366666667</v>
      </c>
      <c r="L624" s="6" t="s">
        <v>79</v>
      </c>
      <c r="M624" s="6" t="s">
        <v>109</v>
      </c>
      <c r="N624" s="13" t="str">
        <f t="shared" si="8"/>
        <v>Bayard St &amp; Baxter StW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Vesey Pl &amp; River TerraceW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24" s="6" t="s">
        <v>11</v>
      </c>
      <c r="P624" s="6" t="s">
        <v>12</v>
      </c>
      <c r="Q624" s="6">
        <v>1988.0</v>
      </c>
      <c r="R624" s="13">
        <f t="shared" si="9"/>
        <v>34</v>
      </c>
      <c r="S624" s="6" t="str">
        <f t="shared" si="10"/>
        <v>30-39</v>
      </c>
      <c r="T624" s="6"/>
    </row>
    <row r="625" ht="15.75" customHeight="1">
      <c r="A625" s="6">
        <v>5092155.0</v>
      </c>
      <c r="B625" s="11">
        <v>42887.338796296295</v>
      </c>
      <c r="C625" s="8">
        <f t="shared" si="1"/>
        <v>42887</v>
      </c>
      <c r="D625" s="9">
        <f t="shared" si="2"/>
        <v>0.3387962963</v>
      </c>
      <c r="E625" s="9">
        <f t="shared" si="3"/>
        <v>0.3333333333</v>
      </c>
      <c r="F625" s="10">
        <f t="shared" si="4"/>
        <v>5</v>
      </c>
      <c r="G625" s="6" t="str">
        <f t="shared" si="5"/>
        <v>Jun</v>
      </c>
      <c r="H625" s="6">
        <f t="shared" si="6"/>
        <v>2017</v>
      </c>
      <c r="I625" s="11">
        <v>42887.34850694444</v>
      </c>
      <c r="J625" s="6">
        <v>839.0</v>
      </c>
      <c r="K625" s="12">
        <f t="shared" si="7"/>
        <v>13.98333333</v>
      </c>
      <c r="L625" s="6" t="s">
        <v>313</v>
      </c>
      <c r="M625" s="6" t="s">
        <v>170</v>
      </c>
      <c r="N625" s="13" t="str">
        <f t="shared" si="8"/>
        <v>W 13 St &amp; 6 AveCanal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52 St &amp; 6 AveAllen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25" s="6" t="s">
        <v>11</v>
      </c>
      <c r="P625" s="6" t="s">
        <v>12</v>
      </c>
      <c r="Q625" s="6">
        <v>1964.0</v>
      </c>
      <c r="R625" s="13">
        <f t="shared" si="9"/>
        <v>58</v>
      </c>
      <c r="S625" s="6" t="str">
        <f t="shared" si="10"/>
        <v>50-59</v>
      </c>
      <c r="T625" s="6"/>
    </row>
    <row r="626" ht="15.75" customHeight="1">
      <c r="A626" s="6">
        <v>4582789.0</v>
      </c>
      <c r="B626" s="11">
        <v>42875.95174768518</v>
      </c>
      <c r="C626" s="8">
        <f t="shared" si="1"/>
        <v>42875</v>
      </c>
      <c r="D626" s="9">
        <f t="shared" si="2"/>
        <v>0.9517476852</v>
      </c>
      <c r="E626" s="9">
        <f t="shared" si="3"/>
        <v>0.9166666667</v>
      </c>
      <c r="F626" s="10">
        <f t="shared" si="4"/>
        <v>7</v>
      </c>
      <c r="G626" s="6" t="str">
        <f t="shared" si="5"/>
        <v>May</v>
      </c>
      <c r="H626" s="6">
        <f t="shared" si="6"/>
        <v>2017</v>
      </c>
      <c r="I626" s="11">
        <v>42875.95471064815</v>
      </c>
      <c r="J626" s="6">
        <v>256.0</v>
      </c>
      <c r="K626" s="12">
        <f t="shared" si="7"/>
        <v>4.266666667</v>
      </c>
      <c r="L626" s="6" t="s">
        <v>228</v>
      </c>
      <c r="M626" s="6" t="s">
        <v>56</v>
      </c>
      <c r="N626" s="13" t="str">
        <f t="shared" si="8"/>
        <v>Canal St &amp; Rutgers StMadison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Allen St &amp; Stanton StMadison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26" s="6" t="s">
        <v>11</v>
      </c>
      <c r="P626" s="6" t="s">
        <v>12</v>
      </c>
      <c r="Q626" s="6">
        <v>1989.0</v>
      </c>
      <c r="R626" s="13">
        <f t="shared" si="9"/>
        <v>33</v>
      </c>
      <c r="S626" s="6" t="str">
        <f t="shared" si="10"/>
        <v>30-39</v>
      </c>
      <c r="T626" s="6"/>
    </row>
    <row r="627" ht="15.75" customHeight="1">
      <c r="A627" s="6">
        <v>437124.0</v>
      </c>
      <c r="B627" s="11">
        <v>42755.523518518516</v>
      </c>
      <c r="C627" s="8">
        <f t="shared" si="1"/>
        <v>42755</v>
      </c>
      <c r="D627" s="9">
        <f t="shared" si="2"/>
        <v>0.5235185185</v>
      </c>
      <c r="E627" s="9">
        <f t="shared" si="3"/>
        <v>0.5</v>
      </c>
      <c r="F627" s="10">
        <f t="shared" si="4"/>
        <v>6</v>
      </c>
      <c r="G627" s="6" t="str">
        <f t="shared" si="5"/>
        <v>Jan</v>
      </c>
      <c r="H627" s="6">
        <f t="shared" si="6"/>
        <v>2017</v>
      </c>
      <c r="I627" s="11">
        <v>42755.52471064815</v>
      </c>
      <c r="J627" s="6">
        <v>102.0</v>
      </c>
      <c r="K627" s="12">
        <f t="shared" si="7"/>
        <v>1.7</v>
      </c>
      <c r="L627" s="6" t="s">
        <v>436</v>
      </c>
      <c r="M627" s="6" t="s">
        <v>442</v>
      </c>
      <c r="N627" s="13" t="str">
        <f t="shared" si="8"/>
        <v>Madison St &amp; Clinton StE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Madison St &amp; Montgomery StCooper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27" s="6" t="s">
        <v>11</v>
      </c>
      <c r="P627" s="6" t="s">
        <v>12</v>
      </c>
      <c r="Q627" s="6">
        <v>1994.0</v>
      </c>
      <c r="R627" s="13">
        <f t="shared" si="9"/>
        <v>28</v>
      </c>
      <c r="S627" s="6" t="str">
        <f t="shared" si="10"/>
        <v>20-29</v>
      </c>
      <c r="T627" s="6"/>
    </row>
    <row r="628" ht="15.75" customHeight="1">
      <c r="A628" s="6">
        <v>4386654.0</v>
      </c>
      <c r="B628" s="11">
        <v>42872.730474537035</v>
      </c>
      <c r="C628" s="8">
        <f t="shared" si="1"/>
        <v>42872</v>
      </c>
      <c r="D628" s="9">
        <f t="shared" si="2"/>
        <v>0.730474537</v>
      </c>
      <c r="E628" s="9">
        <f t="shared" si="3"/>
        <v>0.7083333333</v>
      </c>
      <c r="F628" s="10">
        <f t="shared" si="4"/>
        <v>4</v>
      </c>
      <c r="G628" s="6" t="str">
        <f t="shared" si="5"/>
        <v>May</v>
      </c>
      <c r="H628" s="6">
        <f t="shared" si="6"/>
        <v>2017</v>
      </c>
      <c r="I628" s="11">
        <v>42872.73465277778</v>
      </c>
      <c r="J628" s="6">
        <v>361.0</v>
      </c>
      <c r="K628" s="12">
        <f t="shared" si="7"/>
        <v>6.016666667</v>
      </c>
      <c r="L628" s="6" t="s">
        <v>439</v>
      </c>
      <c r="M628" s="6" t="s">
        <v>176</v>
      </c>
      <c r="N628" s="13" t="str">
        <f t="shared" si="8"/>
        <v>E 9 St &amp; Avenue CBrooklyn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Cooper Square &amp; E 7 StAtlantic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28" s="6" t="s">
        <v>11</v>
      </c>
      <c r="P628" s="6" t="s">
        <v>12</v>
      </c>
      <c r="Q628" s="6">
        <v>1985.0</v>
      </c>
      <c r="R628" s="13">
        <f t="shared" si="9"/>
        <v>37</v>
      </c>
      <c r="S628" s="6" t="str">
        <f t="shared" si="10"/>
        <v>30-39</v>
      </c>
      <c r="T628" s="6"/>
    </row>
    <row r="629" ht="15.75" customHeight="1">
      <c r="A629" s="6">
        <v>4848206.0</v>
      </c>
      <c r="B629" s="11">
        <v>42881.81076388889</v>
      </c>
      <c r="C629" s="8">
        <f t="shared" si="1"/>
        <v>42881</v>
      </c>
      <c r="D629" s="9">
        <f t="shared" si="2"/>
        <v>0.8107638889</v>
      </c>
      <c r="E629" s="9">
        <f t="shared" si="3"/>
        <v>0.7916666667</v>
      </c>
      <c r="F629" s="10">
        <f t="shared" si="4"/>
        <v>6</v>
      </c>
      <c r="G629" s="6" t="str">
        <f t="shared" si="5"/>
        <v>May</v>
      </c>
      <c r="H629" s="6">
        <f t="shared" si="6"/>
        <v>2017</v>
      </c>
      <c r="I629" s="11">
        <v>42881.81395833333</v>
      </c>
      <c r="J629" s="6">
        <v>276.0</v>
      </c>
      <c r="K629" s="12">
        <f t="shared" si="7"/>
        <v>4.6</v>
      </c>
      <c r="L629" s="6" t="s">
        <v>303</v>
      </c>
      <c r="M629" s="6" t="s">
        <v>306</v>
      </c>
      <c r="N629" s="13" t="str">
        <f t="shared" si="8"/>
        <v>Brooklyn Bridge Park - Pier 211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Atlantic Ave &amp; Furman StE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29" s="6" t="s">
        <v>11</v>
      </c>
      <c r="P629" s="6" t="s">
        <v>12</v>
      </c>
      <c r="Q629" s="6">
        <v>1990.0</v>
      </c>
      <c r="R629" s="13">
        <f t="shared" si="9"/>
        <v>32</v>
      </c>
      <c r="S629" s="6" t="str">
        <f t="shared" si="10"/>
        <v>30-39</v>
      </c>
      <c r="T629" s="6"/>
    </row>
    <row r="630" ht="15.75" customHeight="1">
      <c r="A630" s="6">
        <v>6355814.0</v>
      </c>
      <c r="B630" s="11">
        <v>42909.48335648148</v>
      </c>
      <c r="C630" s="8">
        <f t="shared" si="1"/>
        <v>42909</v>
      </c>
      <c r="D630" s="9">
        <f t="shared" si="2"/>
        <v>0.4833564815</v>
      </c>
      <c r="E630" s="9">
        <f t="shared" si="3"/>
        <v>0.4583333333</v>
      </c>
      <c r="F630" s="10">
        <f t="shared" si="4"/>
        <v>6</v>
      </c>
      <c r="G630" s="6" t="str">
        <f t="shared" si="5"/>
        <v>Jun</v>
      </c>
      <c r="H630" s="6">
        <f t="shared" si="6"/>
        <v>2017</v>
      </c>
      <c r="I630" s="11">
        <v>42909.49613425926</v>
      </c>
      <c r="J630" s="6">
        <v>1104.0</v>
      </c>
      <c r="K630" s="12">
        <f t="shared" si="7"/>
        <v>18.4</v>
      </c>
      <c r="L630" s="6" t="s">
        <v>186</v>
      </c>
      <c r="M630" s="6" t="s">
        <v>141</v>
      </c>
      <c r="N630" s="13" t="str">
        <f t="shared" si="8"/>
        <v>11 Ave &amp; W 27 StRiverside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16 St &amp; 5 AveRiverside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30" s="6" t="s">
        <v>11</v>
      </c>
      <c r="P630" s="6" t="s">
        <v>12</v>
      </c>
      <c r="Q630" s="6">
        <v>1985.0</v>
      </c>
      <c r="R630" s="13">
        <f t="shared" si="9"/>
        <v>37</v>
      </c>
      <c r="S630" s="6" t="str">
        <f t="shared" si="10"/>
        <v>30-39</v>
      </c>
      <c r="T630" s="6"/>
    </row>
    <row r="631" ht="15.75" customHeight="1">
      <c r="A631" s="6">
        <v>5590129.0</v>
      </c>
      <c r="B631" s="11">
        <v>42895.75848379629</v>
      </c>
      <c r="C631" s="8">
        <f t="shared" si="1"/>
        <v>42895</v>
      </c>
      <c r="D631" s="9">
        <f t="shared" si="2"/>
        <v>0.7584837963</v>
      </c>
      <c r="E631" s="9">
        <f t="shared" si="3"/>
        <v>0.75</v>
      </c>
      <c r="F631" s="10">
        <f t="shared" si="4"/>
        <v>6</v>
      </c>
      <c r="G631" s="6" t="str">
        <f t="shared" si="5"/>
        <v>Jun</v>
      </c>
      <c r="H631" s="6">
        <f t="shared" si="6"/>
        <v>2017</v>
      </c>
      <c r="I631" s="11">
        <v>42895.763865740744</v>
      </c>
      <c r="J631" s="6">
        <v>465.0</v>
      </c>
      <c r="K631" s="12">
        <f t="shared" si="7"/>
        <v>7.75</v>
      </c>
      <c r="L631" s="6" t="s">
        <v>328</v>
      </c>
      <c r="M631" s="6" t="s">
        <v>443</v>
      </c>
      <c r="N631" s="13" t="str">
        <f t="shared" si="8"/>
        <v>Riverside Dr &amp; W 72 StAllen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Riverside Dr &amp; W 89 StCooper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31" s="6" t="s">
        <v>11</v>
      </c>
      <c r="P631" s="6" t="s">
        <v>19</v>
      </c>
      <c r="Q631" s="6">
        <v>1999.0</v>
      </c>
      <c r="R631" s="13">
        <f t="shared" si="9"/>
        <v>23</v>
      </c>
      <c r="S631" s="6" t="str">
        <f t="shared" si="10"/>
        <v>20-29</v>
      </c>
      <c r="T631" s="6"/>
    </row>
    <row r="632" ht="15.75" customHeight="1">
      <c r="A632" s="6">
        <v>4036294.0</v>
      </c>
      <c r="B632" s="11">
        <v>42865.61578703704</v>
      </c>
      <c r="C632" s="8">
        <f t="shared" si="1"/>
        <v>42865</v>
      </c>
      <c r="D632" s="9">
        <f t="shared" si="2"/>
        <v>0.615787037</v>
      </c>
      <c r="E632" s="9">
        <f t="shared" si="3"/>
        <v>0.5833333333</v>
      </c>
      <c r="F632" s="10">
        <f t="shared" si="4"/>
        <v>4</v>
      </c>
      <c r="G632" s="6" t="str">
        <f t="shared" si="5"/>
        <v>May</v>
      </c>
      <c r="H632" s="6">
        <f t="shared" si="6"/>
        <v>2017</v>
      </c>
      <c r="I632" s="11">
        <v>42865.62005787037</v>
      </c>
      <c r="J632" s="6">
        <v>368.0</v>
      </c>
      <c r="K632" s="12">
        <f t="shared" si="7"/>
        <v>6.133333333</v>
      </c>
      <c r="L632" s="6" t="s">
        <v>126</v>
      </c>
      <c r="M632" s="6" t="s">
        <v>176</v>
      </c>
      <c r="N632" s="13" t="str">
        <f t="shared" si="8"/>
        <v>Allen St &amp; Rivington StSmith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Cooper Square &amp; E 7 StReed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32" s="6" t="s">
        <v>11</v>
      </c>
      <c r="P632" s="6" t="s">
        <v>19</v>
      </c>
      <c r="Q632" s="6">
        <v>1987.0</v>
      </c>
      <c r="R632" s="13">
        <f t="shared" si="9"/>
        <v>35</v>
      </c>
      <c r="S632" s="6" t="str">
        <f t="shared" si="10"/>
        <v>30-39</v>
      </c>
      <c r="T632" s="6"/>
    </row>
    <row r="633" ht="15.75" customHeight="1">
      <c r="A633" s="6">
        <v>6281515.0</v>
      </c>
      <c r="B633" s="11">
        <v>42908.36591435185</v>
      </c>
      <c r="C633" s="8">
        <f t="shared" si="1"/>
        <v>42908</v>
      </c>
      <c r="D633" s="9">
        <f t="shared" si="2"/>
        <v>0.3659143519</v>
      </c>
      <c r="E633" s="9">
        <f t="shared" si="3"/>
        <v>0.3333333333</v>
      </c>
      <c r="F633" s="10">
        <f t="shared" si="4"/>
        <v>5</v>
      </c>
      <c r="G633" s="6" t="str">
        <f t="shared" si="5"/>
        <v>Jun</v>
      </c>
      <c r="H633" s="6">
        <f t="shared" si="6"/>
        <v>2017</v>
      </c>
      <c r="I633" s="11">
        <v>42908.37252314815</v>
      </c>
      <c r="J633" s="6">
        <v>571.0</v>
      </c>
      <c r="K633" s="12">
        <f t="shared" si="7"/>
        <v>9.516666667</v>
      </c>
      <c r="L633" s="6" t="s">
        <v>441</v>
      </c>
      <c r="M633" s="6" t="s">
        <v>444</v>
      </c>
      <c r="N633" s="13" t="str">
        <f t="shared" si="8"/>
        <v>Smith St &amp; 9 StCentral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Reed St &amp; Van Brunt StCanal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33" s="6" t="s">
        <v>11</v>
      </c>
      <c r="P633" s="6" t="s">
        <v>12</v>
      </c>
      <c r="Q633" s="6">
        <v>1968.0</v>
      </c>
      <c r="R633" s="13">
        <f t="shared" si="9"/>
        <v>54</v>
      </c>
      <c r="S633" s="6" t="str">
        <f t="shared" si="10"/>
        <v>50-59</v>
      </c>
      <c r="T633" s="6"/>
    </row>
    <row r="634" ht="15.75" customHeight="1">
      <c r="A634" s="6">
        <v>5000284.0</v>
      </c>
      <c r="B634" s="11">
        <v>42885.65107638889</v>
      </c>
      <c r="C634" s="8">
        <f t="shared" si="1"/>
        <v>42885</v>
      </c>
      <c r="D634" s="9">
        <f t="shared" si="2"/>
        <v>0.6510763889</v>
      </c>
      <c r="E634" s="9">
        <f t="shared" si="3"/>
        <v>0.625</v>
      </c>
      <c r="F634" s="10">
        <f t="shared" si="4"/>
        <v>3</v>
      </c>
      <c r="G634" s="6" t="str">
        <f t="shared" si="5"/>
        <v>May</v>
      </c>
      <c r="H634" s="6">
        <f t="shared" si="6"/>
        <v>2017</v>
      </c>
      <c r="I634" s="11">
        <v>42885.6775</v>
      </c>
      <c r="J634" s="6">
        <v>2282.0</v>
      </c>
      <c r="K634" s="12">
        <f t="shared" si="7"/>
        <v>38.03333333</v>
      </c>
      <c r="L634" s="6" t="s">
        <v>28</v>
      </c>
      <c r="M634" s="6" t="s">
        <v>228</v>
      </c>
      <c r="N634" s="13" t="str">
        <f t="shared" si="8"/>
        <v>Central Park S &amp; 6 AveE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Canal St &amp; Rutgers StBroadway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34" s="6" t="s">
        <v>11</v>
      </c>
      <c r="P634" s="6" t="s">
        <v>12</v>
      </c>
      <c r="Q634" s="6">
        <v>1975.0</v>
      </c>
      <c r="R634" s="13">
        <f t="shared" si="9"/>
        <v>47</v>
      </c>
      <c r="S634" s="6" t="str">
        <f t="shared" si="10"/>
        <v>40-49</v>
      </c>
      <c r="T634" s="6"/>
    </row>
    <row r="635" ht="15.75" customHeight="1">
      <c r="A635" s="6">
        <v>3723871.0</v>
      </c>
      <c r="B635" s="11">
        <v>42858.76498842592</v>
      </c>
      <c r="C635" s="8">
        <f t="shared" si="1"/>
        <v>42858</v>
      </c>
      <c r="D635" s="9">
        <f t="shared" si="2"/>
        <v>0.7649884259</v>
      </c>
      <c r="E635" s="9">
        <f t="shared" si="3"/>
        <v>0.75</v>
      </c>
      <c r="F635" s="10">
        <f t="shared" si="4"/>
        <v>4</v>
      </c>
      <c r="G635" s="6" t="str">
        <f t="shared" si="5"/>
        <v>May</v>
      </c>
      <c r="H635" s="6">
        <f t="shared" si="6"/>
        <v>2017</v>
      </c>
      <c r="I635" s="11">
        <v>42858.771099537036</v>
      </c>
      <c r="J635" s="6">
        <v>528.0</v>
      </c>
      <c r="K635" s="12">
        <f t="shared" si="7"/>
        <v>8.8</v>
      </c>
      <c r="L635" s="6" t="s">
        <v>39</v>
      </c>
      <c r="M635" s="6" t="s">
        <v>393</v>
      </c>
      <c r="N635" s="13" t="str">
        <f t="shared" si="8"/>
        <v>E 47 St &amp; Park Ave2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W 32 StE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35" s="6" t="s">
        <v>11</v>
      </c>
      <c r="P635" s="6" t="s">
        <v>12</v>
      </c>
      <c r="Q635" s="6">
        <v>1978.0</v>
      </c>
      <c r="R635" s="13">
        <f t="shared" si="9"/>
        <v>44</v>
      </c>
      <c r="S635" s="6" t="str">
        <f t="shared" si="10"/>
        <v>40-49</v>
      </c>
      <c r="T635" s="6"/>
    </row>
    <row r="636" ht="15.75" customHeight="1">
      <c r="A636" s="6">
        <v>5658418.0</v>
      </c>
      <c r="B636" s="11">
        <v>42896.876909722225</v>
      </c>
      <c r="C636" s="8">
        <f t="shared" si="1"/>
        <v>42896</v>
      </c>
      <c r="D636" s="9">
        <f t="shared" si="2"/>
        <v>0.8769097222</v>
      </c>
      <c r="E636" s="9">
        <f t="shared" si="3"/>
        <v>0.875</v>
      </c>
      <c r="F636" s="10">
        <f t="shared" si="4"/>
        <v>7</v>
      </c>
      <c r="G636" s="6" t="str">
        <f t="shared" si="5"/>
        <v>Jun</v>
      </c>
      <c r="H636" s="6">
        <f t="shared" si="6"/>
        <v>2017</v>
      </c>
      <c r="I636" s="11">
        <v>42896.895104166666</v>
      </c>
      <c r="J636" s="6">
        <v>1571.0</v>
      </c>
      <c r="K636" s="12">
        <f t="shared" si="7"/>
        <v>26.18333333</v>
      </c>
      <c r="L636" s="6" t="s">
        <v>182</v>
      </c>
      <c r="M636" s="6" t="s">
        <v>31</v>
      </c>
      <c r="N636" s="13" t="str">
        <f t="shared" si="8"/>
        <v>2 Ave &amp; E 96 StBroadway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25 St &amp; 2 AveW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36" s="6" t="s">
        <v>11</v>
      </c>
      <c r="P636" s="6" t="s">
        <v>12</v>
      </c>
      <c r="Q636" s="6">
        <v>1962.0</v>
      </c>
      <c r="R636" s="13">
        <f t="shared" si="9"/>
        <v>60</v>
      </c>
      <c r="S636" s="6" t="str">
        <f t="shared" si="10"/>
        <v>60-69</v>
      </c>
      <c r="T636" s="6"/>
    </row>
    <row r="637" ht="15.75" customHeight="1">
      <c r="A637" s="6">
        <v>6538158.0</v>
      </c>
      <c r="B637" s="11">
        <v>42912.73679398148</v>
      </c>
      <c r="C637" s="8">
        <f t="shared" si="1"/>
        <v>42912</v>
      </c>
      <c r="D637" s="9">
        <f t="shared" si="2"/>
        <v>0.7367939815</v>
      </c>
      <c r="E637" s="9">
        <f t="shared" si="3"/>
        <v>0.7083333333</v>
      </c>
      <c r="F637" s="10">
        <f t="shared" si="4"/>
        <v>2</v>
      </c>
      <c r="G637" s="6" t="str">
        <f t="shared" si="5"/>
        <v>Jun</v>
      </c>
      <c r="H637" s="6">
        <f t="shared" si="6"/>
        <v>2017</v>
      </c>
      <c r="I637" s="11">
        <v>42912.747881944444</v>
      </c>
      <c r="J637" s="6">
        <v>958.0</v>
      </c>
      <c r="K637" s="12">
        <f t="shared" si="7"/>
        <v>15.96666667</v>
      </c>
      <c r="L637" s="6" t="s">
        <v>134</v>
      </c>
      <c r="M637" s="6" t="s">
        <v>289</v>
      </c>
      <c r="N637" s="13" t="str">
        <f t="shared" si="8"/>
        <v>Broadway &amp; W 51 StE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33 St &amp; 7 Ave1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37" s="6" t="s">
        <v>29</v>
      </c>
      <c r="P637" s="6" t="s">
        <v>12</v>
      </c>
      <c r="Q637" s="6">
        <v>1962.0</v>
      </c>
      <c r="R637" s="13">
        <f t="shared" si="9"/>
        <v>60</v>
      </c>
      <c r="S637" s="6" t="str">
        <f t="shared" si="10"/>
        <v>60-69</v>
      </c>
      <c r="T637" s="6"/>
    </row>
    <row r="638" ht="15.75" customHeight="1">
      <c r="A638" s="6">
        <v>6603188.0</v>
      </c>
      <c r="B638" s="11">
        <v>42913.73774305556</v>
      </c>
      <c r="C638" s="8">
        <f t="shared" si="1"/>
        <v>42913</v>
      </c>
      <c r="D638" s="9">
        <f t="shared" si="2"/>
        <v>0.7377430556</v>
      </c>
      <c r="E638" s="9">
        <f t="shared" si="3"/>
        <v>0.7083333333</v>
      </c>
      <c r="F638" s="10">
        <f t="shared" si="4"/>
        <v>3</v>
      </c>
      <c r="G638" s="6" t="str">
        <f t="shared" si="5"/>
        <v>Jun</v>
      </c>
      <c r="H638" s="6">
        <f t="shared" si="6"/>
        <v>2017</v>
      </c>
      <c r="I638" s="11">
        <v>42913.74385416666</v>
      </c>
      <c r="J638" s="6">
        <v>528.0</v>
      </c>
      <c r="K638" s="12">
        <f t="shared" si="7"/>
        <v>8.8</v>
      </c>
      <c r="L638" s="6" t="s">
        <v>175</v>
      </c>
      <c r="M638" s="6" t="s">
        <v>38</v>
      </c>
      <c r="N638" s="13" t="str">
        <f t="shared" si="8"/>
        <v>E 47 St &amp; 2 AveW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1 Ave &amp; E 68 StBroadway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38" s="6" t="s">
        <v>11</v>
      </c>
      <c r="P638" s="6" t="s">
        <v>12</v>
      </c>
      <c r="Q638" s="6">
        <v>1992.0</v>
      </c>
      <c r="R638" s="13">
        <f t="shared" si="9"/>
        <v>30</v>
      </c>
      <c r="S638" s="6" t="str">
        <f t="shared" si="10"/>
        <v>30-39</v>
      </c>
      <c r="T638" s="6"/>
    </row>
    <row r="639" ht="15.75" customHeight="1">
      <c r="A639" s="6">
        <v>3332077.0</v>
      </c>
      <c r="B639" s="11">
        <v>42851.74429398148</v>
      </c>
      <c r="C639" s="8">
        <f t="shared" si="1"/>
        <v>42851</v>
      </c>
      <c r="D639" s="9">
        <f t="shared" si="2"/>
        <v>0.7442939815</v>
      </c>
      <c r="E639" s="9">
        <f t="shared" si="3"/>
        <v>0.7083333333</v>
      </c>
      <c r="F639" s="10">
        <f t="shared" si="4"/>
        <v>4</v>
      </c>
      <c r="G639" s="6" t="str">
        <f t="shared" si="5"/>
        <v>Apr</v>
      </c>
      <c r="H639" s="6">
        <f t="shared" si="6"/>
        <v>2017</v>
      </c>
      <c r="I639" s="11">
        <v>42851.74912037037</v>
      </c>
      <c r="J639" s="6">
        <v>417.0</v>
      </c>
      <c r="K639" s="12">
        <f t="shared" si="7"/>
        <v>6.95</v>
      </c>
      <c r="L639" s="6" t="s">
        <v>162</v>
      </c>
      <c r="M639" s="6" t="s">
        <v>200</v>
      </c>
      <c r="N639" s="13" t="str">
        <f t="shared" si="8"/>
        <v>W 44 St &amp; 5 AveMetropolitan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W 49 StE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39" s="6" t="s">
        <v>11</v>
      </c>
      <c r="P639" s="6" t="s">
        <v>19</v>
      </c>
      <c r="Q639" s="6">
        <v>1960.0</v>
      </c>
      <c r="R639" s="13">
        <f t="shared" si="9"/>
        <v>62</v>
      </c>
      <c r="S639" s="6" t="str">
        <f t="shared" si="10"/>
        <v>60-69</v>
      </c>
      <c r="T639" s="6"/>
    </row>
    <row r="640" ht="15.75" customHeight="1">
      <c r="A640" s="6">
        <v>6579097.0</v>
      </c>
      <c r="B640" s="11">
        <v>42913.45245370371</v>
      </c>
      <c r="C640" s="8">
        <f t="shared" si="1"/>
        <v>42913</v>
      </c>
      <c r="D640" s="9">
        <f t="shared" si="2"/>
        <v>0.4524537037</v>
      </c>
      <c r="E640" s="9">
        <f t="shared" si="3"/>
        <v>0.4166666667</v>
      </c>
      <c r="F640" s="10">
        <f t="shared" si="4"/>
        <v>3</v>
      </c>
      <c r="G640" s="6" t="str">
        <f t="shared" si="5"/>
        <v>Jun</v>
      </c>
      <c r="H640" s="6">
        <f t="shared" si="6"/>
        <v>2017</v>
      </c>
      <c r="I640" s="11">
        <v>42913.468518518515</v>
      </c>
      <c r="J640" s="6">
        <v>1387.0</v>
      </c>
      <c r="K640" s="12">
        <f t="shared" si="7"/>
        <v>23.11666667</v>
      </c>
      <c r="L640" s="6" t="s">
        <v>246</v>
      </c>
      <c r="M640" s="6" t="s">
        <v>240</v>
      </c>
      <c r="N640" s="13" t="str">
        <f t="shared" si="8"/>
        <v>Metropolitan Ave &amp; Bedford AveLeonard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7 St &amp; Avenue AReade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40" s="6" t="s">
        <v>11</v>
      </c>
      <c r="P640" s="6" t="s">
        <v>12</v>
      </c>
      <c r="Q640" s="6">
        <v>1976.0</v>
      </c>
      <c r="R640" s="13">
        <f t="shared" si="9"/>
        <v>46</v>
      </c>
      <c r="S640" s="6" t="str">
        <f t="shared" si="10"/>
        <v>40-49</v>
      </c>
      <c r="T640" s="6"/>
    </row>
    <row r="641" ht="15.75" customHeight="1">
      <c r="A641" s="6">
        <v>4347914.0</v>
      </c>
      <c r="B641" s="11">
        <v>42872.29724537037</v>
      </c>
      <c r="C641" s="8">
        <f t="shared" si="1"/>
        <v>42872</v>
      </c>
      <c r="D641" s="9">
        <f t="shared" si="2"/>
        <v>0.2972453704</v>
      </c>
      <c r="E641" s="9">
        <f t="shared" si="3"/>
        <v>0.2916666667</v>
      </c>
      <c r="F641" s="10">
        <f t="shared" si="4"/>
        <v>4</v>
      </c>
      <c r="G641" s="6" t="str">
        <f t="shared" si="5"/>
        <v>May</v>
      </c>
      <c r="H641" s="6">
        <f t="shared" si="6"/>
        <v>2017</v>
      </c>
      <c r="I641" s="11">
        <v>42872.29924768519</v>
      </c>
      <c r="J641" s="6">
        <v>173.0</v>
      </c>
      <c r="K641" s="12">
        <f t="shared" si="7"/>
        <v>2.883333333</v>
      </c>
      <c r="L641" s="6" t="s">
        <v>350</v>
      </c>
      <c r="M641" s="6" t="s">
        <v>142</v>
      </c>
      <c r="N641" s="13" t="str">
        <f t="shared" si="8"/>
        <v>Leonard St &amp; Church StN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Reade St &amp; BroadwayFranklin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41" s="6" t="s">
        <v>11</v>
      </c>
      <c r="P641" s="6" t="s">
        <v>12</v>
      </c>
      <c r="Q641" s="6">
        <v>1991.0</v>
      </c>
      <c r="R641" s="13">
        <f t="shared" si="9"/>
        <v>31</v>
      </c>
      <c r="S641" s="6" t="str">
        <f t="shared" si="10"/>
        <v>30-39</v>
      </c>
      <c r="T641" s="6"/>
    </row>
    <row r="642" ht="15.75" customHeight="1">
      <c r="A642" s="6">
        <v>6248195.0</v>
      </c>
      <c r="B642" s="11">
        <v>42907.749710648146</v>
      </c>
      <c r="C642" s="8">
        <f t="shared" si="1"/>
        <v>42907</v>
      </c>
      <c r="D642" s="9">
        <f t="shared" si="2"/>
        <v>0.7497106481</v>
      </c>
      <c r="E642" s="9">
        <f t="shared" si="3"/>
        <v>0.7083333333</v>
      </c>
      <c r="F642" s="10">
        <f t="shared" si="4"/>
        <v>4</v>
      </c>
      <c r="G642" s="6" t="str">
        <f t="shared" si="5"/>
        <v>Jun</v>
      </c>
      <c r="H642" s="6">
        <f t="shared" si="6"/>
        <v>2017</v>
      </c>
      <c r="I642" s="11">
        <v>42907.75809027778</v>
      </c>
      <c r="J642" s="6">
        <v>724.0</v>
      </c>
      <c r="K642" s="12">
        <f t="shared" si="7"/>
        <v>12.06666667</v>
      </c>
      <c r="L642" s="6" t="s">
        <v>81</v>
      </c>
      <c r="M642" s="6" t="s">
        <v>243</v>
      </c>
      <c r="N642" s="13" t="str">
        <f t="shared" si="8"/>
        <v>N 8 St &amp; Driggs AveE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Franklin St &amp; Dupont StW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42" s="6" t="s">
        <v>11</v>
      </c>
      <c r="P642" s="6" t="s">
        <v>12</v>
      </c>
      <c r="Q642" s="6">
        <v>1983.0</v>
      </c>
      <c r="R642" s="13">
        <f t="shared" si="9"/>
        <v>39</v>
      </c>
      <c r="S642" s="6" t="str">
        <f t="shared" si="10"/>
        <v>30-39</v>
      </c>
      <c r="T642" s="6"/>
    </row>
    <row r="643" ht="15.75" customHeight="1">
      <c r="A643" s="6">
        <v>238151.0</v>
      </c>
      <c r="B643" s="11">
        <v>42747.768171296295</v>
      </c>
      <c r="C643" s="8">
        <f t="shared" si="1"/>
        <v>42747</v>
      </c>
      <c r="D643" s="9">
        <f t="shared" si="2"/>
        <v>0.7681712963</v>
      </c>
      <c r="E643" s="9">
        <f t="shared" si="3"/>
        <v>0.75</v>
      </c>
      <c r="F643" s="10">
        <f t="shared" si="4"/>
        <v>5</v>
      </c>
      <c r="G643" s="6" t="str">
        <f t="shared" si="5"/>
        <v>Jan</v>
      </c>
      <c r="H643" s="6">
        <f t="shared" si="6"/>
        <v>2017</v>
      </c>
      <c r="I643" s="11">
        <v>42747.77642361111</v>
      </c>
      <c r="J643" s="6">
        <v>713.0</v>
      </c>
      <c r="K643" s="12">
        <f t="shared" si="7"/>
        <v>11.88333333</v>
      </c>
      <c r="L643" s="6" t="s">
        <v>445</v>
      </c>
      <c r="M643" s="6" t="s">
        <v>276</v>
      </c>
      <c r="N643" s="13" t="str">
        <f t="shared" si="8"/>
        <v>E 48 St &amp; 3 AvePutnam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39 St &amp; 9 AveMarcus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43" s="6" t="s">
        <v>11</v>
      </c>
      <c r="P643" s="6" t="s">
        <v>12</v>
      </c>
      <c r="Q643" s="6">
        <v>1956.0</v>
      </c>
      <c r="R643" s="13">
        <f t="shared" si="9"/>
        <v>66</v>
      </c>
      <c r="S643" s="6" t="str">
        <f t="shared" si="10"/>
        <v>60-69</v>
      </c>
      <c r="T643" s="6"/>
    </row>
    <row r="644" ht="15.75" customHeight="1">
      <c r="A644" s="6">
        <v>6190901.0</v>
      </c>
      <c r="B644" s="11">
        <v>42906.81108796296</v>
      </c>
      <c r="C644" s="8">
        <f t="shared" si="1"/>
        <v>42906</v>
      </c>
      <c r="D644" s="9">
        <f t="shared" si="2"/>
        <v>0.811087963</v>
      </c>
      <c r="E644" s="9">
        <f t="shared" si="3"/>
        <v>0.7916666667</v>
      </c>
      <c r="F644" s="10">
        <f t="shared" si="4"/>
        <v>3</v>
      </c>
      <c r="G644" s="6" t="str">
        <f t="shared" si="5"/>
        <v>Jun</v>
      </c>
      <c r="H644" s="6">
        <f t="shared" si="6"/>
        <v>2017</v>
      </c>
      <c r="I644" s="11">
        <v>42906.8130787037</v>
      </c>
      <c r="J644" s="6">
        <v>171.0</v>
      </c>
      <c r="K644" s="12">
        <f t="shared" si="7"/>
        <v>2.85</v>
      </c>
      <c r="L644" s="6" t="s">
        <v>446</v>
      </c>
      <c r="M644" s="6" t="s">
        <v>447</v>
      </c>
      <c r="N644" s="13" t="str">
        <f t="shared" si="8"/>
        <v>Putnam Ave &amp; Throop AveGreenwich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Marcus Garvey Blvd &amp; Macon StW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44" s="6" t="s">
        <v>11</v>
      </c>
      <c r="P644" s="6" t="s">
        <v>12</v>
      </c>
      <c r="Q644" s="6">
        <v>1961.0</v>
      </c>
      <c r="R644" s="13">
        <f t="shared" si="9"/>
        <v>61</v>
      </c>
      <c r="S644" s="6" t="str">
        <f t="shared" si="10"/>
        <v>60-69</v>
      </c>
      <c r="T644" s="6"/>
    </row>
    <row r="645" ht="15.75" customHeight="1">
      <c r="A645" s="6">
        <v>6645191.0</v>
      </c>
      <c r="B645" s="11">
        <v>42914.446284722224</v>
      </c>
      <c r="C645" s="8">
        <f t="shared" si="1"/>
        <v>42914</v>
      </c>
      <c r="D645" s="9">
        <f t="shared" si="2"/>
        <v>0.4462847222</v>
      </c>
      <c r="E645" s="9">
        <f t="shared" si="3"/>
        <v>0.4166666667</v>
      </c>
      <c r="F645" s="10">
        <f t="shared" si="4"/>
        <v>4</v>
      </c>
      <c r="G645" s="6" t="str">
        <f t="shared" si="5"/>
        <v>Jun</v>
      </c>
      <c r="H645" s="6">
        <f t="shared" si="6"/>
        <v>2017</v>
      </c>
      <c r="I645" s="11">
        <v>42914.45284722222</v>
      </c>
      <c r="J645" s="6">
        <v>566.0</v>
      </c>
      <c r="K645" s="12">
        <f t="shared" si="7"/>
        <v>9.433333333</v>
      </c>
      <c r="L645" s="6" t="s">
        <v>144</v>
      </c>
      <c r="M645" s="6" t="s">
        <v>61</v>
      </c>
      <c r="N645" s="13" t="str">
        <f t="shared" si="8"/>
        <v>Greenwich Ave &amp; 8 AveW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38 St &amp; 8 AveW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45" s="6" t="s">
        <v>11</v>
      </c>
      <c r="P645" s="6" t="s">
        <v>19</v>
      </c>
      <c r="Q645" s="6">
        <v>1984.0</v>
      </c>
      <c r="R645" s="13">
        <f t="shared" si="9"/>
        <v>38</v>
      </c>
      <c r="S645" s="6" t="str">
        <f t="shared" si="10"/>
        <v>30-39</v>
      </c>
      <c r="T645" s="6"/>
    </row>
    <row r="646" ht="15.75" customHeight="1">
      <c r="A646" s="6">
        <v>6116823.0</v>
      </c>
      <c r="B646" s="11">
        <v>42905.46363425926</v>
      </c>
      <c r="C646" s="8">
        <f t="shared" si="1"/>
        <v>42905</v>
      </c>
      <c r="D646" s="9">
        <f t="shared" si="2"/>
        <v>0.4636342593</v>
      </c>
      <c r="E646" s="9">
        <f t="shared" si="3"/>
        <v>0.4583333333</v>
      </c>
      <c r="F646" s="10">
        <f t="shared" si="4"/>
        <v>2</v>
      </c>
      <c r="G646" s="6" t="str">
        <f t="shared" si="5"/>
        <v>Jun</v>
      </c>
      <c r="H646" s="6">
        <f t="shared" si="6"/>
        <v>2017</v>
      </c>
      <c r="I646" s="11">
        <v>42905.47408564815</v>
      </c>
      <c r="J646" s="6">
        <v>903.0</v>
      </c>
      <c r="K646" s="12">
        <f t="shared" si="7"/>
        <v>15.05</v>
      </c>
      <c r="L646" s="6" t="s">
        <v>210</v>
      </c>
      <c r="M646" s="6" t="s">
        <v>185</v>
      </c>
      <c r="N646" s="13" t="str">
        <f t="shared" si="8"/>
        <v>W 49 St &amp; 8 AveGreat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22 St &amp; 10 AveMacDougal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46" s="6" t="s">
        <v>11</v>
      </c>
      <c r="P646" s="6" t="s">
        <v>12</v>
      </c>
      <c r="Q646" s="6">
        <v>1985.0</v>
      </c>
      <c r="R646" s="13">
        <f t="shared" si="9"/>
        <v>37</v>
      </c>
      <c r="S646" s="6" t="str">
        <f t="shared" si="10"/>
        <v>30-39</v>
      </c>
      <c r="T646" s="6"/>
    </row>
    <row r="647" ht="15.75" customHeight="1">
      <c r="A647" s="6">
        <v>937987.0</v>
      </c>
      <c r="B647" s="11">
        <v>42774.532858796294</v>
      </c>
      <c r="C647" s="8">
        <f t="shared" si="1"/>
        <v>42774</v>
      </c>
      <c r="D647" s="9">
        <f t="shared" si="2"/>
        <v>0.5328587963</v>
      </c>
      <c r="E647" s="9">
        <f t="shared" si="3"/>
        <v>0.5</v>
      </c>
      <c r="F647" s="10">
        <f t="shared" si="4"/>
        <v>4</v>
      </c>
      <c r="G647" s="6" t="str">
        <f t="shared" si="5"/>
        <v>Feb</v>
      </c>
      <c r="H647" s="6">
        <f t="shared" si="6"/>
        <v>2017</v>
      </c>
      <c r="I647" s="11">
        <v>42774.53795138889</v>
      </c>
      <c r="J647" s="6">
        <v>439.0</v>
      </c>
      <c r="K647" s="12">
        <f t="shared" si="7"/>
        <v>7.316666667</v>
      </c>
      <c r="L647" s="6" t="s">
        <v>62</v>
      </c>
      <c r="M647" s="6" t="s">
        <v>130</v>
      </c>
      <c r="N647" s="13" t="str">
        <f t="shared" si="8"/>
        <v>Great Jones StW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MacDougal St &amp; Prince StE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47" s="6" t="s">
        <v>11</v>
      </c>
      <c r="P647" s="6" t="s">
        <v>19</v>
      </c>
      <c r="Q647" s="6">
        <v>1966.0</v>
      </c>
      <c r="R647" s="13">
        <f t="shared" si="9"/>
        <v>56</v>
      </c>
      <c r="S647" s="6" t="str">
        <f t="shared" si="10"/>
        <v>50-59</v>
      </c>
      <c r="T647" s="6"/>
    </row>
    <row r="648" ht="15.75" customHeight="1">
      <c r="A648" s="6">
        <v>5411923.0</v>
      </c>
      <c r="B648" s="11">
        <v>42892.96126157408</v>
      </c>
      <c r="C648" s="8">
        <f t="shared" si="1"/>
        <v>42892</v>
      </c>
      <c r="D648" s="9">
        <f t="shared" si="2"/>
        <v>0.9612615741</v>
      </c>
      <c r="E648" s="9">
        <f t="shared" si="3"/>
        <v>0.9583333333</v>
      </c>
      <c r="F648" s="10">
        <f t="shared" si="4"/>
        <v>3</v>
      </c>
      <c r="G648" s="6" t="str">
        <f t="shared" si="5"/>
        <v>Jun</v>
      </c>
      <c r="H648" s="6">
        <f t="shared" si="6"/>
        <v>2017</v>
      </c>
      <c r="I648" s="11">
        <v>42892.969502314816</v>
      </c>
      <c r="J648" s="6">
        <v>712.0</v>
      </c>
      <c r="K648" s="12">
        <f t="shared" si="7"/>
        <v>11.86666667</v>
      </c>
      <c r="L648" s="6" t="s">
        <v>221</v>
      </c>
      <c r="M648" s="6" t="s">
        <v>240</v>
      </c>
      <c r="N648" s="13" t="str">
        <f t="shared" si="8"/>
        <v>W 13 St &amp; 5 Ave1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7 St &amp; Avenue AE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48" s="6" t="s">
        <v>11</v>
      </c>
      <c r="P648" s="6" t="s">
        <v>12</v>
      </c>
      <c r="Q648" s="6">
        <v>1987.0</v>
      </c>
      <c r="R648" s="13">
        <f t="shared" si="9"/>
        <v>35</v>
      </c>
      <c r="S648" s="6" t="str">
        <f t="shared" si="10"/>
        <v>30-39</v>
      </c>
      <c r="T648" s="6"/>
    </row>
    <row r="649" ht="15.75" customHeight="1">
      <c r="A649" s="6">
        <v>1614911.0</v>
      </c>
      <c r="B649" s="11">
        <v>42797.691145833334</v>
      </c>
      <c r="C649" s="8">
        <f t="shared" si="1"/>
        <v>42797</v>
      </c>
      <c r="D649" s="9">
        <f t="shared" si="2"/>
        <v>0.6911458333</v>
      </c>
      <c r="E649" s="9">
        <f t="shared" si="3"/>
        <v>0.6666666667</v>
      </c>
      <c r="F649" s="10">
        <f t="shared" si="4"/>
        <v>6</v>
      </c>
      <c r="G649" s="6" t="str">
        <f t="shared" si="5"/>
        <v>Mar</v>
      </c>
      <c r="H649" s="6">
        <f t="shared" si="6"/>
        <v>2017</v>
      </c>
      <c r="I649" s="11">
        <v>42797.70282407408</v>
      </c>
      <c r="J649" s="6">
        <v>1008.0</v>
      </c>
      <c r="K649" s="12">
        <f t="shared" si="7"/>
        <v>16.8</v>
      </c>
      <c r="L649" s="6" t="s">
        <v>140</v>
      </c>
      <c r="M649" s="6" t="s">
        <v>270</v>
      </c>
      <c r="N649" s="13" t="str">
        <f t="shared" si="8"/>
        <v>1 Ave &amp; E 16 StWest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55 St &amp; 2 AveW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49" s="6" t="s">
        <v>11</v>
      </c>
      <c r="P649" s="6" t="s">
        <v>12</v>
      </c>
      <c r="Q649" s="6">
        <v>1974.0</v>
      </c>
      <c r="R649" s="13">
        <f t="shared" si="9"/>
        <v>48</v>
      </c>
      <c r="S649" s="6" t="str">
        <f t="shared" si="10"/>
        <v>40-49</v>
      </c>
      <c r="T649" s="6"/>
    </row>
    <row r="650" ht="15.75" customHeight="1">
      <c r="A650" s="6">
        <v>5260053.0</v>
      </c>
      <c r="B650" s="11">
        <v>42889.746342592596</v>
      </c>
      <c r="C650" s="8">
        <f t="shared" si="1"/>
        <v>42889</v>
      </c>
      <c r="D650" s="9">
        <f t="shared" si="2"/>
        <v>0.7463425926</v>
      </c>
      <c r="E650" s="9">
        <f t="shared" si="3"/>
        <v>0.7083333333</v>
      </c>
      <c r="F650" s="10">
        <f t="shared" si="4"/>
        <v>7</v>
      </c>
      <c r="G650" s="6" t="str">
        <f t="shared" si="5"/>
        <v>Jun</v>
      </c>
      <c r="H650" s="6">
        <f t="shared" si="6"/>
        <v>2017</v>
      </c>
      <c r="I650" s="11">
        <v>42889.76572916667</v>
      </c>
      <c r="J650" s="6">
        <v>1674.0</v>
      </c>
      <c r="K650" s="12">
        <f t="shared" si="7"/>
        <v>27.9</v>
      </c>
      <c r="L650" s="6" t="s">
        <v>448</v>
      </c>
      <c r="M650" s="6" t="s">
        <v>67</v>
      </c>
      <c r="N650" s="13" t="str">
        <f t="shared" si="8"/>
        <v>West End Ave &amp; W 94 St5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W 20 St &amp; 11 AveE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50" s="6" t="s">
        <v>11</v>
      </c>
      <c r="P650" s="6" t="s">
        <v>12</v>
      </c>
      <c r="Q650" s="6">
        <v>1992.0</v>
      </c>
      <c r="R650" s="13">
        <f t="shared" si="9"/>
        <v>30</v>
      </c>
      <c r="S650" s="6" t="str">
        <f t="shared" si="10"/>
        <v>30-39</v>
      </c>
      <c r="T650" s="6"/>
    </row>
    <row r="651" ht="15.75" customHeight="1">
      <c r="A651" s="6">
        <v>350707.0</v>
      </c>
      <c r="B651" s="11">
        <v>42752.69366898148</v>
      </c>
      <c r="C651" s="8">
        <f t="shared" si="1"/>
        <v>42752</v>
      </c>
      <c r="D651" s="9">
        <f t="shared" si="2"/>
        <v>0.6936689815</v>
      </c>
      <c r="E651" s="9">
        <f t="shared" si="3"/>
        <v>0.6666666667</v>
      </c>
      <c r="F651" s="10">
        <f t="shared" si="4"/>
        <v>3</v>
      </c>
      <c r="G651" s="6" t="str">
        <f t="shared" si="5"/>
        <v>Jan</v>
      </c>
      <c r="H651" s="6">
        <f t="shared" si="6"/>
        <v>2017</v>
      </c>
      <c r="I651" s="11">
        <v>42752.696539351855</v>
      </c>
      <c r="J651" s="6">
        <v>247.0</v>
      </c>
      <c r="K651" s="12">
        <f t="shared" si="7"/>
        <v>4.116666667</v>
      </c>
      <c r="L651" s="6" t="s">
        <v>293</v>
      </c>
      <c r="M651" s="6" t="s">
        <v>96</v>
      </c>
      <c r="N651" s="13" t="str">
        <f t="shared" si="8"/>
        <v>5 Ave &amp; E 63 StW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53 St &amp; Madison AveBroadway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51" s="6" t="s">
        <v>11</v>
      </c>
      <c r="P651" s="6" t="s">
        <v>19</v>
      </c>
      <c r="Q651" s="6">
        <v>1975.0</v>
      </c>
      <c r="R651" s="13">
        <f t="shared" si="9"/>
        <v>47</v>
      </c>
      <c r="S651" s="6" t="str">
        <f t="shared" si="10"/>
        <v>40-49</v>
      </c>
      <c r="T651" s="6"/>
    </row>
    <row r="652" ht="15.75" customHeight="1">
      <c r="A652" s="6">
        <v>1526858.0</v>
      </c>
      <c r="B652" s="11">
        <v>42795.36546296296</v>
      </c>
      <c r="C652" s="8">
        <f t="shared" si="1"/>
        <v>42795</v>
      </c>
      <c r="D652" s="9">
        <f t="shared" si="2"/>
        <v>0.365462963</v>
      </c>
      <c r="E652" s="9">
        <f t="shared" si="3"/>
        <v>0.3333333333</v>
      </c>
      <c r="F652" s="10">
        <f t="shared" si="4"/>
        <v>4</v>
      </c>
      <c r="G652" s="6" t="str">
        <f t="shared" si="5"/>
        <v>Mar</v>
      </c>
      <c r="H652" s="6">
        <f t="shared" si="6"/>
        <v>2017</v>
      </c>
      <c r="I652" s="11">
        <v>42795.37405092592</v>
      </c>
      <c r="J652" s="6">
        <v>741.0</v>
      </c>
      <c r="K652" s="12">
        <f t="shared" si="7"/>
        <v>12.35</v>
      </c>
      <c r="L652" s="6" t="s">
        <v>43</v>
      </c>
      <c r="M652" s="6" t="s">
        <v>267</v>
      </c>
      <c r="N652" s="13" t="str">
        <f t="shared" si="8"/>
        <v>W 17 St &amp; 8 Ave2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Broadway &amp; W 55 StE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52" s="6" t="s">
        <v>11</v>
      </c>
      <c r="P652" s="6" t="s">
        <v>12</v>
      </c>
      <c r="Q652" s="6">
        <v>1987.0</v>
      </c>
      <c r="R652" s="13">
        <f t="shared" si="9"/>
        <v>35</v>
      </c>
      <c r="S652" s="6" t="str">
        <f t="shared" si="10"/>
        <v>30-39</v>
      </c>
      <c r="T652" s="6"/>
    </row>
    <row r="653" ht="15.75" customHeight="1">
      <c r="A653" s="6">
        <v>1818265.0</v>
      </c>
      <c r="B653" s="11">
        <v>42804.69840277778</v>
      </c>
      <c r="C653" s="8">
        <f t="shared" si="1"/>
        <v>42804</v>
      </c>
      <c r="D653" s="9">
        <f t="shared" si="2"/>
        <v>0.6984027778</v>
      </c>
      <c r="E653" s="9">
        <f t="shared" si="3"/>
        <v>0.6666666667</v>
      </c>
      <c r="F653" s="10">
        <f t="shared" si="4"/>
        <v>6</v>
      </c>
      <c r="G653" s="6" t="str">
        <f t="shared" si="5"/>
        <v>Mar</v>
      </c>
      <c r="H653" s="6">
        <f t="shared" si="6"/>
        <v>2017</v>
      </c>
      <c r="I653" s="11">
        <v>42804.70738425926</v>
      </c>
      <c r="J653" s="6">
        <v>776.0</v>
      </c>
      <c r="K653" s="12">
        <f t="shared" si="7"/>
        <v>12.93333333</v>
      </c>
      <c r="L653" s="6" t="s">
        <v>198</v>
      </c>
      <c r="M653" s="6" t="s">
        <v>112</v>
      </c>
      <c r="N653" s="13" t="str">
        <f t="shared" si="8"/>
        <v>2 Ave &amp; E 31 StE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E 20 St &amp; FDR Drive6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53" s="6" t="s">
        <v>11</v>
      </c>
      <c r="P653" s="6" t="s">
        <v>12</v>
      </c>
      <c r="Q653" s="6">
        <v>1981.0</v>
      </c>
      <c r="R653" s="13">
        <f t="shared" si="9"/>
        <v>41</v>
      </c>
      <c r="S653" s="6" t="str">
        <f t="shared" si="10"/>
        <v>40-49</v>
      </c>
      <c r="T653" s="6"/>
    </row>
    <row r="654" ht="15.75" customHeight="1">
      <c r="A654" s="6">
        <v>5729780.0</v>
      </c>
      <c r="B654" s="11">
        <v>42898.41320601852</v>
      </c>
      <c r="C654" s="8">
        <f t="shared" si="1"/>
        <v>42898</v>
      </c>
      <c r="D654" s="9">
        <f t="shared" si="2"/>
        <v>0.4132060185</v>
      </c>
      <c r="E654" s="9">
        <f t="shared" si="3"/>
        <v>0.375</v>
      </c>
      <c r="F654" s="10">
        <f t="shared" si="4"/>
        <v>2</v>
      </c>
      <c r="G654" s="6" t="str">
        <f t="shared" si="5"/>
        <v>Jun</v>
      </c>
      <c r="H654" s="6">
        <f t="shared" si="6"/>
        <v>2017</v>
      </c>
      <c r="I654" s="11">
        <v>42898.42596064815</v>
      </c>
      <c r="J654" s="6">
        <v>1101.0</v>
      </c>
      <c r="K654" s="12">
        <f t="shared" si="7"/>
        <v>18.35</v>
      </c>
      <c r="L654" s="6" t="s">
        <v>131</v>
      </c>
      <c r="M654" s="6" t="s">
        <v>197</v>
      </c>
      <c r="N654" s="13" t="str">
        <f t="shared" si="8"/>
        <v>E 14 St &amp; Avenue BRivington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6 Ave &amp; Canal StLispenard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54" s="6" t="s">
        <v>11</v>
      </c>
      <c r="P654" s="6" t="s">
        <v>19</v>
      </c>
      <c r="Q654" s="6">
        <v>1981.0</v>
      </c>
      <c r="R654" s="13">
        <f t="shared" si="9"/>
        <v>41</v>
      </c>
      <c r="S654" s="6" t="str">
        <f t="shared" si="10"/>
        <v>40-49</v>
      </c>
      <c r="T654" s="6"/>
    </row>
    <row r="655" ht="15.75" customHeight="1">
      <c r="A655" s="6">
        <v>1391893.0</v>
      </c>
      <c r="B655" s="11">
        <v>42791.49180555555</v>
      </c>
      <c r="C655" s="8">
        <f t="shared" si="1"/>
        <v>42791</v>
      </c>
      <c r="D655" s="9">
        <f t="shared" si="2"/>
        <v>0.4918055556</v>
      </c>
      <c r="E655" s="9">
        <f t="shared" si="3"/>
        <v>0.4583333333</v>
      </c>
      <c r="F655" s="10">
        <f t="shared" si="4"/>
        <v>7</v>
      </c>
      <c r="G655" s="6" t="str">
        <f t="shared" si="5"/>
        <v>Feb</v>
      </c>
      <c r="H655" s="6">
        <f t="shared" si="6"/>
        <v>2017</v>
      </c>
      <c r="I655" s="11">
        <v>42791.500613425924</v>
      </c>
      <c r="J655" s="6">
        <v>760.0</v>
      </c>
      <c r="K655" s="12">
        <f t="shared" si="7"/>
        <v>12.66666667</v>
      </c>
      <c r="L655" s="6" t="s">
        <v>193</v>
      </c>
      <c r="M655" s="6" t="s">
        <v>429</v>
      </c>
      <c r="N655" s="13" t="str">
        <f t="shared" si="8"/>
        <v>Rivington St &amp; Ridge StE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Lispenard St &amp; BroadwayCentral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55" s="6" t="s">
        <v>11</v>
      </c>
      <c r="P655" s="6" t="s">
        <v>12</v>
      </c>
      <c r="Q655" s="6">
        <v>1987.0</v>
      </c>
      <c r="R655" s="13">
        <f t="shared" si="9"/>
        <v>35</v>
      </c>
      <c r="S655" s="6" t="str">
        <f t="shared" si="10"/>
        <v>30-39</v>
      </c>
      <c r="T655" s="6"/>
    </row>
    <row r="656" ht="15.75" customHeight="1">
      <c r="A656" s="6">
        <v>6789894.0</v>
      </c>
      <c r="B656" s="11">
        <v>42916.643796296295</v>
      </c>
      <c r="C656" s="8">
        <f t="shared" si="1"/>
        <v>42916</v>
      </c>
      <c r="D656" s="9">
        <f t="shared" si="2"/>
        <v>0.6437962963</v>
      </c>
      <c r="E656" s="9">
        <f t="shared" si="3"/>
        <v>0.625</v>
      </c>
      <c r="F656" s="10">
        <f t="shared" si="4"/>
        <v>6</v>
      </c>
      <c r="G656" s="6" t="str">
        <f t="shared" si="5"/>
        <v>Jun</v>
      </c>
      <c r="H656" s="6">
        <f t="shared" si="6"/>
        <v>2017</v>
      </c>
      <c r="I656" s="11">
        <v>42916.65987268519</v>
      </c>
      <c r="J656" s="6">
        <v>1388.0</v>
      </c>
      <c r="K656" s="12">
        <f t="shared" si="7"/>
        <v>23.13333333</v>
      </c>
      <c r="L656" s="6" t="s">
        <v>115</v>
      </c>
      <c r="M656" s="6" t="s">
        <v>449</v>
      </c>
      <c r="N656" s="13" t="str">
        <f t="shared" si="8"/>
        <v>E 85 St &amp; 3 AveE 32 St &amp; Park AveE 33 St &amp; 2 AveWatts St &amp; Greenwich StWest St &amp; Chambers StNorfolk St &amp; Broome StE 32 St &amp; Park AvePershing Square SouthW 104 St &amp; Amsterdam AveSuffolk St &amp; Stanton StE 66 St &amp; Madison AveRichardson St &amp; N Henry St TO Central Park West &amp; W 100 StCathedral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56" s="6" t="s">
        <v>29</v>
      </c>
      <c r="P656" s="6" t="s">
        <v>12</v>
      </c>
      <c r="Q656" s="6">
        <v>1987.0</v>
      </c>
      <c r="R656" s="13">
        <f t="shared" si="9"/>
        <v>35</v>
      </c>
      <c r="S656" s="6" t="str">
        <f t="shared" si="10"/>
        <v>30-39</v>
      </c>
      <c r="T656" s="6"/>
    </row>
    <row r="657" ht="15.75" customHeight="1">
      <c r="A657" s="6">
        <v>2378391.0</v>
      </c>
      <c r="B657" s="11">
        <v>42829.82053240741</v>
      </c>
      <c r="C657" s="8">
        <f t="shared" si="1"/>
        <v>42829</v>
      </c>
      <c r="D657" s="9">
        <f t="shared" si="2"/>
        <v>0.8205324074</v>
      </c>
      <c r="E657" s="9">
        <f t="shared" si="3"/>
        <v>0.7916666667</v>
      </c>
      <c r="F657" s="10">
        <f t="shared" si="4"/>
        <v>3</v>
      </c>
      <c r="G657" s="6" t="str">
        <f t="shared" si="5"/>
        <v>Apr</v>
      </c>
      <c r="H657" s="6">
        <f t="shared" si="6"/>
        <v>2017</v>
      </c>
      <c r="I657" s="11">
        <v>42829.84574074074</v>
      </c>
      <c r="J657" s="6">
        <v>2178.0</v>
      </c>
      <c r="K657" s="12">
        <f t="shared" si="7"/>
        <v>36.3</v>
      </c>
      <c r="L657" s="6" t="s">
        <v>208</v>
      </c>
      <c r="M657" s="6" t="s">
        <v>78</v>
      </c>
      <c r="N657" s="13" t="str">
        <f t="shared" si="8"/>
        <v>E 32 St &amp; Park AveE 33 St &amp; 2 AveWatts St &amp; Greenwich StWest St &amp; Chambers StNorfolk St &amp; Broome StE 32 St &amp; Park AvePershing Square SouthW 104 St &amp; Amsterdam AveSuffolk St &amp; Stanton StE 66 St &amp; Madison AveRichardson St &amp; N Henry St TO Cathedral Pkwy &amp; BroadwayW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57" s="6" t="s">
        <v>11</v>
      </c>
      <c r="P657" s="6" t="s">
        <v>12</v>
      </c>
      <c r="Q657" s="6">
        <v>1962.0</v>
      </c>
      <c r="R657" s="13">
        <f t="shared" si="9"/>
        <v>60</v>
      </c>
      <c r="S657" s="6" t="str">
        <f t="shared" si="10"/>
        <v>60-69</v>
      </c>
      <c r="T657" s="6"/>
    </row>
    <row r="658" ht="15.75" customHeight="1">
      <c r="A658" s="6">
        <v>146803.0</v>
      </c>
      <c r="B658" s="11">
        <v>42744.71915509259</v>
      </c>
      <c r="C658" s="8">
        <f t="shared" si="1"/>
        <v>42744</v>
      </c>
      <c r="D658" s="9">
        <f t="shared" si="2"/>
        <v>0.7191550926</v>
      </c>
      <c r="E658" s="9">
        <f t="shared" si="3"/>
        <v>0.7083333333</v>
      </c>
      <c r="F658" s="10">
        <f t="shared" si="4"/>
        <v>2</v>
      </c>
      <c r="G658" s="6" t="str">
        <f t="shared" si="5"/>
        <v>Jan</v>
      </c>
      <c r="H658" s="6">
        <f t="shared" si="6"/>
        <v>2017</v>
      </c>
      <c r="I658" s="11">
        <v>42744.72550925926</v>
      </c>
      <c r="J658" s="6">
        <v>548.0</v>
      </c>
      <c r="K658" s="12">
        <f t="shared" si="7"/>
        <v>9.133333333</v>
      </c>
      <c r="L658" s="6" t="s">
        <v>147</v>
      </c>
      <c r="M658" s="6" t="s">
        <v>289</v>
      </c>
      <c r="N658" s="13" t="str">
        <f t="shared" si="8"/>
        <v>E 33 St &amp; 2 AveWatts St &amp; Greenwich StWest St &amp; Chambers StNorfolk St &amp; Broome StE 32 St &amp; Park AvePershing Square SouthW 104 St &amp; Amsterdam AveSuffolk St &amp; Stanton StE 66 St &amp; Madison AveRichardson St &amp; N Henry St TO W 33 St &amp; 7 AveMurray St &amp; West StWashington St &amp; Gansevoort StBialystoker Pl &amp; Delancey StLexington Ave &amp; E 29 StBroadway &amp; W 36 StAmsterdam Ave &amp; W 73 StForsyth St &amp; Canal StW 52 St &amp; 5 AvePutnam Ave &amp; Nostrand Ave</v>
      </c>
      <c r="O658" s="6" t="s">
        <v>11</v>
      </c>
      <c r="P658" s="6" t="s">
        <v>12</v>
      </c>
      <c r="Q658" s="6">
        <v>1974.0</v>
      </c>
      <c r="R658" s="13">
        <f t="shared" si="9"/>
        <v>48</v>
      </c>
      <c r="S658" s="6" t="str">
        <f t="shared" si="10"/>
        <v>40-49</v>
      </c>
      <c r="T658" s="6"/>
    </row>
    <row r="659" ht="15.75" customHeight="1">
      <c r="A659" s="6">
        <v>3184895.0</v>
      </c>
      <c r="B659" s="11">
        <v>42847.812060185184</v>
      </c>
      <c r="C659" s="8">
        <f t="shared" si="1"/>
        <v>42847</v>
      </c>
      <c r="D659" s="9">
        <f t="shared" si="2"/>
        <v>0.8120601852</v>
      </c>
      <c r="E659" s="9">
        <f t="shared" si="3"/>
        <v>0.7916666667</v>
      </c>
      <c r="F659" s="10">
        <f t="shared" si="4"/>
        <v>7</v>
      </c>
      <c r="G659" s="6" t="str">
        <f t="shared" si="5"/>
        <v>Apr</v>
      </c>
      <c r="H659" s="6">
        <f t="shared" si="6"/>
        <v>2017</v>
      </c>
      <c r="I659" s="11">
        <v>42847.819375</v>
      </c>
      <c r="J659" s="6">
        <v>631.0</v>
      </c>
      <c r="K659" s="12">
        <f t="shared" si="7"/>
        <v>10.51666667</v>
      </c>
      <c r="L659" s="6" t="s">
        <v>318</v>
      </c>
      <c r="M659" s="6" t="s">
        <v>231</v>
      </c>
      <c r="N659" s="13" t="str">
        <f t="shared" si="8"/>
        <v>Watts St &amp; Greenwich StWest St &amp; Chambers StNorfolk St &amp; Broome StE 32 St &amp; Park AvePershing Square SouthW 104 St &amp; Amsterdam AveSuffolk St &amp; Stanton StE 66 St &amp; Madison AveRichardson St &amp; N Henry St TO Murray St &amp; West StWashington St &amp; Gansevoort StBialystoker Pl &amp; Delancey StLexington Ave &amp; E 29 StBroadway &amp; W 36 StAmsterdam Ave &amp; W 73 StForsyth St &amp; Canal StW 52 St &amp; 5 AvePutnam Ave &amp; Nostrand Ave</v>
      </c>
      <c r="O659" s="6" t="s">
        <v>11</v>
      </c>
      <c r="P659" s="6" t="s">
        <v>12</v>
      </c>
      <c r="Q659" s="6">
        <v>1968.0</v>
      </c>
      <c r="R659" s="13">
        <f t="shared" si="9"/>
        <v>54</v>
      </c>
      <c r="S659" s="6" t="str">
        <f t="shared" si="10"/>
        <v>50-59</v>
      </c>
      <c r="T659" s="6"/>
    </row>
    <row r="660" ht="15.75" customHeight="1">
      <c r="A660" s="6">
        <v>5619352.0</v>
      </c>
      <c r="B660" s="11">
        <v>42896.48496527778</v>
      </c>
      <c r="C660" s="8">
        <f t="shared" si="1"/>
        <v>42896</v>
      </c>
      <c r="D660" s="9">
        <f t="shared" si="2"/>
        <v>0.4849652778</v>
      </c>
      <c r="E660" s="9">
        <f t="shared" si="3"/>
        <v>0.4583333333</v>
      </c>
      <c r="F660" s="10">
        <f t="shared" si="4"/>
        <v>7</v>
      </c>
      <c r="G660" s="6" t="str">
        <f t="shared" si="5"/>
        <v>Jun</v>
      </c>
      <c r="H660" s="6">
        <f t="shared" si="6"/>
        <v>2017</v>
      </c>
      <c r="I660" s="11">
        <v>42896.49300925926</v>
      </c>
      <c r="J660" s="6">
        <v>694.0</v>
      </c>
      <c r="K660" s="12">
        <f t="shared" si="7"/>
        <v>11.56666667</v>
      </c>
      <c r="L660" s="6" t="s">
        <v>114</v>
      </c>
      <c r="M660" s="6" t="s">
        <v>113</v>
      </c>
      <c r="N660" s="13" t="str">
        <f t="shared" si="8"/>
        <v>West St &amp; Chambers StNorfolk St &amp; Broome StE 32 St &amp; Park AvePershing Square SouthW 104 St &amp; Amsterdam AveSuffolk St &amp; Stanton StE 66 St &amp; Madison AveRichardson St &amp; N Henry St TO Washington St &amp; Gansevoort StBialystoker Pl &amp; Delancey StLexington Ave &amp; E 29 StBroadway &amp; W 36 StAmsterdam Ave &amp; W 73 StForsyth St &amp; Canal StW 52 St &amp; 5 AvePutnam Ave &amp; Nostrand Ave</v>
      </c>
      <c r="O660" s="6" t="s">
        <v>11</v>
      </c>
      <c r="P660" s="6" t="s">
        <v>19</v>
      </c>
      <c r="Q660" s="6">
        <v>1968.0</v>
      </c>
      <c r="R660" s="13">
        <f t="shared" si="9"/>
        <v>54</v>
      </c>
      <c r="S660" s="6" t="str">
        <f t="shared" si="10"/>
        <v>50-59</v>
      </c>
      <c r="T660" s="6"/>
    </row>
    <row r="661" ht="15.75" customHeight="1">
      <c r="A661" s="6">
        <v>1831535.0</v>
      </c>
      <c r="B661" s="11">
        <v>42805.510775462964</v>
      </c>
      <c r="C661" s="8">
        <f t="shared" si="1"/>
        <v>42805</v>
      </c>
      <c r="D661" s="9">
        <f t="shared" si="2"/>
        <v>0.510775463</v>
      </c>
      <c r="E661" s="9">
        <f t="shared" si="3"/>
        <v>0.5</v>
      </c>
      <c r="F661" s="10">
        <f t="shared" si="4"/>
        <v>7</v>
      </c>
      <c r="G661" s="6" t="str">
        <f t="shared" si="5"/>
        <v>Mar</v>
      </c>
      <c r="H661" s="6">
        <f t="shared" si="6"/>
        <v>2017</v>
      </c>
      <c r="I661" s="11">
        <v>42805.517175925925</v>
      </c>
      <c r="J661" s="6">
        <v>552.0</v>
      </c>
      <c r="K661" s="12">
        <f t="shared" si="7"/>
        <v>9.2</v>
      </c>
      <c r="L661" s="6" t="s">
        <v>234</v>
      </c>
      <c r="M661" s="6" t="s">
        <v>347</v>
      </c>
      <c r="N661" s="13" t="str">
        <f t="shared" si="8"/>
        <v>Norfolk St &amp; Broome StE 32 St &amp; Park AvePershing Square SouthW 104 St &amp; Amsterdam AveSuffolk St &amp; Stanton StE 66 St &amp; Madison AveRichardson St &amp; N Henry St TO Bialystoker Pl &amp; Delancey StLexington Ave &amp; E 29 StBroadway &amp; W 36 StAmsterdam Ave &amp; W 73 StForsyth St &amp; Canal StW 52 St &amp; 5 AvePutnam Ave &amp; Nostrand Ave</v>
      </c>
      <c r="O661" s="6" t="s">
        <v>11</v>
      </c>
      <c r="P661" s="6" t="s">
        <v>12</v>
      </c>
      <c r="Q661" s="6">
        <v>1992.0</v>
      </c>
      <c r="R661" s="13">
        <f t="shared" si="9"/>
        <v>30</v>
      </c>
      <c r="S661" s="6" t="str">
        <f t="shared" si="10"/>
        <v>30-39</v>
      </c>
      <c r="T661" s="6"/>
    </row>
    <row r="662" ht="15.75" customHeight="1">
      <c r="A662" s="6">
        <v>5111514.0</v>
      </c>
      <c r="B662" s="11">
        <v>42887.555925925924</v>
      </c>
      <c r="C662" s="8">
        <f t="shared" si="1"/>
        <v>42887</v>
      </c>
      <c r="D662" s="9">
        <f t="shared" si="2"/>
        <v>0.5559259259</v>
      </c>
      <c r="E662" s="9">
        <f t="shared" si="3"/>
        <v>0.5416666667</v>
      </c>
      <c r="F662" s="10">
        <f t="shared" si="4"/>
        <v>5</v>
      </c>
      <c r="G662" s="6" t="str">
        <f t="shared" si="5"/>
        <v>Jun</v>
      </c>
      <c r="H662" s="6">
        <f t="shared" si="6"/>
        <v>2017</v>
      </c>
      <c r="I662" s="11">
        <v>42887.55738425926</v>
      </c>
      <c r="J662" s="6">
        <v>125.0</v>
      </c>
      <c r="K662" s="12">
        <f t="shared" si="7"/>
        <v>2.083333333</v>
      </c>
      <c r="L662" s="6" t="s">
        <v>208</v>
      </c>
      <c r="M662" s="6" t="s">
        <v>426</v>
      </c>
      <c r="N662" s="13" t="str">
        <f t="shared" si="8"/>
        <v>E 32 St &amp; Park AvePershing Square SouthW 104 St &amp; Amsterdam AveSuffolk St &amp; Stanton StE 66 St &amp; Madison AveRichardson St &amp; N Henry St TO Lexington Ave &amp; E 29 StBroadway &amp; W 36 StAmsterdam Ave &amp; W 73 StForsyth St &amp; Canal StW 52 St &amp; 5 AvePutnam Ave &amp; Nostrand Ave</v>
      </c>
      <c r="O662" s="6" t="s">
        <v>11</v>
      </c>
      <c r="P662" s="6" t="s">
        <v>12</v>
      </c>
      <c r="Q662" s="6">
        <v>1987.0</v>
      </c>
      <c r="R662" s="13">
        <f t="shared" si="9"/>
        <v>35</v>
      </c>
      <c r="S662" s="6" t="str">
        <f t="shared" si="10"/>
        <v>30-39</v>
      </c>
      <c r="T662" s="6"/>
    </row>
    <row r="663" ht="15.75" customHeight="1">
      <c r="A663" s="6">
        <v>5797505.0</v>
      </c>
      <c r="B663" s="11">
        <v>42899.554872685185</v>
      </c>
      <c r="C663" s="8">
        <f t="shared" si="1"/>
        <v>42899</v>
      </c>
      <c r="D663" s="9">
        <f t="shared" si="2"/>
        <v>0.5548726852</v>
      </c>
      <c r="E663" s="9">
        <f t="shared" si="3"/>
        <v>0.5416666667</v>
      </c>
      <c r="F663" s="10">
        <f t="shared" si="4"/>
        <v>3</v>
      </c>
      <c r="G663" s="6" t="str">
        <f t="shared" si="5"/>
        <v>Jun</v>
      </c>
      <c r="H663" s="6">
        <f t="shared" si="6"/>
        <v>2017</v>
      </c>
      <c r="I663" s="11">
        <v>42899.560011574074</v>
      </c>
      <c r="J663" s="6">
        <v>444.0</v>
      </c>
      <c r="K663" s="12">
        <f t="shared" si="7"/>
        <v>7.4</v>
      </c>
      <c r="L663" s="6" t="s">
        <v>85</v>
      </c>
      <c r="M663" s="6" t="s">
        <v>99</v>
      </c>
      <c r="N663" s="13" t="str">
        <f t="shared" si="8"/>
        <v>Pershing Square SouthW 104 St &amp; Amsterdam AveSuffolk St &amp; Stanton StE 66 St &amp; Madison AveRichardson St &amp; N Henry St TO Broadway &amp; W 36 StAmsterdam Ave &amp; W 73 StForsyth St &amp; Canal StW 52 St &amp; 5 AvePutnam Ave &amp; Nostrand Ave</v>
      </c>
      <c r="O663" s="6" t="s">
        <v>11</v>
      </c>
      <c r="P663" s="6" t="s">
        <v>12</v>
      </c>
      <c r="Q663" s="6">
        <v>1978.0</v>
      </c>
      <c r="R663" s="13">
        <f t="shared" si="9"/>
        <v>44</v>
      </c>
      <c r="S663" s="6" t="str">
        <f t="shared" si="10"/>
        <v>40-49</v>
      </c>
      <c r="T663" s="6"/>
    </row>
    <row r="664" ht="15.75" customHeight="1">
      <c r="A664" s="6">
        <v>2010334.0</v>
      </c>
      <c r="B664" s="11">
        <v>42817.64561342593</v>
      </c>
      <c r="C664" s="8">
        <f t="shared" si="1"/>
        <v>42817</v>
      </c>
      <c r="D664" s="9">
        <f t="shared" si="2"/>
        <v>0.6456134259</v>
      </c>
      <c r="E664" s="9">
        <f t="shared" si="3"/>
        <v>0.625</v>
      </c>
      <c r="F664" s="10">
        <f t="shared" si="4"/>
        <v>5</v>
      </c>
      <c r="G664" s="6" t="str">
        <f t="shared" si="5"/>
        <v>Mar</v>
      </c>
      <c r="H664" s="6">
        <f t="shared" si="6"/>
        <v>2017</v>
      </c>
      <c r="I664" s="11">
        <v>42817.656180555554</v>
      </c>
      <c r="J664" s="6">
        <v>912.0</v>
      </c>
      <c r="K664" s="12">
        <f t="shared" si="7"/>
        <v>15.2</v>
      </c>
      <c r="L664" s="6" t="s">
        <v>95</v>
      </c>
      <c r="M664" s="6" t="s">
        <v>391</v>
      </c>
      <c r="N664" s="13" t="str">
        <f t="shared" si="8"/>
        <v>W 104 St &amp; Amsterdam AveSuffolk St &amp; Stanton StE 66 St &amp; Madison AveRichardson St &amp; N Henry St TO Amsterdam Ave &amp; W 73 StForsyth St &amp; Canal StW 52 St &amp; 5 AvePutnam Ave &amp; Nostrand Ave</v>
      </c>
      <c r="O664" s="6" t="s">
        <v>11</v>
      </c>
      <c r="P664" s="6" t="s">
        <v>12</v>
      </c>
      <c r="Q664" s="6">
        <v>1978.0</v>
      </c>
      <c r="R664" s="13">
        <f t="shared" si="9"/>
        <v>44</v>
      </c>
      <c r="S664" s="6" t="str">
        <f t="shared" si="10"/>
        <v>40-49</v>
      </c>
      <c r="T664" s="6"/>
    </row>
    <row r="665" ht="15.75" customHeight="1">
      <c r="A665" s="6">
        <v>3447958.0</v>
      </c>
      <c r="B665" s="11">
        <v>42853.77767361111</v>
      </c>
      <c r="C665" s="8">
        <f t="shared" si="1"/>
        <v>42853</v>
      </c>
      <c r="D665" s="9">
        <f t="shared" si="2"/>
        <v>0.7776736111</v>
      </c>
      <c r="E665" s="9">
        <f t="shared" si="3"/>
        <v>0.75</v>
      </c>
      <c r="F665" s="10">
        <f t="shared" si="4"/>
        <v>6</v>
      </c>
      <c r="G665" s="6" t="str">
        <f t="shared" si="5"/>
        <v>Apr</v>
      </c>
      <c r="H665" s="6">
        <f t="shared" si="6"/>
        <v>2017</v>
      </c>
      <c r="I665" s="11">
        <v>42853.78414351852</v>
      </c>
      <c r="J665" s="6">
        <v>559.0</v>
      </c>
      <c r="K665" s="12">
        <f t="shared" si="7"/>
        <v>9.316666667</v>
      </c>
      <c r="L665" s="6" t="s">
        <v>9</v>
      </c>
      <c r="M665" s="6" t="s">
        <v>394</v>
      </c>
      <c r="N665" s="13" t="str">
        <f t="shared" si="8"/>
        <v>Suffolk St &amp; Stanton StE 66 St &amp; Madison AveRichardson St &amp; N Henry St TO Forsyth St &amp; Canal StW 52 St &amp; 5 AvePutnam Ave &amp; Nostrand Ave</v>
      </c>
      <c r="O665" s="6" t="s">
        <v>11</v>
      </c>
      <c r="P665" s="6" t="s">
        <v>12</v>
      </c>
      <c r="Q665" s="6">
        <v>1990.0</v>
      </c>
      <c r="R665" s="13">
        <f t="shared" si="9"/>
        <v>32</v>
      </c>
      <c r="S665" s="6" t="str">
        <f t="shared" si="10"/>
        <v>30-39</v>
      </c>
      <c r="T665" s="6"/>
    </row>
    <row r="666" ht="15.75" customHeight="1">
      <c r="A666" s="6">
        <v>2854090.0</v>
      </c>
      <c r="B666" s="11">
        <v>42840.66394675926</v>
      </c>
      <c r="C666" s="8">
        <f t="shared" si="1"/>
        <v>42840</v>
      </c>
      <c r="D666" s="9">
        <f t="shared" si="2"/>
        <v>0.6639467593</v>
      </c>
      <c r="E666" s="9">
        <f t="shared" si="3"/>
        <v>0.625</v>
      </c>
      <c r="F666" s="10">
        <f t="shared" si="4"/>
        <v>7</v>
      </c>
      <c r="G666" s="6" t="str">
        <f t="shared" si="5"/>
        <v>Apr</v>
      </c>
      <c r="H666" s="6">
        <f t="shared" si="6"/>
        <v>2017</v>
      </c>
      <c r="I666" s="11">
        <v>42840.6694212963</v>
      </c>
      <c r="J666" s="6">
        <v>472.0</v>
      </c>
      <c r="K666" s="12">
        <f t="shared" si="7"/>
        <v>7.866666667</v>
      </c>
      <c r="L666" s="6" t="s">
        <v>218</v>
      </c>
      <c r="M666" s="6" t="s">
        <v>178</v>
      </c>
      <c r="N666" s="13" t="str">
        <f t="shared" si="8"/>
        <v>E 66 St &amp; Madison AveRichardson St &amp; N Henry St TO W 52 St &amp; 5 AvePutnam Ave &amp; Nostrand Ave</v>
      </c>
      <c r="O666" s="6" t="s">
        <v>11</v>
      </c>
      <c r="P666" s="6" t="s">
        <v>12</v>
      </c>
      <c r="Q666" s="6">
        <v>1966.0</v>
      </c>
      <c r="R666" s="13">
        <f t="shared" si="9"/>
        <v>56</v>
      </c>
      <c r="S666" s="6" t="str">
        <f t="shared" si="10"/>
        <v>50-59</v>
      </c>
      <c r="T666" s="6"/>
    </row>
    <row r="667" ht="15.75" customHeight="1">
      <c r="A667" s="6">
        <v>3795615.0</v>
      </c>
      <c r="B667" s="11">
        <v>42860.01025462963</v>
      </c>
      <c r="C667" s="8">
        <f t="shared" si="1"/>
        <v>42860</v>
      </c>
      <c r="D667" s="9">
        <f t="shared" si="2"/>
        <v>0.01025462963</v>
      </c>
      <c r="E667" s="9">
        <f t="shared" si="3"/>
        <v>0</v>
      </c>
      <c r="F667" s="10">
        <f t="shared" si="4"/>
        <v>6</v>
      </c>
      <c r="G667" s="6" t="str">
        <f t="shared" si="5"/>
        <v>May</v>
      </c>
      <c r="H667" s="6">
        <f t="shared" si="6"/>
        <v>2017</v>
      </c>
      <c r="I667" s="11">
        <v>42860.02695601852</v>
      </c>
      <c r="J667" s="6">
        <v>1443.0</v>
      </c>
      <c r="K667" s="12">
        <f t="shared" si="7"/>
        <v>24.05</v>
      </c>
      <c r="L667" s="6" t="s">
        <v>345</v>
      </c>
      <c r="M667" s="6" t="s">
        <v>450</v>
      </c>
      <c r="N667" s="13" t="str">
        <f t="shared" si="8"/>
        <v>Richardson St &amp; N Henry St TO Putnam Ave &amp; Nostrand Ave</v>
      </c>
      <c r="O667" s="6" t="s">
        <v>11</v>
      </c>
      <c r="P667" s="6" t="s">
        <v>19</v>
      </c>
      <c r="Q667" s="6">
        <v>1983.0</v>
      </c>
      <c r="R667" s="13">
        <f t="shared" si="9"/>
        <v>39</v>
      </c>
      <c r="S667" s="6" t="str">
        <f t="shared" si="10"/>
        <v>30-39</v>
      </c>
      <c r="T667" s="6"/>
    </row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T$667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8.75"/>
    <col customWidth="1" min="10" max="26" width="14.38"/>
  </cols>
  <sheetData>
    <row r="1">
      <c r="A1" s="14" t="s">
        <v>463</v>
      </c>
      <c r="I1" s="15"/>
    </row>
    <row r="2">
      <c r="A2" s="15"/>
      <c r="B2" s="15" t="s">
        <v>464</v>
      </c>
      <c r="C2" s="15"/>
      <c r="D2" s="15"/>
      <c r="E2" s="15"/>
      <c r="F2" s="15"/>
      <c r="G2" s="15"/>
      <c r="H2" s="15"/>
      <c r="I2" s="15"/>
    </row>
    <row r="3">
      <c r="A3" s="15"/>
      <c r="B3" s="15" t="s">
        <v>465</v>
      </c>
      <c r="C3" s="15"/>
      <c r="D3" s="15"/>
      <c r="E3" s="15"/>
      <c r="F3" s="15"/>
      <c r="G3" s="15"/>
      <c r="H3" s="15"/>
      <c r="I3" s="15"/>
    </row>
    <row r="4">
      <c r="A4" s="15"/>
      <c r="B4" s="15" t="s">
        <v>466</v>
      </c>
      <c r="C4" s="15"/>
      <c r="D4" s="15"/>
      <c r="E4" s="15"/>
      <c r="F4" s="15"/>
      <c r="G4" s="15"/>
      <c r="H4" s="15"/>
      <c r="I4" s="15"/>
    </row>
    <row r="5">
      <c r="A5" s="15"/>
      <c r="B5" s="15" t="s">
        <v>467</v>
      </c>
      <c r="C5" s="15"/>
      <c r="D5" s="15"/>
      <c r="E5" s="15"/>
      <c r="F5" s="15"/>
      <c r="G5" s="15"/>
      <c r="H5" s="15"/>
      <c r="I5" s="15"/>
    </row>
    <row r="6">
      <c r="A6" s="15"/>
      <c r="B6" s="15" t="s">
        <v>468</v>
      </c>
      <c r="C6" s="15"/>
      <c r="D6" s="15"/>
      <c r="E6" s="15"/>
      <c r="F6" s="15"/>
      <c r="G6" s="15"/>
      <c r="H6" s="15"/>
      <c r="I6" s="15"/>
    </row>
    <row r="7">
      <c r="A7" s="15"/>
      <c r="B7" s="15" t="s">
        <v>469</v>
      </c>
      <c r="C7" s="15"/>
      <c r="D7" s="15"/>
      <c r="E7" s="15"/>
      <c r="F7" s="15"/>
      <c r="G7" s="15"/>
      <c r="H7" s="15"/>
      <c r="I7" s="15"/>
    </row>
    <row r="8">
      <c r="A8" s="15"/>
      <c r="B8" s="15" t="s">
        <v>470</v>
      </c>
      <c r="C8" s="15"/>
      <c r="D8" s="15"/>
      <c r="E8" s="15"/>
      <c r="F8" s="15"/>
      <c r="G8" s="15"/>
      <c r="H8" s="15"/>
      <c r="I8" s="15"/>
    </row>
    <row r="9">
      <c r="A9" s="15"/>
      <c r="B9" s="15" t="s">
        <v>471</v>
      </c>
      <c r="C9" s="15"/>
      <c r="D9" s="15"/>
      <c r="E9" s="15"/>
      <c r="F9" s="15"/>
      <c r="G9" s="15"/>
      <c r="H9" s="15"/>
      <c r="I9" s="15"/>
    </row>
    <row r="10">
      <c r="A10" s="15"/>
      <c r="B10" s="15" t="s">
        <v>472</v>
      </c>
      <c r="C10" s="15"/>
      <c r="D10" s="15"/>
      <c r="E10" s="15"/>
      <c r="F10" s="15"/>
      <c r="G10" s="15"/>
      <c r="H10" s="15"/>
      <c r="I10" s="15"/>
    </row>
    <row r="11">
      <c r="A11" s="15"/>
      <c r="B11" s="15" t="s">
        <v>473</v>
      </c>
      <c r="C11" s="15"/>
      <c r="D11" s="15"/>
      <c r="E11" s="15"/>
      <c r="F11" s="15"/>
      <c r="G11" s="15"/>
      <c r="H11" s="15"/>
      <c r="I11" s="15"/>
    </row>
    <row r="12">
      <c r="A12" s="15"/>
      <c r="B12" s="15" t="s">
        <v>474</v>
      </c>
      <c r="C12" s="15"/>
      <c r="D12" s="15"/>
      <c r="E12" s="15"/>
      <c r="F12" s="15"/>
      <c r="G12" s="15"/>
      <c r="H12" s="15"/>
      <c r="I12" s="15"/>
    </row>
    <row r="13">
      <c r="A13" s="15"/>
      <c r="B13" s="15" t="s">
        <v>475</v>
      </c>
      <c r="C13" s="15"/>
      <c r="D13" s="15"/>
      <c r="E13" s="15"/>
      <c r="F13" s="15"/>
      <c r="G13" s="15"/>
      <c r="H13" s="15"/>
      <c r="I13" s="15"/>
    </row>
    <row r="14">
      <c r="A14" s="15"/>
      <c r="B14" s="15" t="s">
        <v>476</v>
      </c>
      <c r="C14" s="15"/>
      <c r="D14" s="15"/>
      <c r="E14" s="15"/>
      <c r="F14" s="15"/>
      <c r="G14" s="15"/>
      <c r="H14" s="15"/>
      <c r="I14" s="15"/>
    </row>
    <row r="15">
      <c r="A15" s="15"/>
      <c r="B15" s="15" t="s">
        <v>477</v>
      </c>
      <c r="C15" s="15"/>
      <c r="D15" s="15"/>
      <c r="E15" s="15"/>
      <c r="F15" s="15"/>
      <c r="G15" s="15"/>
      <c r="H15" s="15"/>
      <c r="I15" s="15"/>
    </row>
    <row r="16">
      <c r="A16" s="15"/>
      <c r="B16" s="15" t="s">
        <v>478</v>
      </c>
      <c r="C16" s="15"/>
      <c r="D16" s="15"/>
      <c r="E16" s="15"/>
      <c r="F16" s="15"/>
      <c r="G16" s="15"/>
      <c r="H16" s="15"/>
      <c r="I16" s="1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8.25"/>
    <col customWidth="1" min="3" max="3" width="26.63"/>
    <col customWidth="1" min="4" max="4" width="14.88"/>
    <col customWidth="1" min="5" max="5" width="8.75"/>
    <col customWidth="1" min="6" max="6" width="19.75"/>
    <col customWidth="1" min="7" max="7" width="23.25"/>
    <col customWidth="1" min="8" max="8" width="18.13"/>
    <col customWidth="1" min="9" max="9" width="10.25"/>
    <col customWidth="1" min="10" max="12" width="6.13"/>
    <col customWidth="1" min="13" max="13" width="13.13"/>
    <col customWidth="1" min="14" max="14" width="29.25"/>
    <col customWidth="1" min="15" max="15" width="48.88"/>
    <col customWidth="1" min="16" max="16" width="34.0"/>
    <col customWidth="1" min="17" max="26" width="14.38"/>
  </cols>
  <sheetData>
    <row r="1" ht="12.75" customHeight="1">
      <c r="A1" s="14" t="s">
        <v>479</v>
      </c>
      <c r="E1" s="16"/>
      <c r="F1" s="16"/>
      <c r="G1" s="16"/>
      <c r="H1" s="16"/>
      <c r="I1" s="16"/>
      <c r="J1" s="17"/>
      <c r="K1" s="17"/>
      <c r="L1" s="17"/>
      <c r="M1" s="17"/>
      <c r="N1" s="17"/>
      <c r="O1" s="17"/>
      <c r="P1" s="17"/>
    </row>
    <row r="2" ht="12.75" customHeight="1">
      <c r="A2" s="17"/>
      <c r="B2" s="17"/>
      <c r="C2" s="17"/>
      <c r="D2" s="17"/>
      <c r="E2" s="16"/>
      <c r="F2" s="16"/>
      <c r="G2" s="16"/>
      <c r="H2" s="16"/>
      <c r="I2" s="16"/>
      <c r="J2" s="17"/>
      <c r="K2" s="17"/>
      <c r="L2" s="17"/>
      <c r="M2" s="17"/>
      <c r="N2" s="17"/>
      <c r="O2" s="17"/>
      <c r="P2" s="17"/>
    </row>
    <row r="3" ht="15.0" customHeight="1">
      <c r="A3" s="18" t="s">
        <v>480</v>
      </c>
      <c r="B3" s="14"/>
      <c r="C3" s="14"/>
      <c r="D3" s="14"/>
      <c r="E3" s="16"/>
      <c r="F3" s="16"/>
      <c r="G3" s="16"/>
      <c r="H3" s="16"/>
      <c r="I3" s="16"/>
      <c r="J3" s="17"/>
      <c r="K3" s="17"/>
      <c r="L3" s="17"/>
      <c r="M3" s="17"/>
      <c r="N3" s="17"/>
      <c r="O3" s="17"/>
      <c r="P3" s="17"/>
    </row>
    <row r="4" ht="12.75" customHeight="1">
      <c r="A4" s="17"/>
      <c r="D4" s="14"/>
      <c r="E4" s="16"/>
      <c r="F4" s="16"/>
      <c r="G4" s="16"/>
      <c r="H4" s="16"/>
      <c r="I4" s="16"/>
      <c r="J4" s="17"/>
      <c r="K4" s="17"/>
      <c r="L4" s="17"/>
      <c r="M4" s="17"/>
      <c r="N4" s="17"/>
      <c r="O4" s="17"/>
      <c r="P4" s="17"/>
    </row>
    <row r="5" ht="12.75" customHeight="1">
      <c r="A5" s="17"/>
      <c r="E5" s="16"/>
      <c r="F5" s="16"/>
      <c r="G5" s="16"/>
      <c r="H5" s="16"/>
      <c r="I5" s="16"/>
      <c r="J5" s="17"/>
      <c r="K5" s="17"/>
      <c r="L5" s="17"/>
      <c r="M5" s="17"/>
      <c r="N5" s="17"/>
      <c r="O5" s="17"/>
      <c r="P5" s="17"/>
    </row>
    <row r="6" ht="12.75" customHeight="1">
      <c r="A6" s="17"/>
      <c r="E6" s="16"/>
      <c r="F6" s="16"/>
      <c r="G6" s="16"/>
      <c r="H6" s="16"/>
      <c r="I6" s="16"/>
      <c r="J6" s="17"/>
      <c r="K6" s="17"/>
      <c r="L6" s="17"/>
      <c r="M6" s="17"/>
      <c r="N6" s="17"/>
      <c r="O6" s="17"/>
      <c r="P6" s="17"/>
    </row>
    <row r="7" ht="12.75" customHeight="1">
      <c r="A7" s="17"/>
      <c r="E7" s="16"/>
      <c r="F7" s="16"/>
      <c r="G7" s="16"/>
      <c r="H7" s="16"/>
      <c r="I7" s="16"/>
      <c r="J7" s="17"/>
      <c r="K7" s="17"/>
      <c r="L7" s="17"/>
      <c r="M7" s="17"/>
      <c r="N7" s="17"/>
      <c r="O7" s="17"/>
      <c r="P7" s="17"/>
    </row>
    <row r="8" ht="15.0" customHeight="1">
      <c r="A8" s="17"/>
      <c r="B8" s="17"/>
      <c r="C8" s="17"/>
      <c r="D8" s="20"/>
      <c r="E8" s="16"/>
      <c r="F8" s="16"/>
      <c r="G8" s="16"/>
      <c r="H8" s="16"/>
      <c r="I8" s="16"/>
      <c r="J8" s="17"/>
      <c r="K8" s="17"/>
      <c r="L8" s="17"/>
      <c r="M8" s="17"/>
      <c r="N8" s="17"/>
      <c r="O8" s="17"/>
      <c r="P8" s="17"/>
    </row>
    <row r="9" ht="15.0" customHeight="1">
      <c r="A9" s="21" t="s">
        <v>483</v>
      </c>
      <c r="B9" s="21"/>
      <c r="C9" s="22"/>
      <c r="D9" s="22"/>
      <c r="E9" s="16"/>
      <c r="F9" s="16"/>
      <c r="G9" s="16"/>
      <c r="H9" s="16"/>
      <c r="I9" s="16"/>
      <c r="J9" s="17"/>
      <c r="K9" s="17"/>
      <c r="L9" s="17"/>
      <c r="M9" s="17"/>
      <c r="N9" s="17"/>
      <c r="O9" s="17"/>
      <c r="P9" s="17"/>
    </row>
    <row r="10" ht="12.75" customHeight="1">
      <c r="A10" s="17"/>
      <c r="D10" s="17"/>
      <c r="E10" s="16"/>
      <c r="F10" s="16"/>
      <c r="G10" s="16"/>
      <c r="H10" s="16"/>
      <c r="I10" s="16"/>
      <c r="J10" s="17"/>
      <c r="K10" s="17"/>
      <c r="L10" s="17"/>
      <c r="M10" s="17"/>
      <c r="N10" s="17"/>
      <c r="O10" s="17"/>
      <c r="P10" s="17"/>
    </row>
    <row r="11" ht="12.75" customHeight="1">
      <c r="A11" s="17"/>
      <c r="D11" s="17"/>
      <c r="E11" s="16"/>
      <c r="F11" s="16"/>
      <c r="G11" s="16"/>
      <c r="H11" s="16"/>
      <c r="I11" s="16"/>
      <c r="J11" s="17"/>
      <c r="K11" s="17"/>
      <c r="L11" s="17"/>
      <c r="M11" s="17"/>
      <c r="N11" s="17"/>
      <c r="O11" s="17"/>
      <c r="P11" s="17"/>
    </row>
    <row r="12" ht="12.75" customHeight="1">
      <c r="A12" s="17"/>
      <c r="D12" s="17"/>
      <c r="E12" s="16"/>
      <c r="F12" s="16"/>
      <c r="G12" s="16"/>
      <c r="H12" s="16"/>
      <c r="I12" s="16"/>
      <c r="J12" s="17"/>
      <c r="K12" s="17"/>
      <c r="L12" s="17"/>
      <c r="M12" s="17"/>
      <c r="N12" s="17"/>
      <c r="O12" s="17"/>
      <c r="P12" s="17"/>
    </row>
    <row r="13" ht="12.75" customHeight="1">
      <c r="A13" s="17"/>
      <c r="D13" s="17"/>
      <c r="E13" s="16"/>
      <c r="F13" s="16"/>
      <c r="G13" s="16"/>
      <c r="H13" s="16"/>
      <c r="I13" s="16"/>
      <c r="J13" s="17"/>
      <c r="K13" s="17"/>
      <c r="L13" s="17"/>
      <c r="M13" s="17"/>
      <c r="N13" s="17"/>
      <c r="O13" s="17"/>
      <c r="P13" s="17"/>
    </row>
    <row r="14" ht="12.75" customHeight="1">
      <c r="A14" s="23" t="s">
        <v>485</v>
      </c>
      <c r="B14" s="24"/>
      <c r="C14" s="24"/>
      <c r="E14" s="16"/>
      <c r="F14" s="16"/>
      <c r="G14" s="16"/>
      <c r="H14" s="16"/>
      <c r="I14" s="16"/>
      <c r="J14" s="17"/>
      <c r="K14" s="17"/>
      <c r="L14" s="17"/>
      <c r="M14" s="17"/>
      <c r="N14" s="17"/>
      <c r="O14" s="17"/>
      <c r="P14" s="17"/>
    </row>
    <row r="15" ht="12.75" customHeight="1">
      <c r="A15" s="17"/>
      <c r="E15" s="16"/>
      <c r="F15" s="16"/>
      <c r="G15" s="16"/>
      <c r="H15" s="16"/>
      <c r="I15" s="16"/>
      <c r="J15" s="17"/>
      <c r="K15" s="17"/>
      <c r="L15" s="17"/>
      <c r="M15" s="17"/>
      <c r="N15" s="17"/>
      <c r="O15" s="17"/>
      <c r="P15" s="17"/>
    </row>
    <row r="16" ht="12.75" customHeight="1">
      <c r="A16" s="17"/>
      <c r="E16" s="16"/>
      <c r="F16" s="16"/>
      <c r="G16" s="16"/>
      <c r="H16" s="16"/>
      <c r="I16" s="16"/>
      <c r="J16" s="17"/>
      <c r="K16" s="17"/>
      <c r="L16" s="17"/>
      <c r="M16" s="17"/>
      <c r="N16" s="17"/>
      <c r="O16" s="17"/>
      <c r="P16" s="17"/>
    </row>
    <row r="17" ht="12.75" customHeight="1">
      <c r="A17" s="17"/>
      <c r="E17" s="16"/>
      <c r="F17" s="16"/>
      <c r="G17" s="16"/>
      <c r="H17" s="16"/>
      <c r="I17" s="16"/>
      <c r="J17" s="17"/>
      <c r="K17" s="17"/>
      <c r="L17" s="17"/>
      <c r="M17" s="17"/>
      <c r="N17" s="17"/>
      <c r="O17" s="17"/>
      <c r="P17" s="17"/>
    </row>
    <row r="18" ht="12.75" customHeight="1">
      <c r="A18" s="17"/>
      <c r="E18" s="16"/>
      <c r="F18" s="16"/>
      <c r="G18" s="16"/>
      <c r="H18" s="16"/>
      <c r="I18" s="16"/>
      <c r="J18" s="17"/>
      <c r="K18" s="17"/>
      <c r="L18" s="17"/>
      <c r="M18" s="17"/>
      <c r="N18" s="17"/>
      <c r="O18" s="17"/>
      <c r="P18" s="17"/>
    </row>
    <row r="19" ht="12.75" customHeight="1">
      <c r="A19" s="17"/>
      <c r="E19" s="16"/>
      <c r="F19" s="16"/>
      <c r="G19" s="16"/>
      <c r="H19" s="16"/>
      <c r="I19" s="16"/>
      <c r="J19" s="17"/>
      <c r="K19" s="17"/>
      <c r="L19" s="17"/>
      <c r="M19" s="17"/>
      <c r="N19" s="17"/>
      <c r="O19" s="17"/>
      <c r="P19" s="17"/>
    </row>
    <row r="20" ht="12.75" customHeight="1">
      <c r="A20" s="17"/>
      <c r="E20" s="16"/>
      <c r="F20" s="16"/>
      <c r="G20" s="16"/>
      <c r="H20" s="16"/>
      <c r="I20" s="16"/>
      <c r="J20" s="17"/>
      <c r="K20" s="17"/>
      <c r="L20" s="17"/>
      <c r="M20" s="17"/>
      <c r="N20" s="17"/>
      <c r="O20" s="17"/>
      <c r="P20" s="17"/>
    </row>
    <row r="21" ht="12.75" customHeight="1">
      <c r="A21" s="17"/>
      <c r="E21" s="16"/>
      <c r="F21" s="16"/>
      <c r="G21" s="16"/>
      <c r="H21" s="16"/>
      <c r="I21" s="16"/>
      <c r="J21" s="17"/>
      <c r="K21" s="17"/>
      <c r="L21" s="17"/>
      <c r="M21" s="17"/>
      <c r="N21" s="17"/>
      <c r="O21" s="17"/>
      <c r="P21" s="17"/>
    </row>
    <row r="22" ht="12.75" customHeight="1">
      <c r="A22" s="17"/>
      <c r="E22" s="16"/>
      <c r="F22" s="16"/>
      <c r="G22" s="16"/>
      <c r="H22" s="16"/>
      <c r="I22" s="16"/>
      <c r="J22" s="17"/>
      <c r="K22" s="17"/>
      <c r="L22" s="17"/>
      <c r="M22" s="17"/>
      <c r="N22" s="17"/>
      <c r="O22" s="17"/>
      <c r="P22" s="17"/>
    </row>
    <row r="23" ht="12.75" customHeight="1">
      <c r="A23" s="17"/>
      <c r="E23" s="16"/>
      <c r="F23" s="16"/>
      <c r="G23" s="16"/>
      <c r="H23" s="16"/>
      <c r="I23" s="16"/>
      <c r="J23" s="17"/>
      <c r="K23" s="17"/>
      <c r="L23" s="17"/>
      <c r="M23" s="17"/>
      <c r="N23" s="17"/>
      <c r="O23" s="17"/>
      <c r="P23" s="17"/>
    </row>
    <row r="24" ht="12.75" customHeight="1">
      <c r="E24" s="16"/>
      <c r="F24" s="16"/>
      <c r="G24" s="16"/>
      <c r="H24" s="16"/>
      <c r="I24" s="16"/>
      <c r="J24" s="17"/>
      <c r="K24" s="17"/>
      <c r="L24" s="17"/>
      <c r="M24" s="17"/>
      <c r="N24" s="17"/>
      <c r="O24" s="17"/>
      <c r="P24" s="17"/>
    </row>
    <row r="25" ht="12.75" customHeight="1">
      <c r="A25" s="18" t="s">
        <v>466</v>
      </c>
      <c r="B25" s="25"/>
      <c r="C25" s="2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ht="12.75" customHeight="1">
      <c r="A26" s="17"/>
      <c r="D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ht="12.75" customHeight="1">
      <c r="A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</row>
    <row r="28" ht="12.75" customHeight="1">
      <c r="A28" s="26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ht="12.75" customHeight="1">
      <c r="A29" s="26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</row>
    <row r="30" ht="12.75" customHeight="1">
      <c r="A30" s="26"/>
      <c r="B30" s="28"/>
      <c r="C30" s="1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</row>
    <row r="31" ht="12.75" customHeight="1">
      <c r="A31" s="26"/>
      <c r="B31" s="28"/>
      <c r="C31" s="1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</row>
    <row r="32" ht="12.75" customHeight="1">
      <c r="A32" s="18" t="s">
        <v>495</v>
      </c>
      <c r="B32" s="18"/>
      <c r="C32" s="14"/>
      <c r="D32" s="17"/>
      <c r="E32" s="17"/>
      <c r="I32" s="17"/>
      <c r="J32" s="17"/>
      <c r="K32" s="17"/>
      <c r="L32" s="17"/>
      <c r="M32" s="17"/>
      <c r="N32" s="17"/>
      <c r="O32" s="17"/>
      <c r="P32" s="17"/>
    </row>
    <row r="33" ht="12.75" customHeight="1">
      <c r="A33" s="17"/>
      <c r="G33" s="17"/>
      <c r="H33" s="17"/>
      <c r="I33" s="17"/>
      <c r="O33" s="17"/>
      <c r="P33" s="17"/>
    </row>
    <row r="34" ht="12.75" customHeight="1">
      <c r="A34" s="17"/>
      <c r="G34" s="17"/>
      <c r="H34" s="17"/>
      <c r="I34" s="17"/>
      <c r="O34" s="17"/>
      <c r="P34" s="17"/>
    </row>
    <row r="35" ht="12.75" customHeight="1">
      <c r="A35" s="17"/>
      <c r="G35" s="17"/>
      <c r="H35" s="17"/>
      <c r="I35" s="17"/>
      <c r="O35" s="17"/>
      <c r="P35" s="17"/>
    </row>
    <row r="36" ht="12.75" customHeight="1">
      <c r="A36" s="17"/>
      <c r="G36" s="17"/>
      <c r="H36" s="17"/>
      <c r="I36" s="17"/>
      <c r="O36" s="17"/>
      <c r="P36" s="17"/>
    </row>
    <row r="37" ht="12.75" customHeight="1">
      <c r="A37" s="17"/>
      <c r="G37" s="17"/>
      <c r="H37" s="17"/>
      <c r="I37" s="17"/>
      <c r="O37" s="17"/>
      <c r="P37" s="17"/>
    </row>
    <row r="38" ht="12.75" customHeight="1">
      <c r="A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ht="12.75" customHeight="1">
      <c r="A39" s="17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ht="12.75" customHeight="1">
      <c r="A40" s="17"/>
      <c r="G40" s="17"/>
      <c r="H40" s="17"/>
      <c r="I40" s="17"/>
      <c r="J40" s="17"/>
      <c r="K40" s="17"/>
      <c r="L40" s="17"/>
      <c r="M40" s="17"/>
      <c r="N40" s="17"/>
      <c r="O40" s="17"/>
      <c r="P40" s="17"/>
    </row>
    <row r="41" ht="12.75" customHeight="1">
      <c r="A41" s="17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2" ht="12.75" customHeight="1">
      <c r="A42" s="17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 ht="12.75" customHeight="1">
      <c r="A43" s="17"/>
      <c r="B43" s="17"/>
      <c r="C43" s="17"/>
      <c r="D43" s="17"/>
      <c r="G43" s="1"/>
      <c r="H43" s="1"/>
      <c r="I43" s="1"/>
      <c r="J43" s="17"/>
      <c r="K43" s="17"/>
      <c r="L43" s="17"/>
      <c r="M43" s="17"/>
      <c r="N43" s="17"/>
      <c r="O43" s="17"/>
      <c r="P43" s="17"/>
    </row>
    <row r="44" ht="12.75" customHeight="1">
      <c r="A44" s="23" t="s">
        <v>468</v>
      </c>
      <c r="D44" s="24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 ht="12.75" customHeight="1">
      <c r="A45" s="24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</row>
    <row r="46" ht="12.75" customHeight="1">
      <c r="A46" s="24"/>
      <c r="B46" s="1" t="s">
        <v>4</v>
      </c>
      <c r="C46" s="19" t="s">
        <v>496</v>
      </c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</row>
    <row r="47" ht="12.75" customHeight="1">
      <c r="A47" s="24"/>
      <c r="B47" s="19" t="s">
        <v>208</v>
      </c>
      <c r="C47" s="1">
        <v>6.0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ht="12.75" customHeight="1">
      <c r="A48" s="24"/>
      <c r="B48" s="19" t="s">
        <v>135</v>
      </c>
      <c r="C48" s="1">
        <v>6.0</v>
      </c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</row>
    <row r="49" ht="12.75" customHeight="1">
      <c r="A49" s="24"/>
      <c r="B49" s="19" t="s">
        <v>79</v>
      </c>
      <c r="C49" s="1">
        <v>6.0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ht="12.75" customHeight="1">
      <c r="A50" s="17"/>
      <c r="B50" s="19" t="s">
        <v>67</v>
      </c>
      <c r="C50" s="1">
        <v>6.0</v>
      </c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ht="12.75" customHeight="1">
      <c r="A51" s="17"/>
      <c r="B51" s="19" t="s">
        <v>255</v>
      </c>
      <c r="C51" s="1">
        <v>6.0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ht="12.75" customHeight="1">
      <c r="A52" s="17"/>
      <c r="B52" s="19" t="s">
        <v>160</v>
      </c>
      <c r="C52" s="1">
        <v>7.0</v>
      </c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</row>
    <row r="53" ht="12.75" customHeight="1">
      <c r="A53" s="17"/>
      <c r="B53" s="19" t="s">
        <v>198</v>
      </c>
      <c r="C53" s="1">
        <v>7.0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</row>
    <row r="54" ht="12.75" customHeight="1">
      <c r="A54" s="17"/>
      <c r="B54" s="19" t="s">
        <v>98</v>
      </c>
      <c r="C54" s="1">
        <v>7.0</v>
      </c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</row>
    <row r="55" ht="12.75" customHeight="1">
      <c r="A55" s="17"/>
      <c r="B55" s="19" t="s">
        <v>114</v>
      </c>
      <c r="C55" s="1">
        <v>8.0</v>
      </c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</row>
    <row r="56" ht="12.75" customHeight="1">
      <c r="A56" s="17"/>
      <c r="B56" s="19" t="s">
        <v>28</v>
      </c>
      <c r="C56" s="1">
        <v>12.0</v>
      </c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</row>
    <row r="57" ht="12.75" customHeight="1">
      <c r="A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</row>
    <row r="58" ht="12.75" customHeight="1">
      <c r="A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</row>
    <row r="59" ht="12.75" customHeight="1">
      <c r="A59" s="23" t="s">
        <v>469</v>
      </c>
      <c r="D59" s="24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</row>
    <row r="60" ht="12.75" customHeight="1">
      <c r="A60" s="24"/>
      <c r="B60" s="24"/>
      <c r="C60" s="24"/>
      <c r="D60" s="24"/>
      <c r="H60" s="17"/>
      <c r="I60" s="17"/>
      <c r="J60" s="17"/>
      <c r="K60" s="17"/>
      <c r="L60" s="17"/>
      <c r="M60" s="17"/>
      <c r="N60" s="17"/>
      <c r="O60" s="17"/>
      <c r="P60" s="17"/>
    </row>
    <row r="61" ht="12.75" customHeight="1">
      <c r="A61" s="24"/>
      <c r="B61" s="1" t="s">
        <v>5</v>
      </c>
      <c r="C61" s="19" t="s">
        <v>497</v>
      </c>
      <c r="D61" s="24"/>
      <c r="E61" s="17"/>
      <c r="H61" s="17"/>
      <c r="I61" s="17"/>
      <c r="J61" s="17"/>
      <c r="K61" s="17"/>
      <c r="L61" s="17"/>
      <c r="M61" s="17"/>
      <c r="N61" s="17"/>
      <c r="O61" s="17"/>
      <c r="P61" s="17"/>
    </row>
    <row r="62" ht="12.75" customHeight="1">
      <c r="A62" s="24"/>
      <c r="B62" s="19" t="s">
        <v>38</v>
      </c>
      <c r="C62" s="1">
        <v>6.0</v>
      </c>
      <c r="D62" s="24"/>
      <c r="E62" s="17"/>
      <c r="H62" s="17"/>
      <c r="I62" s="17"/>
      <c r="J62" s="17"/>
      <c r="K62" s="17"/>
      <c r="L62" s="17"/>
      <c r="M62" s="17"/>
      <c r="N62" s="17"/>
      <c r="O62" s="17"/>
      <c r="P62" s="17"/>
    </row>
    <row r="63" ht="12.75" customHeight="1">
      <c r="A63" s="24"/>
      <c r="B63" s="19" t="s">
        <v>144</v>
      </c>
      <c r="C63" s="1">
        <v>6.0</v>
      </c>
      <c r="D63" s="24"/>
      <c r="E63" s="17"/>
      <c r="H63" s="17"/>
      <c r="I63" s="17"/>
      <c r="J63" s="17"/>
      <c r="K63" s="17"/>
      <c r="L63" s="17"/>
      <c r="M63" s="17"/>
      <c r="N63" s="17"/>
      <c r="O63" s="17"/>
      <c r="P63" s="17"/>
    </row>
    <row r="64" ht="12.75" customHeight="1">
      <c r="A64" s="24"/>
      <c r="B64" s="19" t="s">
        <v>118</v>
      </c>
      <c r="C64" s="1">
        <v>6.0</v>
      </c>
      <c r="D64" s="24"/>
      <c r="E64" s="17"/>
      <c r="H64" s="17"/>
      <c r="I64" s="17"/>
      <c r="J64" s="17"/>
      <c r="K64" s="17"/>
      <c r="L64" s="17"/>
      <c r="M64" s="17"/>
      <c r="N64" s="17"/>
      <c r="O64" s="17"/>
      <c r="P64" s="17"/>
    </row>
    <row r="65" ht="12.75" customHeight="1">
      <c r="A65" s="17"/>
      <c r="B65" s="19" t="s">
        <v>146</v>
      </c>
      <c r="C65" s="1">
        <v>6.0</v>
      </c>
      <c r="D65" s="17"/>
      <c r="E65" s="17"/>
      <c r="H65" s="17"/>
      <c r="I65" s="17"/>
      <c r="J65" s="17"/>
      <c r="K65" s="17"/>
      <c r="L65" s="17"/>
      <c r="M65" s="17"/>
      <c r="N65" s="17"/>
      <c r="O65" s="17"/>
      <c r="P65" s="17"/>
    </row>
    <row r="66" ht="12.75" customHeight="1">
      <c r="A66" s="17"/>
      <c r="B66" s="19" t="s">
        <v>114</v>
      </c>
      <c r="C66" s="1">
        <v>6.0</v>
      </c>
      <c r="D66" s="17"/>
      <c r="E66" s="17"/>
      <c r="H66" s="17"/>
      <c r="I66" s="17"/>
      <c r="J66" s="17"/>
      <c r="K66" s="17"/>
      <c r="L66" s="17"/>
      <c r="M66" s="17"/>
      <c r="N66" s="17"/>
      <c r="O66" s="17"/>
      <c r="P66" s="17"/>
    </row>
    <row r="67" ht="12.75" customHeight="1">
      <c r="A67" s="17"/>
      <c r="B67" s="19" t="s">
        <v>187</v>
      </c>
      <c r="C67" s="1">
        <v>6.0</v>
      </c>
      <c r="D67" s="17"/>
      <c r="E67" s="17"/>
      <c r="H67" s="17"/>
      <c r="I67" s="17"/>
      <c r="J67" s="17"/>
      <c r="K67" s="17"/>
      <c r="L67" s="17"/>
      <c r="M67" s="17"/>
      <c r="N67" s="17"/>
      <c r="O67" s="17"/>
      <c r="P67" s="17"/>
    </row>
    <row r="68" ht="12.75" customHeight="1">
      <c r="A68" s="17"/>
      <c r="B68" s="19" t="s">
        <v>289</v>
      </c>
      <c r="C68" s="1">
        <v>8.0</v>
      </c>
      <c r="D68" s="17"/>
      <c r="E68" s="17"/>
      <c r="H68" s="17"/>
      <c r="I68" s="17"/>
      <c r="J68" s="17"/>
      <c r="K68" s="17"/>
      <c r="L68" s="17"/>
      <c r="M68" s="17"/>
      <c r="N68" s="17"/>
      <c r="O68" s="17"/>
      <c r="P68" s="17"/>
    </row>
    <row r="69" ht="12.75" customHeight="1">
      <c r="A69" s="17"/>
      <c r="B69" s="19" t="s">
        <v>61</v>
      </c>
      <c r="C69" s="1">
        <v>8.0</v>
      </c>
      <c r="D69" s="17"/>
      <c r="E69" s="17"/>
      <c r="H69" s="17"/>
      <c r="I69" s="17"/>
      <c r="J69" s="17"/>
      <c r="K69" s="17"/>
      <c r="L69" s="17"/>
      <c r="M69" s="17"/>
      <c r="N69" s="17"/>
      <c r="O69" s="17"/>
      <c r="P69" s="17"/>
    </row>
    <row r="70" ht="12.75" customHeight="1">
      <c r="A70" s="17"/>
      <c r="B70" s="19" t="s">
        <v>240</v>
      </c>
      <c r="C70" s="1">
        <v>10.0</v>
      </c>
      <c r="D70" s="17"/>
      <c r="E70" s="17"/>
      <c r="H70" s="17"/>
      <c r="I70" s="17"/>
      <c r="J70" s="17"/>
      <c r="K70" s="17"/>
      <c r="L70" s="17"/>
      <c r="M70" s="17"/>
      <c r="N70" s="17"/>
      <c r="O70" s="17"/>
      <c r="P70" s="17"/>
    </row>
    <row r="71" ht="12.75" customHeight="1">
      <c r="A71" s="17"/>
      <c r="B71" s="19" t="s">
        <v>42</v>
      </c>
      <c r="C71" s="1">
        <v>10.0</v>
      </c>
      <c r="D71" s="17"/>
      <c r="E71" s="17"/>
      <c r="H71" s="17"/>
      <c r="I71" s="17"/>
      <c r="J71" s="17"/>
      <c r="K71" s="17"/>
      <c r="L71" s="17"/>
      <c r="M71" s="17"/>
      <c r="N71" s="17"/>
      <c r="O71" s="17"/>
      <c r="P71" s="17"/>
    </row>
    <row r="72" ht="12.75" customHeight="1">
      <c r="A72" s="17"/>
      <c r="D72" s="17"/>
      <c r="E72" s="17"/>
      <c r="H72" s="17"/>
      <c r="I72" s="17"/>
      <c r="J72" s="17"/>
      <c r="K72" s="17"/>
      <c r="L72" s="17"/>
      <c r="M72" s="17"/>
      <c r="N72" s="17"/>
      <c r="O72" s="17"/>
      <c r="P72" s="17"/>
    </row>
    <row r="73" ht="12.75" customHeight="1">
      <c r="A73" s="17"/>
      <c r="B73" s="17"/>
      <c r="C73" s="17"/>
      <c r="D73" s="17"/>
      <c r="H73" s="17"/>
      <c r="I73" s="17"/>
      <c r="J73" s="17"/>
      <c r="K73" s="17"/>
      <c r="L73" s="17"/>
      <c r="M73" s="17"/>
      <c r="N73" s="17"/>
      <c r="O73" s="17"/>
      <c r="P73" s="17"/>
    </row>
    <row r="74" ht="12.75" customHeight="1">
      <c r="A74" s="18" t="s">
        <v>470</v>
      </c>
      <c r="B74" s="14"/>
      <c r="C74" s="14"/>
      <c r="D74" s="17"/>
      <c r="H74" s="17"/>
      <c r="I74" s="17"/>
      <c r="J74" s="17"/>
      <c r="K74" s="17"/>
      <c r="L74" s="17"/>
      <c r="M74" s="17"/>
      <c r="N74" s="17"/>
      <c r="O74" s="17"/>
      <c r="P74" s="17"/>
    </row>
    <row r="75" ht="12.75" customHeight="1">
      <c r="A75" s="29"/>
      <c r="B75" s="30"/>
      <c r="C75" s="29"/>
      <c r="D75" s="30"/>
      <c r="H75" s="17"/>
      <c r="I75" s="17"/>
      <c r="J75" s="17"/>
      <c r="K75" s="17"/>
      <c r="L75" s="17"/>
      <c r="M75" s="17"/>
      <c r="N75" s="17"/>
      <c r="O75" s="17"/>
      <c r="P75" s="17"/>
    </row>
    <row r="76" ht="12.75" customHeight="1">
      <c r="A76" s="29"/>
      <c r="B76" s="1" t="s">
        <v>460</v>
      </c>
      <c r="C76" s="19" t="s">
        <v>498</v>
      </c>
      <c r="E76" s="17"/>
      <c r="H76" s="17"/>
      <c r="I76" s="17"/>
      <c r="J76" s="17"/>
      <c r="K76" s="17"/>
      <c r="L76" s="17"/>
      <c r="M76" s="17"/>
      <c r="N76" s="17"/>
      <c r="O76" s="17"/>
      <c r="P76" s="17"/>
    </row>
    <row r="77" ht="12.75" customHeight="1">
      <c r="A77" s="29"/>
      <c r="B77" s="19" t="s">
        <v>499</v>
      </c>
      <c r="C77" s="1">
        <v>2.0</v>
      </c>
      <c r="E77" s="17"/>
      <c r="G77" s="17"/>
      <c r="H77" s="17"/>
      <c r="I77" s="17"/>
      <c r="J77" s="17"/>
      <c r="K77" s="17"/>
      <c r="L77" s="17"/>
      <c r="M77" s="17"/>
      <c r="N77" s="17"/>
      <c r="O77" s="17"/>
      <c r="P77" s="17"/>
    </row>
    <row r="78" ht="12.75" customHeight="1">
      <c r="A78" s="29"/>
      <c r="B78" s="19" t="s">
        <v>500</v>
      </c>
      <c r="C78" s="1">
        <v>2.0</v>
      </c>
      <c r="D78" s="17"/>
      <c r="E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ht="12.75" customHeight="1">
      <c r="A79" s="29"/>
      <c r="B79" s="19" t="s">
        <v>501</v>
      </c>
      <c r="C79" s="1">
        <v>2.0</v>
      </c>
      <c r="D79" s="17"/>
      <c r="E79" s="17"/>
      <c r="G79" s="17"/>
      <c r="H79" s="17"/>
      <c r="I79" s="17"/>
      <c r="J79" s="17"/>
      <c r="K79" s="17"/>
      <c r="L79" s="17"/>
      <c r="M79" s="17"/>
      <c r="N79" s="17"/>
      <c r="O79" s="17"/>
      <c r="P79" s="17"/>
    </row>
    <row r="80" ht="12.75" customHeight="1">
      <c r="A80" s="30"/>
      <c r="B80" s="19" t="s">
        <v>502</v>
      </c>
      <c r="C80" s="1">
        <v>2.0</v>
      </c>
      <c r="D80" s="17"/>
      <c r="E80" s="17"/>
      <c r="G80" s="17"/>
      <c r="H80" s="17"/>
      <c r="I80" s="17"/>
      <c r="J80" s="17"/>
      <c r="K80" s="17"/>
      <c r="L80" s="17"/>
      <c r="M80" s="17"/>
      <c r="N80" s="17"/>
      <c r="O80" s="17"/>
      <c r="P80" s="17"/>
    </row>
    <row r="81" ht="12.75" customHeight="1">
      <c r="A81" s="30"/>
      <c r="B81" s="19" t="s">
        <v>503</v>
      </c>
      <c r="C81" s="1">
        <v>2.0</v>
      </c>
      <c r="D81" s="17"/>
      <c r="E81" s="17"/>
      <c r="G81" s="17"/>
      <c r="H81" s="17"/>
      <c r="I81" s="17"/>
      <c r="J81" s="17"/>
      <c r="K81" s="17"/>
      <c r="L81" s="17"/>
      <c r="M81" s="17"/>
      <c r="N81" s="17"/>
      <c r="O81" s="17"/>
      <c r="P81" s="17"/>
    </row>
    <row r="82" ht="12.75" customHeight="1">
      <c r="A82" s="30"/>
      <c r="B82" s="19" t="s">
        <v>504</v>
      </c>
      <c r="C82" s="1">
        <v>2.0</v>
      </c>
      <c r="D82" s="17"/>
      <c r="E82" s="17"/>
      <c r="G82" s="17"/>
      <c r="H82" s="17"/>
      <c r="I82" s="17"/>
      <c r="J82" s="17"/>
      <c r="K82" s="17"/>
      <c r="L82" s="17"/>
      <c r="M82" s="17"/>
      <c r="N82" s="17"/>
      <c r="O82" s="17"/>
      <c r="P82" s="17"/>
    </row>
    <row r="83" ht="12.75" customHeight="1">
      <c r="A83" s="30"/>
      <c r="B83" s="19" t="s">
        <v>505</v>
      </c>
      <c r="C83" s="1">
        <v>2.0</v>
      </c>
      <c r="D83" s="17"/>
      <c r="E83" s="17"/>
      <c r="G83" s="17"/>
      <c r="H83" s="17"/>
      <c r="I83" s="17"/>
      <c r="J83" s="17"/>
      <c r="K83" s="17"/>
      <c r="L83" s="17"/>
      <c r="M83" s="17"/>
      <c r="N83" s="17"/>
      <c r="O83" s="17"/>
      <c r="P83" s="17"/>
    </row>
    <row r="84" ht="12.75" customHeight="1">
      <c r="A84" s="30"/>
      <c r="B84" s="19" t="s">
        <v>506</v>
      </c>
      <c r="C84" s="1">
        <v>2.0</v>
      </c>
      <c r="D84" s="17"/>
      <c r="E84" s="17"/>
      <c r="G84" s="17"/>
      <c r="H84" s="17"/>
      <c r="I84" s="17"/>
      <c r="J84" s="17"/>
      <c r="K84" s="17"/>
      <c r="L84" s="17"/>
      <c r="M84" s="17"/>
      <c r="N84" s="17"/>
      <c r="O84" s="17"/>
      <c r="P84" s="17"/>
    </row>
    <row r="85" ht="12.75" customHeight="1">
      <c r="A85" s="17"/>
      <c r="B85" s="17"/>
      <c r="C85" s="17"/>
      <c r="D85" s="17"/>
      <c r="G85" s="17"/>
      <c r="H85" s="17"/>
      <c r="I85" s="17"/>
      <c r="J85" s="17"/>
      <c r="K85" s="17"/>
      <c r="L85" s="17"/>
      <c r="M85" s="17"/>
      <c r="N85" s="17"/>
      <c r="O85" s="17"/>
      <c r="P85" s="17"/>
    </row>
    <row r="86" ht="12.75" customHeight="1">
      <c r="A86" s="17"/>
      <c r="B86" s="17"/>
      <c r="C86" s="17"/>
      <c r="D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ht="12.75" customHeight="1">
      <c r="A87" s="23" t="s">
        <v>507</v>
      </c>
      <c r="B87" s="14"/>
      <c r="C87" s="14"/>
      <c r="D87" s="17"/>
      <c r="G87" s="17"/>
      <c r="H87" s="17"/>
      <c r="I87" s="17"/>
      <c r="J87" s="17"/>
      <c r="K87" s="17"/>
      <c r="L87" s="17"/>
      <c r="M87" s="17"/>
      <c r="N87" s="17"/>
      <c r="O87" s="17"/>
      <c r="P87" s="17"/>
    </row>
    <row r="88" ht="12.75" customHeight="1">
      <c r="A88" s="17"/>
      <c r="B88" s="17"/>
      <c r="C88" s="17"/>
      <c r="D88" s="17"/>
      <c r="G88" s="17"/>
      <c r="H88" s="17"/>
      <c r="I88" s="17"/>
      <c r="J88" s="17"/>
      <c r="K88" s="17"/>
      <c r="L88" s="17"/>
      <c r="M88" s="17"/>
      <c r="N88" s="17"/>
      <c r="O88" s="17"/>
      <c r="P88" s="17"/>
    </row>
    <row r="89" ht="12.75" customHeight="1">
      <c r="A89" s="17"/>
      <c r="D89" s="17"/>
      <c r="G89" s="17"/>
      <c r="H89" s="17"/>
      <c r="I89" s="17"/>
      <c r="J89" s="17"/>
      <c r="K89" s="17"/>
      <c r="L89" s="17"/>
      <c r="M89" s="17"/>
      <c r="N89" s="17"/>
      <c r="O89" s="17"/>
      <c r="P89" s="17"/>
    </row>
    <row r="90" ht="12.75" customHeight="1">
      <c r="A90" s="17"/>
      <c r="D90" s="31"/>
      <c r="G90" s="17"/>
      <c r="H90" s="17"/>
      <c r="I90" s="31"/>
      <c r="J90" s="17"/>
      <c r="K90" s="17"/>
      <c r="L90" s="17"/>
      <c r="M90" s="17"/>
      <c r="N90" s="17"/>
      <c r="O90" s="17"/>
      <c r="P90" s="17"/>
    </row>
    <row r="91" ht="12.75" customHeight="1">
      <c r="A91" s="26"/>
      <c r="D91" s="31"/>
      <c r="G91" s="17"/>
      <c r="H91" s="17"/>
      <c r="I91" s="31"/>
      <c r="J91" s="17"/>
      <c r="K91" s="17"/>
      <c r="L91" s="17"/>
      <c r="M91" s="17"/>
      <c r="N91" s="17"/>
      <c r="O91" s="17"/>
      <c r="P91" s="17"/>
    </row>
    <row r="92" ht="12.75" customHeight="1">
      <c r="A92" s="26"/>
      <c r="D92" s="31"/>
      <c r="G92" s="17"/>
      <c r="H92" s="17"/>
      <c r="I92" s="31"/>
      <c r="J92" s="17"/>
      <c r="K92" s="17"/>
      <c r="L92" s="17"/>
      <c r="M92" s="17"/>
      <c r="N92" s="17"/>
      <c r="O92" s="17"/>
      <c r="P92" s="17"/>
    </row>
    <row r="93" ht="12.75" customHeight="1">
      <c r="A93" s="26"/>
      <c r="B93" s="17"/>
      <c r="C93" s="17"/>
      <c r="D93" s="31"/>
      <c r="G93" s="17"/>
      <c r="H93" s="17"/>
      <c r="I93" s="31"/>
      <c r="J93" s="17"/>
      <c r="K93" s="17"/>
      <c r="L93" s="17"/>
      <c r="N93" s="17"/>
      <c r="O93" s="17"/>
      <c r="P93" s="17"/>
    </row>
    <row r="94" ht="12.75" customHeight="1">
      <c r="A94" s="23" t="s">
        <v>472</v>
      </c>
      <c r="B94" s="14"/>
      <c r="C94" s="14"/>
      <c r="D94" s="14"/>
      <c r="G94" s="17"/>
      <c r="H94" s="17"/>
      <c r="I94" s="17"/>
      <c r="J94" s="17"/>
      <c r="K94" s="17"/>
      <c r="L94" s="17"/>
    </row>
    <row r="95" ht="12.75" customHeight="1">
      <c r="A95" s="26"/>
      <c r="B95" s="17"/>
      <c r="C95" s="17"/>
      <c r="D95" s="17"/>
      <c r="G95" s="17"/>
      <c r="H95" s="17"/>
      <c r="I95" s="17"/>
      <c r="J95" s="17"/>
      <c r="K95" s="17"/>
      <c r="L95" s="17"/>
    </row>
    <row r="96" ht="12.75" customHeight="1">
      <c r="A96" s="26"/>
      <c r="D96" s="17"/>
      <c r="E96" s="17"/>
      <c r="H96" s="17"/>
      <c r="I96" s="17"/>
      <c r="J96" s="17"/>
      <c r="K96" s="17"/>
      <c r="L96" s="17"/>
    </row>
    <row r="97" ht="12.75" customHeight="1">
      <c r="A97" s="26"/>
      <c r="D97" s="17"/>
      <c r="E97" s="17"/>
      <c r="H97" s="17"/>
      <c r="I97" s="17"/>
      <c r="J97" s="17"/>
      <c r="K97" s="17"/>
      <c r="L97" s="17"/>
    </row>
    <row r="98" ht="12.75" customHeight="1">
      <c r="A98" s="26"/>
      <c r="D98" s="17"/>
      <c r="E98" s="17"/>
      <c r="H98" s="17"/>
      <c r="I98" s="17"/>
      <c r="J98" s="17"/>
      <c r="K98" s="17"/>
      <c r="L98" s="17"/>
      <c r="M98" s="17"/>
      <c r="N98" s="17"/>
    </row>
    <row r="99" ht="12.75" customHeight="1">
      <c r="A99" s="26"/>
      <c r="D99" s="17"/>
      <c r="E99" s="17"/>
      <c r="H99" s="17"/>
      <c r="I99" s="17"/>
      <c r="J99" s="17"/>
      <c r="K99" s="17"/>
      <c r="L99" s="17"/>
      <c r="M99" s="17"/>
      <c r="N99" s="17"/>
    </row>
    <row r="100" ht="12.75" customHeight="1">
      <c r="A100" s="26"/>
      <c r="B100" s="17"/>
      <c r="C100" s="17"/>
      <c r="D100" s="17"/>
      <c r="H100" s="17"/>
      <c r="I100" s="17"/>
      <c r="J100" s="17"/>
      <c r="K100" s="17"/>
      <c r="L100" s="17"/>
      <c r="M100" s="17"/>
      <c r="N100" s="17"/>
    </row>
    <row r="101" ht="12.75" customHeight="1">
      <c r="A101" s="32" t="s">
        <v>510</v>
      </c>
      <c r="B101" s="33"/>
      <c r="C101" s="33"/>
      <c r="D101" s="33"/>
      <c r="H101" s="14"/>
      <c r="I101" s="14"/>
      <c r="J101" s="17"/>
      <c r="K101" s="17"/>
      <c r="L101" s="17"/>
      <c r="M101" s="17"/>
      <c r="N101" s="17"/>
    </row>
    <row r="102" ht="12.75" customHeight="1">
      <c r="A102" s="26"/>
      <c r="B102" s="17"/>
      <c r="C102" s="17"/>
      <c r="D102" s="17"/>
      <c r="H102" s="17"/>
      <c r="I102" s="17"/>
      <c r="J102" s="17"/>
      <c r="K102" s="17"/>
      <c r="L102" s="17"/>
      <c r="M102" s="17"/>
      <c r="N102" s="17"/>
    </row>
    <row r="103" ht="12.75" customHeight="1">
      <c r="A103" s="26"/>
      <c r="D103" s="17"/>
      <c r="E103" s="17"/>
      <c r="H103" s="17"/>
      <c r="I103" s="17"/>
      <c r="J103" s="17"/>
      <c r="K103" s="17"/>
      <c r="L103" s="17"/>
      <c r="M103" s="17"/>
      <c r="N103" s="17"/>
    </row>
    <row r="104" ht="12.75" customHeight="1">
      <c r="A104" s="26"/>
      <c r="D104" s="17"/>
      <c r="E104" s="17"/>
      <c r="H104" s="17"/>
      <c r="I104" s="17"/>
      <c r="J104" s="17"/>
      <c r="K104" s="17"/>
      <c r="L104" s="17"/>
      <c r="M104" s="17"/>
      <c r="N104" s="17"/>
    </row>
    <row r="105" ht="12.75" customHeight="1">
      <c r="A105" s="26"/>
      <c r="D105" s="17"/>
      <c r="E105" s="17"/>
      <c r="H105" s="17"/>
      <c r="I105" s="17"/>
      <c r="J105" s="17"/>
      <c r="K105" s="17"/>
      <c r="L105" s="17"/>
      <c r="M105" s="17"/>
      <c r="N105" s="17"/>
    </row>
    <row r="106" ht="12.75" customHeight="1">
      <c r="A106" s="26"/>
      <c r="D106" s="17"/>
      <c r="E106" s="17"/>
      <c r="H106" s="17"/>
      <c r="I106" s="17"/>
      <c r="J106" s="17"/>
      <c r="K106" s="17"/>
      <c r="L106" s="17"/>
      <c r="M106" s="17"/>
      <c r="N106" s="17"/>
    </row>
    <row r="107" ht="12.75" customHeight="1">
      <c r="A107" s="26"/>
      <c r="B107" s="17"/>
      <c r="C107" s="17"/>
      <c r="D107" s="17"/>
      <c r="H107" s="17"/>
      <c r="I107" s="17"/>
      <c r="J107" s="17"/>
      <c r="K107" s="17"/>
      <c r="L107" s="17"/>
      <c r="M107" s="17"/>
      <c r="N107" s="17"/>
    </row>
    <row r="108" ht="12.75" customHeight="1">
      <c r="A108" s="34" t="s">
        <v>474</v>
      </c>
      <c r="B108" s="17"/>
      <c r="C108" s="17"/>
      <c r="D108" s="17"/>
      <c r="H108" s="17"/>
      <c r="I108" s="17"/>
      <c r="J108" s="17"/>
      <c r="K108" s="17"/>
      <c r="L108" s="17"/>
      <c r="M108" s="17"/>
      <c r="N108" s="17"/>
    </row>
    <row r="109" ht="12.75" customHeight="1">
      <c r="A109" s="26"/>
      <c r="B109" s="17"/>
      <c r="C109" s="17"/>
      <c r="D109" s="17"/>
      <c r="H109" s="17"/>
      <c r="I109" s="17"/>
      <c r="J109" s="17"/>
      <c r="K109" s="17"/>
      <c r="L109" s="17"/>
      <c r="M109" s="17"/>
      <c r="N109" s="17"/>
    </row>
    <row r="110" ht="12.75" customHeight="1">
      <c r="A110" s="26"/>
      <c r="G110" s="17"/>
      <c r="H110" s="17"/>
      <c r="J110" s="17"/>
      <c r="K110" s="17"/>
      <c r="L110" s="17"/>
      <c r="M110" s="17"/>
      <c r="N110" s="17"/>
    </row>
    <row r="111" ht="12.75" customHeight="1">
      <c r="A111" s="26"/>
      <c r="G111" s="17"/>
      <c r="H111" s="17"/>
      <c r="J111" s="17"/>
      <c r="K111" s="17"/>
      <c r="L111" s="17"/>
      <c r="M111" s="17"/>
      <c r="N111" s="17"/>
    </row>
    <row r="112" ht="12.75" customHeight="1">
      <c r="A112" s="26"/>
      <c r="G112" s="17"/>
      <c r="H112" s="17"/>
      <c r="J112" s="17"/>
      <c r="K112" s="17"/>
      <c r="L112" s="17"/>
      <c r="M112" s="17"/>
      <c r="N112" s="17"/>
    </row>
    <row r="113" ht="12.75" customHeight="1">
      <c r="A113" s="26"/>
      <c r="I113" s="17"/>
      <c r="J113" s="17"/>
      <c r="K113" s="17"/>
      <c r="L113" s="17"/>
      <c r="M113" s="17"/>
      <c r="N113" s="17"/>
    </row>
    <row r="114" ht="12.75" customHeight="1">
      <c r="A114" s="34" t="s">
        <v>475</v>
      </c>
      <c r="B114" s="17"/>
      <c r="C114" s="17"/>
      <c r="D114" s="17"/>
      <c r="G114" s="17"/>
      <c r="I114" s="17"/>
      <c r="J114" s="17"/>
      <c r="K114" s="17"/>
      <c r="L114" s="17"/>
      <c r="M114" s="17"/>
      <c r="N114" s="17"/>
    </row>
    <row r="115" ht="12.75" customHeight="1">
      <c r="A115" s="26"/>
      <c r="B115" s="17"/>
      <c r="C115" s="17"/>
      <c r="D115" s="17"/>
      <c r="G115" s="17"/>
      <c r="I115" s="17"/>
      <c r="J115" s="17"/>
      <c r="K115" s="17"/>
      <c r="L115" s="17"/>
      <c r="M115" s="17"/>
      <c r="N115" s="17"/>
    </row>
    <row r="116" ht="12.75" customHeight="1">
      <c r="A116" s="26"/>
      <c r="D116" s="17"/>
      <c r="E116" s="17"/>
      <c r="G116" s="17"/>
      <c r="I116" s="17"/>
      <c r="J116" s="17"/>
      <c r="K116" s="17"/>
      <c r="L116" s="17"/>
      <c r="M116" s="17"/>
      <c r="N116" s="17"/>
    </row>
    <row r="117" ht="12.75" customHeight="1">
      <c r="A117" s="26"/>
      <c r="D117" s="17"/>
      <c r="E117" s="17"/>
      <c r="G117" s="17"/>
      <c r="I117" s="17"/>
      <c r="J117" s="17"/>
      <c r="K117" s="17"/>
      <c r="L117" s="17"/>
      <c r="M117" s="17"/>
      <c r="N117" s="17"/>
    </row>
    <row r="118" ht="12.75" customHeight="1">
      <c r="A118" s="26"/>
      <c r="D118" s="17"/>
      <c r="E118" s="17"/>
      <c r="G118" s="17"/>
      <c r="I118" s="17"/>
      <c r="J118" s="17"/>
      <c r="K118" s="17"/>
      <c r="L118" s="17"/>
      <c r="M118" s="17"/>
      <c r="N118" s="17"/>
    </row>
    <row r="119" ht="12.75" customHeight="1">
      <c r="A119" s="26"/>
      <c r="D119" s="17"/>
      <c r="E119" s="17"/>
      <c r="G119" s="17"/>
      <c r="I119" s="17"/>
      <c r="J119" s="17"/>
      <c r="K119" s="17"/>
      <c r="L119" s="17"/>
      <c r="M119" s="17"/>
      <c r="N119" s="17"/>
    </row>
    <row r="120" ht="12.75" customHeight="1">
      <c r="A120" s="26"/>
      <c r="C120" s="1"/>
      <c r="D120" s="17"/>
      <c r="E120" s="17"/>
      <c r="G120" s="17"/>
      <c r="I120" s="17"/>
      <c r="J120" s="17"/>
      <c r="K120" s="17"/>
      <c r="L120" s="17"/>
      <c r="M120" s="17"/>
      <c r="N120" s="17"/>
    </row>
    <row r="121" ht="12.75" customHeight="1">
      <c r="A121" s="26"/>
      <c r="C121" s="1"/>
      <c r="D121" s="17"/>
      <c r="E121" s="17"/>
      <c r="G121" s="17"/>
      <c r="I121" s="17"/>
      <c r="J121" s="17"/>
      <c r="K121" s="17"/>
      <c r="L121" s="17"/>
      <c r="M121" s="17"/>
      <c r="N121" s="17"/>
    </row>
    <row r="122" ht="12.75" customHeight="1">
      <c r="A122" s="26"/>
      <c r="C122" s="1"/>
      <c r="D122" s="17"/>
      <c r="E122" s="17"/>
      <c r="G122" s="17"/>
      <c r="I122" s="17"/>
      <c r="J122" s="17"/>
      <c r="K122" s="17"/>
      <c r="L122" s="17"/>
      <c r="M122" s="17"/>
      <c r="N122" s="17"/>
    </row>
    <row r="123" ht="12.75" customHeight="1">
      <c r="A123" s="26"/>
      <c r="C123" s="1"/>
      <c r="D123" s="17"/>
      <c r="E123" s="17"/>
      <c r="G123" s="17"/>
      <c r="I123" s="17"/>
      <c r="J123" s="17"/>
      <c r="K123" s="17"/>
      <c r="L123" s="17"/>
      <c r="M123" s="17"/>
      <c r="N123" s="17"/>
    </row>
    <row r="124" ht="12.75" customHeight="1">
      <c r="A124" s="17"/>
      <c r="B124" s="17"/>
      <c r="C124" s="17"/>
      <c r="D124" s="17"/>
      <c r="E124" s="17"/>
      <c r="G124" s="17"/>
      <c r="I124" s="17"/>
      <c r="J124" s="17"/>
      <c r="K124" s="17"/>
      <c r="L124" s="17"/>
      <c r="M124" s="17"/>
      <c r="N124" s="17"/>
    </row>
    <row r="125" ht="12.75" customHeight="1">
      <c r="A125" s="34" t="s">
        <v>476</v>
      </c>
      <c r="B125" s="17"/>
      <c r="C125" s="17"/>
      <c r="D125" s="17"/>
      <c r="E125" s="17"/>
      <c r="F125" s="17"/>
      <c r="G125" s="17"/>
      <c r="I125" s="17"/>
      <c r="J125" s="17"/>
      <c r="K125" s="17"/>
      <c r="L125" s="17"/>
      <c r="M125" s="17"/>
      <c r="N125" s="17"/>
    </row>
    <row r="126" ht="12.75" customHeight="1">
      <c r="A126" s="35"/>
      <c r="D126" s="35"/>
      <c r="E126" s="35"/>
      <c r="F126" s="17"/>
      <c r="G126" s="17"/>
      <c r="I126" s="17"/>
      <c r="J126" s="17"/>
      <c r="K126" s="17"/>
      <c r="L126" s="17"/>
      <c r="M126" s="17"/>
      <c r="N126" s="17"/>
    </row>
    <row r="127" ht="12.75" customHeight="1">
      <c r="A127" s="35"/>
      <c r="B127" s="1"/>
      <c r="D127" s="35"/>
      <c r="E127" s="35"/>
      <c r="F127" s="17"/>
      <c r="G127" s="17"/>
      <c r="I127" s="17"/>
      <c r="J127" s="17"/>
      <c r="K127" s="17"/>
      <c r="L127" s="17"/>
      <c r="M127" s="17"/>
      <c r="N127" s="17"/>
    </row>
    <row r="128" ht="12.75" customHeight="1">
      <c r="A128" s="35"/>
      <c r="G128" s="17"/>
      <c r="I128" s="17"/>
      <c r="J128" s="17"/>
      <c r="K128" s="17"/>
      <c r="L128" s="17"/>
      <c r="M128" s="17"/>
      <c r="N128" s="17"/>
    </row>
    <row r="129" ht="12.75" customHeight="1">
      <c r="A129" s="35"/>
      <c r="G129" s="17"/>
      <c r="I129" s="17"/>
      <c r="J129" s="17"/>
      <c r="K129" s="17"/>
      <c r="L129" s="17"/>
      <c r="M129" s="17"/>
      <c r="N129" s="17"/>
    </row>
    <row r="130" ht="12.75" customHeight="1">
      <c r="A130" s="35"/>
      <c r="G130" s="17"/>
      <c r="I130" s="17"/>
      <c r="J130" s="17"/>
      <c r="K130" s="17"/>
      <c r="L130" s="17"/>
      <c r="M130" s="17"/>
      <c r="N130" s="17"/>
    </row>
    <row r="131" ht="12.75" customHeight="1">
      <c r="A131" s="35"/>
      <c r="G131" s="17"/>
      <c r="I131" s="17"/>
      <c r="J131" s="17"/>
      <c r="K131" s="17"/>
      <c r="L131" s="17"/>
      <c r="M131" s="17"/>
      <c r="N131" s="17"/>
    </row>
    <row r="132" ht="12.75" customHeight="1">
      <c r="A132" s="35"/>
      <c r="G132" s="17"/>
      <c r="I132" s="17"/>
      <c r="J132" s="17"/>
      <c r="K132" s="17"/>
      <c r="L132" s="17"/>
      <c r="M132" s="17"/>
      <c r="N132" s="17"/>
    </row>
    <row r="133" ht="12.75" customHeight="1">
      <c r="A133" s="35"/>
      <c r="G133" s="17"/>
      <c r="I133" s="17"/>
      <c r="J133" s="17"/>
      <c r="K133" s="17"/>
      <c r="L133" s="17"/>
      <c r="M133" s="17"/>
      <c r="N133" s="17"/>
    </row>
    <row r="134" ht="12.75" customHeight="1">
      <c r="A134" s="35"/>
      <c r="I134" s="17"/>
      <c r="J134" s="17"/>
      <c r="K134" s="17"/>
      <c r="L134" s="17"/>
      <c r="M134" s="17"/>
      <c r="N134" s="17"/>
    </row>
    <row r="135" ht="12.75" customHeight="1">
      <c r="A135" s="35"/>
      <c r="I135" s="17"/>
      <c r="J135" s="17"/>
      <c r="K135" s="17"/>
      <c r="L135" s="17"/>
      <c r="M135" s="17"/>
      <c r="N135" s="17"/>
    </row>
    <row r="136" ht="12.75" customHeight="1">
      <c r="A136" s="35"/>
      <c r="I136" s="17"/>
      <c r="J136" s="17"/>
      <c r="K136" s="17"/>
      <c r="L136" s="17"/>
      <c r="M136" s="17"/>
      <c r="N136" s="17"/>
    </row>
    <row r="137" ht="12.75" customHeight="1">
      <c r="A137" s="36" t="s">
        <v>514</v>
      </c>
      <c r="G137" s="17"/>
      <c r="I137" s="17"/>
      <c r="J137" s="17"/>
      <c r="K137" s="17"/>
      <c r="L137" s="17"/>
      <c r="M137" s="17"/>
      <c r="N137" s="17"/>
    </row>
    <row r="138" ht="12.75" customHeight="1">
      <c r="A138" s="35"/>
      <c r="D138" s="35"/>
      <c r="E138" s="35"/>
      <c r="F138" s="17"/>
      <c r="G138" s="17"/>
      <c r="I138" s="17"/>
      <c r="J138" s="17"/>
      <c r="K138" s="17"/>
      <c r="L138" s="17"/>
      <c r="M138" s="17"/>
      <c r="N138" s="17"/>
    </row>
    <row r="139" ht="12.75" customHeight="1">
      <c r="A139" s="35"/>
      <c r="D139" s="35"/>
      <c r="E139" s="35"/>
      <c r="F139" s="17"/>
      <c r="G139" s="17"/>
      <c r="I139" s="17"/>
      <c r="J139" s="17"/>
      <c r="K139" s="17"/>
      <c r="L139" s="17"/>
      <c r="M139" s="17"/>
      <c r="N139" s="17"/>
    </row>
    <row r="140" ht="12.75" customHeight="1">
      <c r="A140" s="26"/>
      <c r="D140" s="17"/>
      <c r="E140" s="17"/>
      <c r="F140" s="17"/>
      <c r="G140" s="17"/>
      <c r="I140" s="17"/>
      <c r="J140" s="17"/>
      <c r="K140" s="17"/>
      <c r="L140" s="17"/>
      <c r="M140" s="17"/>
      <c r="N140" s="17"/>
    </row>
    <row r="141" ht="12.75" customHeight="1">
      <c r="A141" s="26"/>
      <c r="D141" s="17"/>
      <c r="E141" s="17"/>
      <c r="F141" s="17"/>
      <c r="G141" s="17"/>
      <c r="I141" s="17"/>
      <c r="J141" s="17"/>
      <c r="K141" s="17"/>
      <c r="L141" s="17"/>
      <c r="M141" s="17"/>
      <c r="N141" s="17"/>
    </row>
    <row r="142" ht="12.75" customHeight="1">
      <c r="A142" s="26"/>
      <c r="D142" s="17"/>
      <c r="E142" s="17"/>
      <c r="F142" s="17"/>
      <c r="G142" s="17"/>
      <c r="I142" s="17"/>
      <c r="J142" s="17"/>
      <c r="K142" s="17"/>
      <c r="L142" s="17"/>
      <c r="M142" s="17"/>
      <c r="N142" s="17"/>
    </row>
    <row r="143" ht="12.75" customHeight="1">
      <c r="A143" s="26"/>
      <c r="D143" s="17"/>
      <c r="E143" s="17"/>
      <c r="F143" s="17"/>
      <c r="G143" s="17"/>
      <c r="I143" s="17"/>
      <c r="J143" s="17"/>
      <c r="K143" s="17"/>
      <c r="L143" s="17"/>
      <c r="M143" s="17"/>
      <c r="N143" s="17"/>
    </row>
    <row r="144" ht="12.75" customHeight="1">
      <c r="A144" s="26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</row>
    <row r="145" ht="12.75" customHeight="1">
      <c r="A145" s="26"/>
      <c r="D145" s="17"/>
      <c r="F145" s="17"/>
      <c r="G145" s="17"/>
      <c r="H145" s="6"/>
      <c r="I145" s="17"/>
      <c r="J145" s="17"/>
      <c r="K145" s="17"/>
      <c r="L145" s="17"/>
      <c r="M145" s="17"/>
      <c r="N145" s="17"/>
    </row>
    <row r="146" ht="12.75" customHeight="1">
      <c r="A146" s="34" t="s">
        <v>478</v>
      </c>
      <c r="B146" s="17"/>
      <c r="C146" s="17"/>
      <c r="D146" s="17"/>
      <c r="H146" s="17"/>
      <c r="I146" s="17"/>
      <c r="J146" s="17"/>
      <c r="K146" s="17"/>
      <c r="L146" s="17"/>
      <c r="M146" s="17"/>
      <c r="N146" s="17"/>
    </row>
    <row r="147" ht="12.75" customHeight="1">
      <c r="A147" s="26"/>
      <c r="B147" s="17"/>
      <c r="C147" s="17"/>
      <c r="D147" s="17"/>
      <c r="H147" s="17"/>
      <c r="I147" s="17"/>
      <c r="J147" s="17"/>
      <c r="K147" s="17"/>
      <c r="L147" s="17"/>
      <c r="M147" s="17"/>
      <c r="N147" s="17"/>
    </row>
    <row r="148" ht="12.75" customHeight="1">
      <c r="A148" s="35"/>
      <c r="B148" s="1" t="s">
        <v>516</v>
      </c>
      <c r="C148" s="19" t="s">
        <v>517</v>
      </c>
      <c r="J148" s="6"/>
      <c r="K148" s="17"/>
      <c r="L148" s="17"/>
      <c r="M148" s="17"/>
      <c r="N148" s="17"/>
    </row>
    <row r="149" ht="12.75" customHeight="1">
      <c r="A149" s="35"/>
      <c r="B149" s="38" t="s">
        <v>518</v>
      </c>
      <c r="C149" s="1">
        <v>63.0</v>
      </c>
      <c r="F149" s="39"/>
      <c r="J149" s="6"/>
      <c r="K149" s="17"/>
      <c r="L149" s="17"/>
      <c r="M149" s="17"/>
      <c r="N149" s="17"/>
    </row>
    <row r="150" ht="12.75" customHeight="1">
      <c r="A150" s="35"/>
      <c r="B150" s="38" t="s">
        <v>519</v>
      </c>
      <c r="C150" s="1">
        <v>62.0</v>
      </c>
      <c r="F150" s="39"/>
      <c r="J150" s="6"/>
      <c r="K150" s="17"/>
      <c r="L150" s="17"/>
      <c r="M150" s="17"/>
      <c r="N150" s="17"/>
    </row>
    <row r="151" ht="12.75" customHeight="1">
      <c r="A151" s="35"/>
      <c r="B151" s="38" t="s">
        <v>520</v>
      </c>
      <c r="C151" s="1">
        <v>58.0</v>
      </c>
      <c r="F151" s="39"/>
      <c r="I151" s="40"/>
      <c r="J151" s="17"/>
      <c r="K151" s="17"/>
      <c r="L151" s="17"/>
      <c r="M151" s="17"/>
      <c r="N151" s="17"/>
    </row>
    <row r="152" ht="12.75" customHeight="1">
      <c r="A152" s="35"/>
      <c r="B152" s="38" t="s">
        <v>521</v>
      </c>
      <c r="C152" s="1">
        <v>52.0</v>
      </c>
      <c r="F152" s="39"/>
      <c r="J152" s="17"/>
      <c r="K152" s="17"/>
      <c r="L152" s="17"/>
      <c r="M152" s="17"/>
      <c r="N152" s="17"/>
    </row>
    <row r="153" ht="12.75" customHeight="1">
      <c r="A153" s="35"/>
      <c r="B153" s="38" t="s">
        <v>522</v>
      </c>
      <c r="C153" s="1">
        <v>45.0</v>
      </c>
      <c r="F153" s="39"/>
      <c r="J153" s="17"/>
      <c r="K153" s="17"/>
      <c r="L153" s="17"/>
      <c r="M153" s="17"/>
      <c r="N153" s="17"/>
    </row>
    <row r="154" ht="12.75" customHeight="1">
      <c r="A154" s="35"/>
      <c r="B154" s="38" t="s">
        <v>523</v>
      </c>
      <c r="C154" s="1">
        <v>44.0</v>
      </c>
      <c r="F154" s="39"/>
      <c r="J154" s="17"/>
      <c r="K154" s="17"/>
      <c r="L154" s="17"/>
      <c r="M154" s="17"/>
      <c r="N154" s="17"/>
    </row>
    <row r="155" ht="12.75" customHeight="1">
      <c r="A155" s="35"/>
      <c r="B155" s="38" t="s">
        <v>524</v>
      </c>
      <c r="C155" s="1">
        <v>38.0</v>
      </c>
      <c r="F155" s="39"/>
      <c r="J155" s="17"/>
      <c r="K155" s="17"/>
      <c r="L155" s="17"/>
      <c r="M155" s="17"/>
      <c r="N155" s="17"/>
    </row>
    <row r="156" ht="12.75" customHeight="1">
      <c r="A156" s="35"/>
      <c r="B156" s="38" t="s">
        <v>525</v>
      </c>
      <c r="C156" s="1">
        <v>38.0</v>
      </c>
      <c r="F156" s="39"/>
      <c r="J156" s="17"/>
      <c r="K156" s="17"/>
      <c r="L156" s="17"/>
      <c r="M156" s="17"/>
      <c r="N156" s="17"/>
    </row>
    <row r="157" ht="12.75" customHeight="1">
      <c r="A157" s="35"/>
      <c r="F157" s="39"/>
      <c r="J157" s="17"/>
      <c r="K157" s="17"/>
      <c r="L157" s="17"/>
      <c r="M157" s="17"/>
      <c r="N157" s="17"/>
    </row>
    <row r="158" ht="12.75" customHeight="1">
      <c r="A158" s="35"/>
      <c r="B158" s="6"/>
      <c r="E158" s="35"/>
      <c r="G158" s="17"/>
      <c r="J158" s="17"/>
      <c r="K158" s="17"/>
      <c r="L158" s="17"/>
      <c r="M158" s="17"/>
      <c r="N158" s="17"/>
    </row>
    <row r="159" ht="12.75" customHeight="1">
      <c r="E159" s="35"/>
      <c r="I159" s="17"/>
      <c r="J159" s="17"/>
      <c r="K159" s="17"/>
      <c r="L159" s="17"/>
      <c r="M159" s="17"/>
      <c r="N159" s="17"/>
    </row>
    <row r="160" ht="12.75" customHeight="1">
      <c r="D160" s="41"/>
      <c r="E160" s="40"/>
      <c r="I160" s="17"/>
      <c r="J160" s="17"/>
      <c r="K160" s="17"/>
      <c r="L160" s="17"/>
      <c r="M160" s="17"/>
      <c r="N160" s="17"/>
    </row>
    <row r="161" ht="12.75" customHeight="1">
      <c r="A161" s="35"/>
      <c r="D161" s="6"/>
      <c r="E161" s="6"/>
      <c r="I161" s="17"/>
      <c r="J161" s="17"/>
      <c r="K161" s="17"/>
      <c r="L161" s="17"/>
      <c r="M161" s="17"/>
      <c r="N161" s="17"/>
    </row>
    <row r="162" ht="12.75" customHeight="1">
      <c r="A162" s="35"/>
      <c r="B162" s="6"/>
      <c r="D162" s="6"/>
      <c r="E162" s="6"/>
      <c r="I162" s="17"/>
      <c r="J162" s="17"/>
      <c r="K162" s="17"/>
      <c r="L162" s="17"/>
      <c r="M162" s="17"/>
      <c r="N162" s="17"/>
    </row>
    <row r="163" ht="12.75" customHeight="1">
      <c r="D163" s="6"/>
      <c r="E163" s="42"/>
      <c r="I163" s="17"/>
      <c r="J163" s="17"/>
      <c r="K163" s="17"/>
      <c r="L163" s="17"/>
      <c r="M163" s="17"/>
      <c r="N163" s="17"/>
    </row>
    <row r="164" ht="12.75" customHeight="1">
      <c r="D164" s="6"/>
      <c r="E164" s="6"/>
      <c r="I164" s="17"/>
      <c r="J164" s="17"/>
      <c r="K164" s="17"/>
      <c r="L164" s="17"/>
      <c r="M164" s="17"/>
      <c r="N164" s="17"/>
    </row>
    <row r="165" ht="12.75" customHeight="1">
      <c r="A165" s="26"/>
      <c r="D165" s="6"/>
      <c r="E165" s="6"/>
      <c r="I165" s="17"/>
      <c r="J165" s="17"/>
      <c r="K165" s="17"/>
      <c r="L165" s="17"/>
      <c r="M165" s="17"/>
      <c r="N165" s="17"/>
    </row>
    <row r="166" ht="12.75" customHeight="1">
      <c r="D166" s="6"/>
      <c r="E166" s="6"/>
      <c r="H166" s="17"/>
      <c r="I166" s="17"/>
      <c r="J166" s="17"/>
      <c r="K166" s="17"/>
      <c r="L166" s="17"/>
      <c r="M166" s="17"/>
      <c r="N166" s="17"/>
    </row>
    <row r="167" ht="12.75" customHeight="1">
      <c r="D167" s="6"/>
      <c r="E167" s="6"/>
      <c r="G167" s="6"/>
      <c r="H167" s="17"/>
      <c r="I167" s="17"/>
      <c r="J167" s="17"/>
      <c r="K167" s="17"/>
      <c r="L167" s="17"/>
      <c r="M167" s="17"/>
      <c r="N167" s="17"/>
    </row>
    <row r="168" ht="12.75" customHeight="1">
      <c r="A168" s="26"/>
      <c r="B168" s="1" t="s">
        <v>4</v>
      </c>
      <c r="C168" s="19" t="s">
        <v>496</v>
      </c>
      <c r="D168" s="17"/>
      <c r="G168" s="6"/>
      <c r="H168" s="17"/>
      <c r="I168" s="17"/>
      <c r="J168" s="17"/>
      <c r="K168" s="17"/>
      <c r="L168" s="17"/>
      <c r="M168" s="17"/>
      <c r="N168" s="17"/>
    </row>
    <row r="169" ht="12.75" customHeight="1">
      <c r="A169" s="26"/>
      <c r="B169" s="19" t="s">
        <v>28</v>
      </c>
      <c r="C169" s="1">
        <v>12.0</v>
      </c>
      <c r="D169" s="17" t="str">
        <f>B169</f>
        <v>Central Park S &amp; 6 Ave</v>
      </c>
      <c r="G169" s="6"/>
      <c r="H169" s="17"/>
      <c r="I169" s="17"/>
      <c r="J169" s="17"/>
      <c r="K169" s="17"/>
      <c r="L169" s="17"/>
      <c r="M169" s="17"/>
      <c r="N169" s="17"/>
    </row>
    <row r="170" ht="12.75" customHeight="1">
      <c r="A170" s="26"/>
      <c r="D170" s="17"/>
      <c r="G170" s="6"/>
      <c r="H170" s="17"/>
      <c r="I170" s="17"/>
      <c r="J170" s="17"/>
      <c r="K170" s="17"/>
      <c r="L170" s="17"/>
      <c r="M170" s="17"/>
      <c r="N170" s="17"/>
    </row>
    <row r="171" ht="12.75" customHeight="1">
      <c r="A171" s="26"/>
      <c r="D171" s="17"/>
      <c r="G171" s="6"/>
      <c r="H171" s="17"/>
      <c r="I171" s="17"/>
      <c r="J171" s="17"/>
      <c r="K171" s="17"/>
      <c r="L171" s="17"/>
      <c r="M171" s="17"/>
      <c r="N171" s="17"/>
    </row>
    <row r="172" ht="12.75" customHeight="1">
      <c r="A172" s="26"/>
      <c r="B172" s="1" t="s">
        <v>5</v>
      </c>
      <c r="C172" s="19" t="s">
        <v>497</v>
      </c>
      <c r="G172" s="6"/>
      <c r="H172" s="17"/>
      <c r="I172" s="17"/>
      <c r="J172" s="17"/>
      <c r="K172" s="17"/>
      <c r="L172" s="17"/>
      <c r="M172" s="17"/>
      <c r="N172" s="17"/>
    </row>
    <row r="173" ht="12.75" customHeight="1">
      <c r="A173" s="26"/>
      <c r="B173" s="19" t="s">
        <v>240</v>
      </c>
      <c r="C173" s="1">
        <v>10.0</v>
      </c>
      <c r="D173" s="19" t="str">
        <f>B173:B174</f>
        <v>E 7 St &amp; Avenue A</v>
      </c>
      <c r="G173" s="6"/>
      <c r="H173" s="17"/>
      <c r="I173" s="6"/>
      <c r="J173" s="6"/>
      <c r="K173" s="17"/>
      <c r="L173" s="17"/>
      <c r="M173" s="17"/>
      <c r="N173" s="17"/>
    </row>
    <row r="174" ht="12.75" customHeight="1">
      <c r="A174" s="26"/>
      <c r="B174" s="19" t="s">
        <v>42</v>
      </c>
      <c r="C174" s="1">
        <v>10.0</v>
      </c>
      <c r="D174" s="19" t="str">
        <f>B174</f>
        <v>E 17 St &amp; Broadway</v>
      </c>
      <c r="G174" s="6"/>
      <c r="H174" s="17"/>
      <c r="I174" s="6"/>
      <c r="J174" s="6"/>
      <c r="K174" s="17"/>
      <c r="L174" s="17"/>
      <c r="M174" s="17"/>
      <c r="N174" s="17"/>
    </row>
    <row r="175" ht="12.75" customHeight="1">
      <c r="A175" s="26"/>
      <c r="G175" s="6"/>
      <c r="H175" s="17"/>
      <c r="I175" s="6"/>
      <c r="J175" s="6"/>
      <c r="K175" s="17"/>
      <c r="L175" s="17"/>
      <c r="M175" s="17"/>
      <c r="N175" s="17"/>
    </row>
    <row r="176" ht="12.75" customHeight="1">
      <c r="A176" s="26"/>
      <c r="B176" s="1" t="s">
        <v>460</v>
      </c>
      <c r="C176" s="19" t="s">
        <v>498</v>
      </c>
      <c r="G176" s="6"/>
      <c r="H176" s="17"/>
      <c r="I176" s="6"/>
      <c r="J176" s="6"/>
      <c r="K176" s="17"/>
      <c r="L176" s="17"/>
      <c r="M176" s="17"/>
      <c r="N176" s="17"/>
    </row>
    <row r="177" ht="12.75" customHeight="1">
      <c r="A177" s="26"/>
      <c r="B177" s="19" t="s">
        <v>506</v>
      </c>
      <c r="C177" s="1">
        <v>2.0</v>
      </c>
      <c r="D177" s="19" t="str">
        <f t="shared" ref="D177:D184" si="1">B177</f>
        <v>York St &amp; Jay St TO Rivington St &amp; Chrystie St</v>
      </c>
      <c r="G177" s="6"/>
      <c r="H177" s="35"/>
      <c r="I177" s="6"/>
      <c r="J177" s="6"/>
      <c r="K177" s="17"/>
      <c r="L177" s="17"/>
      <c r="M177" s="17"/>
      <c r="N177" s="17"/>
    </row>
    <row r="178" ht="12.75" customHeight="1">
      <c r="A178" s="26"/>
      <c r="B178" s="19" t="s">
        <v>502</v>
      </c>
      <c r="C178" s="1">
        <v>2.0</v>
      </c>
      <c r="D178" s="19" t="str">
        <f t="shared" si="1"/>
        <v>W 20 St &amp; 8 Ave TO W 26 St &amp; 8 Ave</v>
      </c>
      <c r="G178" s="6"/>
      <c r="H178" s="35"/>
      <c r="I178" s="6"/>
      <c r="J178" s="6"/>
      <c r="K178" s="17"/>
      <c r="L178" s="17"/>
      <c r="M178" s="17"/>
      <c r="N178" s="17"/>
    </row>
    <row r="179" ht="12.75" customHeight="1">
      <c r="A179" s="26"/>
      <c r="B179" s="19" t="s">
        <v>500</v>
      </c>
      <c r="C179" s="1">
        <v>2.0</v>
      </c>
      <c r="D179" s="19" t="str">
        <f t="shared" si="1"/>
        <v>University Pl &amp; E 14 St TO Washington Pl &amp; Broadway</v>
      </c>
      <c r="E179" s="17"/>
      <c r="G179" s="6"/>
      <c r="H179" s="35"/>
      <c r="I179" s="6"/>
      <c r="J179" s="6"/>
      <c r="K179" s="17"/>
      <c r="L179" s="17"/>
      <c r="M179" s="17"/>
      <c r="N179" s="17"/>
    </row>
    <row r="180" ht="12.75" customHeight="1">
      <c r="A180" s="26"/>
      <c r="B180" s="19" t="s">
        <v>501</v>
      </c>
      <c r="C180" s="1">
        <v>2.0</v>
      </c>
      <c r="D180" s="19" t="str">
        <f t="shared" si="1"/>
        <v>Central Park S &amp; 6 Ave TO Central Park S &amp; 6 Ave</v>
      </c>
      <c r="E180" s="17"/>
      <c r="G180" s="6"/>
      <c r="H180" s="35"/>
      <c r="I180" s="6"/>
      <c r="J180" s="6"/>
      <c r="K180" s="17"/>
      <c r="L180" s="17"/>
      <c r="M180" s="17"/>
      <c r="N180" s="17"/>
    </row>
    <row r="181" ht="12.75" customHeight="1">
      <c r="A181" s="26"/>
      <c r="B181" s="19" t="s">
        <v>504</v>
      </c>
      <c r="C181" s="1">
        <v>2.0</v>
      </c>
      <c r="D181" s="19" t="str">
        <f t="shared" si="1"/>
        <v>W 26 St &amp; 8 Ave TO W 38 St &amp; 8 Ave</v>
      </c>
      <c r="E181" s="17"/>
      <c r="G181" s="6"/>
      <c r="H181" s="35"/>
      <c r="I181" s="6"/>
      <c r="J181" s="6"/>
      <c r="K181" s="17"/>
      <c r="L181" s="17"/>
      <c r="M181" s="17"/>
      <c r="N181" s="17"/>
    </row>
    <row r="182" ht="12.75" customHeight="1">
      <c r="A182" s="26"/>
      <c r="B182" s="19" t="s">
        <v>505</v>
      </c>
      <c r="C182" s="1">
        <v>2.0</v>
      </c>
      <c r="D182" s="19" t="str">
        <f t="shared" si="1"/>
        <v>Pershing Square North TO W 33 St &amp; 7 Ave</v>
      </c>
      <c r="E182" s="35"/>
      <c r="G182" s="6"/>
      <c r="H182" s="6"/>
      <c r="I182" s="6"/>
      <c r="J182" s="6"/>
      <c r="K182" s="17"/>
      <c r="L182" s="17"/>
      <c r="M182" s="17"/>
      <c r="N182" s="17"/>
    </row>
    <row r="183" ht="12.75" customHeight="1">
      <c r="A183" s="26"/>
      <c r="B183" s="19" t="s">
        <v>503</v>
      </c>
      <c r="C183" s="1">
        <v>2.0</v>
      </c>
      <c r="D183" s="19" t="str">
        <f t="shared" si="1"/>
        <v>Bayard St &amp; Baxter St TO Bayard St &amp; Baxter St</v>
      </c>
      <c r="E183" s="35"/>
      <c r="G183" s="6"/>
      <c r="H183" s="6"/>
      <c r="I183" s="6"/>
      <c r="J183" s="6"/>
      <c r="K183" s="17"/>
      <c r="L183" s="17"/>
      <c r="M183" s="17"/>
      <c r="N183" s="17"/>
    </row>
    <row r="184" ht="12.75" customHeight="1">
      <c r="A184" s="26"/>
      <c r="B184" s="19" t="s">
        <v>499</v>
      </c>
      <c r="C184" s="1">
        <v>2.0</v>
      </c>
      <c r="D184" s="19" t="str">
        <f t="shared" si="1"/>
        <v>Rivington St &amp; Chrystie St TO W Broadway &amp; Spring St</v>
      </c>
      <c r="E184" s="35"/>
      <c r="G184" s="6"/>
      <c r="H184" s="6"/>
      <c r="I184" s="6"/>
      <c r="J184" s="6"/>
      <c r="K184" s="17"/>
      <c r="L184" s="17"/>
      <c r="M184" s="17"/>
      <c r="N184" s="17"/>
    </row>
    <row r="185" ht="12.75" customHeight="1">
      <c r="A185" s="26"/>
      <c r="E185" s="35"/>
      <c r="G185" s="6"/>
      <c r="H185" s="6"/>
      <c r="I185" s="6"/>
      <c r="J185" s="6"/>
      <c r="K185" s="17"/>
      <c r="L185" s="17"/>
      <c r="M185" s="17"/>
      <c r="N185" s="17"/>
    </row>
    <row r="186" ht="12.75" customHeight="1">
      <c r="A186" s="17"/>
      <c r="B186" s="17"/>
      <c r="C186" s="17"/>
      <c r="D186" s="17"/>
      <c r="E186" s="17"/>
      <c r="F186" s="17"/>
      <c r="G186" s="17"/>
      <c r="H186" s="6"/>
      <c r="I186" s="6"/>
      <c r="J186" s="6"/>
      <c r="K186" s="17"/>
      <c r="L186" s="17"/>
      <c r="M186" s="17"/>
      <c r="N186" s="17"/>
    </row>
    <row r="187" ht="12.75" customHeight="1">
      <c r="A187" s="17"/>
      <c r="B187" s="17"/>
      <c r="C187" s="17"/>
      <c r="D187" s="17"/>
      <c r="E187" s="17"/>
      <c r="F187" s="17"/>
      <c r="G187" s="17"/>
      <c r="H187" s="6"/>
      <c r="I187" s="6"/>
      <c r="J187" s="6"/>
      <c r="K187" s="17"/>
      <c r="L187" s="17"/>
      <c r="M187" s="17"/>
      <c r="N187" s="17"/>
    </row>
    <row r="188" ht="12.75" customHeight="1">
      <c r="A188" s="17"/>
      <c r="B188" s="17"/>
      <c r="C188" s="17"/>
      <c r="D188" s="17"/>
      <c r="E188" s="17"/>
      <c r="F188" s="17"/>
      <c r="G188" s="17"/>
      <c r="H188" s="6"/>
      <c r="I188" s="6"/>
      <c r="J188" s="6"/>
      <c r="K188" s="17"/>
      <c r="L188" s="17"/>
      <c r="M188" s="17"/>
      <c r="N188" s="17"/>
    </row>
    <row r="189" ht="12.75" customHeight="1">
      <c r="A189" s="17"/>
      <c r="B189" s="17"/>
      <c r="C189" s="17"/>
      <c r="D189" s="17"/>
      <c r="E189" s="17"/>
      <c r="F189" s="17"/>
      <c r="G189" s="17"/>
      <c r="H189" s="6"/>
      <c r="I189" s="6"/>
      <c r="J189" s="6"/>
      <c r="K189" s="17"/>
      <c r="L189" s="17"/>
      <c r="M189" s="17"/>
      <c r="N189" s="17"/>
    </row>
    <row r="190" ht="12.75" customHeight="1">
      <c r="A190" s="17"/>
      <c r="B190" s="17"/>
      <c r="C190" s="17"/>
      <c r="D190" s="17"/>
      <c r="E190" s="17"/>
      <c r="F190" s="17"/>
      <c r="G190" s="17"/>
      <c r="H190" s="6"/>
      <c r="I190" s="6"/>
      <c r="J190" s="6"/>
      <c r="K190" s="17"/>
      <c r="L190" s="17"/>
      <c r="M190" s="17"/>
      <c r="N190" s="17"/>
    </row>
    <row r="191" ht="12.75" customHeight="1">
      <c r="A191" s="17"/>
      <c r="B191" s="17"/>
      <c r="C191" s="17"/>
      <c r="D191" s="17"/>
      <c r="E191" s="17"/>
      <c r="F191" s="17"/>
      <c r="G191" s="17"/>
      <c r="H191" s="6"/>
      <c r="I191" s="6"/>
      <c r="J191" s="6"/>
      <c r="K191" s="17"/>
      <c r="L191" s="17"/>
      <c r="M191" s="17"/>
      <c r="N191" s="17"/>
    </row>
    <row r="192" ht="12.75" customHeight="1">
      <c r="A192" s="17"/>
      <c r="B192" s="17"/>
      <c r="C192" s="17"/>
      <c r="D192" s="17"/>
      <c r="E192" s="17"/>
      <c r="F192" s="17"/>
      <c r="G192" s="17"/>
      <c r="H192" s="6"/>
      <c r="I192" s="6"/>
      <c r="J192" s="6"/>
      <c r="K192" s="17"/>
      <c r="L192" s="17"/>
      <c r="M192" s="17"/>
      <c r="N192" s="17"/>
    </row>
    <row r="193" ht="12.75" customHeight="1">
      <c r="A193" s="17"/>
      <c r="B193" s="17"/>
      <c r="C193" s="17"/>
      <c r="D193" s="17"/>
      <c r="E193" s="17"/>
      <c r="F193" s="17"/>
      <c r="G193" s="17"/>
      <c r="H193" s="6"/>
      <c r="I193" s="6"/>
      <c r="J193" s="6"/>
      <c r="K193" s="17"/>
      <c r="L193" s="17"/>
      <c r="M193" s="17"/>
      <c r="N193" s="17"/>
    </row>
    <row r="194" ht="12.75" customHeight="1">
      <c r="A194" s="17"/>
      <c r="B194" s="17"/>
      <c r="C194" s="17"/>
      <c r="D194" s="17"/>
      <c r="E194" s="17"/>
      <c r="F194" s="17"/>
      <c r="G194" s="17"/>
      <c r="H194" s="6"/>
      <c r="I194" s="6"/>
      <c r="J194" s="6"/>
      <c r="K194" s="17"/>
      <c r="L194" s="17"/>
      <c r="M194" s="17"/>
      <c r="N194" s="17"/>
    </row>
    <row r="195" ht="12.75" customHeight="1">
      <c r="A195" s="17"/>
      <c r="B195" s="17"/>
      <c r="C195" s="17"/>
      <c r="D195" s="17"/>
      <c r="E195" s="17"/>
      <c r="F195" s="17"/>
      <c r="G195" s="17"/>
      <c r="H195" s="6"/>
      <c r="I195" s="6"/>
      <c r="J195" s="6"/>
      <c r="K195" s="17"/>
      <c r="L195" s="17"/>
      <c r="M195" s="17"/>
      <c r="N195" s="17"/>
    </row>
    <row r="196" ht="12.75" customHeight="1">
      <c r="A196" s="17"/>
      <c r="B196" s="17"/>
      <c r="C196" s="17"/>
      <c r="D196" s="17"/>
      <c r="E196" s="17"/>
      <c r="F196" s="17"/>
      <c r="G196" s="17"/>
      <c r="H196" s="6"/>
      <c r="I196" s="6"/>
      <c r="J196" s="6"/>
      <c r="K196" s="17"/>
      <c r="L196" s="17"/>
      <c r="M196" s="17"/>
      <c r="N196" s="17"/>
    </row>
    <row r="197" ht="12.75" customHeight="1">
      <c r="A197" s="17"/>
      <c r="B197" s="17"/>
      <c r="C197" s="17"/>
      <c r="D197" s="17"/>
      <c r="E197" s="17"/>
      <c r="F197" s="17"/>
      <c r="G197" s="17"/>
      <c r="H197" s="6"/>
      <c r="I197" s="6"/>
      <c r="J197" s="6"/>
      <c r="K197" s="17"/>
      <c r="L197" s="17"/>
      <c r="M197" s="17"/>
      <c r="N197" s="17"/>
    </row>
    <row r="198" ht="12.75" customHeight="1">
      <c r="A198" s="17"/>
      <c r="B198" s="17"/>
      <c r="C198" s="17"/>
      <c r="D198" s="17"/>
      <c r="E198" s="17"/>
      <c r="F198" s="17"/>
      <c r="G198" s="17"/>
      <c r="H198" s="6"/>
      <c r="I198" s="6"/>
      <c r="J198" s="6"/>
      <c r="K198" s="17"/>
      <c r="L198" s="17"/>
      <c r="M198" s="17"/>
      <c r="N198" s="17"/>
    </row>
    <row r="199" ht="12.75" customHeight="1">
      <c r="A199" s="17"/>
      <c r="B199" s="17"/>
      <c r="C199" s="17"/>
      <c r="D199" s="17"/>
      <c r="E199" s="17"/>
      <c r="F199" s="17"/>
      <c r="G199" s="17"/>
      <c r="H199" s="6"/>
      <c r="I199" s="6"/>
      <c r="J199" s="6"/>
      <c r="K199" s="17"/>
      <c r="L199" s="17"/>
      <c r="M199" s="17"/>
      <c r="N199" s="17"/>
    </row>
    <row r="200" ht="12.75" customHeight="1">
      <c r="A200" s="17"/>
      <c r="B200" s="17"/>
      <c r="C200" s="17"/>
      <c r="D200" s="17"/>
      <c r="E200" s="17"/>
      <c r="F200" s="17"/>
      <c r="G200" s="17"/>
      <c r="H200" s="6"/>
      <c r="I200" s="6"/>
      <c r="J200" s="6"/>
      <c r="K200" s="17"/>
      <c r="L200" s="17"/>
      <c r="M200" s="17"/>
      <c r="N200" s="17"/>
    </row>
    <row r="201" ht="12.75" customHeight="1">
      <c r="A201" s="17"/>
      <c r="B201" s="17"/>
      <c r="C201" s="17"/>
      <c r="D201" s="17"/>
      <c r="E201" s="17"/>
      <c r="F201" s="17"/>
      <c r="G201" s="17"/>
      <c r="H201" s="6"/>
      <c r="I201" s="6"/>
      <c r="J201" s="6"/>
      <c r="K201" s="17"/>
      <c r="L201" s="17"/>
      <c r="M201" s="17"/>
      <c r="N201" s="17"/>
    </row>
    <row r="202" ht="12.75" customHeight="1">
      <c r="A202" s="17"/>
      <c r="B202" s="17"/>
      <c r="C202" s="17"/>
      <c r="D202" s="17"/>
      <c r="E202" s="17"/>
      <c r="F202" s="17"/>
      <c r="G202" s="17"/>
      <c r="H202" s="6"/>
      <c r="I202" s="6"/>
      <c r="J202" s="6"/>
      <c r="K202" s="17"/>
      <c r="L202" s="17"/>
      <c r="M202" s="17"/>
      <c r="N202" s="17"/>
    </row>
    <row r="203" ht="12.75" customHeight="1">
      <c r="A203" s="17"/>
      <c r="B203" s="17"/>
      <c r="C203" s="17"/>
      <c r="D203" s="17"/>
      <c r="E203" s="17"/>
      <c r="F203" s="17"/>
      <c r="G203" s="17"/>
      <c r="H203" s="6"/>
      <c r="I203" s="6"/>
      <c r="J203" s="6"/>
      <c r="K203" s="17"/>
      <c r="L203" s="17"/>
      <c r="M203" s="17"/>
      <c r="N203" s="17"/>
    </row>
    <row r="204" ht="12.75" customHeight="1">
      <c r="A204" s="26"/>
      <c r="D204" s="6"/>
      <c r="G204" s="6"/>
      <c r="H204" s="6"/>
      <c r="I204" s="6"/>
      <c r="J204" s="6"/>
      <c r="K204" s="17"/>
      <c r="L204" s="17"/>
      <c r="M204" s="17"/>
      <c r="N204" s="17"/>
    </row>
    <row r="205" ht="12.75" customHeight="1">
      <c r="A205" s="26"/>
      <c r="D205" s="6"/>
      <c r="G205" s="6"/>
      <c r="H205" s="6"/>
      <c r="I205" s="6"/>
      <c r="J205" s="6"/>
      <c r="K205" s="17"/>
      <c r="L205" s="17"/>
      <c r="M205" s="17"/>
      <c r="N205" s="17"/>
    </row>
    <row r="206" ht="12.75" customHeight="1">
      <c r="A206" s="26"/>
      <c r="D206" s="6"/>
      <c r="G206" s="6"/>
      <c r="H206" s="6"/>
      <c r="I206" s="6"/>
      <c r="J206" s="6"/>
      <c r="K206" s="17"/>
      <c r="L206" s="17"/>
      <c r="M206" s="17"/>
      <c r="N206" s="17"/>
    </row>
    <row r="207" ht="12.75" customHeight="1">
      <c r="A207" s="26"/>
      <c r="D207" s="6"/>
      <c r="G207" s="6"/>
      <c r="H207" s="6"/>
      <c r="I207" s="6"/>
      <c r="J207" s="6"/>
      <c r="K207" s="17"/>
      <c r="L207" s="17"/>
      <c r="M207" s="17"/>
      <c r="N207" s="17"/>
    </row>
    <row r="208" ht="12.75" customHeight="1">
      <c r="A208" s="26"/>
      <c r="D208" s="6"/>
      <c r="G208" s="6"/>
      <c r="H208" s="6"/>
      <c r="I208" s="6"/>
      <c r="J208" s="6"/>
      <c r="K208" s="17"/>
      <c r="L208" s="17"/>
      <c r="M208" s="17"/>
      <c r="N208" s="17"/>
    </row>
    <row r="209" ht="12.75" customHeight="1">
      <c r="A209" s="26"/>
      <c r="D209" s="6"/>
      <c r="G209" s="6"/>
      <c r="H209" s="6"/>
      <c r="I209" s="6"/>
      <c r="J209" s="6"/>
      <c r="K209" s="17"/>
      <c r="L209" s="17"/>
      <c r="M209" s="17"/>
      <c r="N209" s="17"/>
    </row>
    <row r="210" ht="12.75" customHeight="1">
      <c r="A210" s="26"/>
      <c r="D210" s="6"/>
      <c r="G210" s="6"/>
      <c r="H210" s="6"/>
      <c r="I210" s="6"/>
      <c r="J210" s="6"/>
      <c r="K210" s="17"/>
      <c r="L210" s="17"/>
      <c r="M210" s="17"/>
      <c r="N210" s="17"/>
    </row>
    <row r="211" ht="12.75" customHeight="1">
      <c r="A211" s="26"/>
      <c r="D211" s="6"/>
      <c r="G211" s="6"/>
      <c r="H211" s="6"/>
      <c r="I211" s="6"/>
      <c r="J211" s="6"/>
      <c r="K211" s="17"/>
      <c r="L211" s="17"/>
      <c r="M211" s="17"/>
      <c r="N211" s="17"/>
    </row>
    <row r="212" ht="12.75" customHeight="1">
      <c r="A212" s="26"/>
      <c r="D212" s="6"/>
      <c r="G212" s="6"/>
      <c r="H212" s="6"/>
      <c r="I212" s="6"/>
      <c r="J212" s="6"/>
      <c r="K212" s="17"/>
      <c r="L212" s="17"/>
      <c r="M212" s="17"/>
      <c r="N212" s="17"/>
    </row>
    <row r="213" ht="12.75" customHeight="1">
      <c r="A213" s="26"/>
      <c r="D213" s="6"/>
      <c r="G213" s="6"/>
      <c r="H213" s="6"/>
      <c r="I213" s="6"/>
      <c r="J213" s="6"/>
      <c r="K213" s="17"/>
      <c r="L213" s="17"/>
      <c r="M213" s="17"/>
      <c r="N213" s="17"/>
    </row>
    <row r="214" ht="12.75" customHeight="1">
      <c r="A214" s="26"/>
      <c r="D214" s="6"/>
      <c r="G214" s="6"/>
      <c r="H214" s="6"/>
      <c r="I214" s="6"/>
      <c r="J214" s="6"/>
      <c r="K214" s="17"/>
      <c r="L214" s="17"/>
      <c r="M214" s="17"/>
      <c r="N214" s="17"/>
    </row>
    <row r="215" ht="12.75" customHeight="1">
      <c r="A215" s="26"/>
      <c r="D215" s="6"/>
      <c r="G215" s="6"/>
      <c r="H215" s="6"/>
      <c r="I215" s="6"/>
      <c r="J215" s="6"/>
      <c r="K215" s="17"/>
      <c r="L215" s="17"/>
      <c r="M215" s="17"/>
      <c r="N215" s="17"/>
    </row>
    <row r="216" ht="12.75" customHeight="1">
      <c r="A216" s="26"/>
      <c r="D216" s="6"/>
      <c r="G216" s="6"/>
      <c r="H216" s="6"/>
      <c r="I216" s="6"/>
      <c r="J216" s="6"/>
      <c r="K216" s="17"/>
      <c r="L216" s="17"/>
      <c r="M216" s="17"/>
      <c r="N216" s="17"/>
    </row>
    <row r="217" ht="12.75" customHeight="1">
      <c r="A217" s="26"/>
      <c r="D217" s="6"/>
      <c r="G217" s="6"/>
      <c r="H217" s="6"/>
      <c r="I217" s="6"/>
      <c r="J217" s="6"/>
      <c r="K217" s="17"/>
      <c r="L217" s="17"/>
      <c r="M217" s="17"/>
      <c r="N217" s="17"/>
    </row>
    <row r="218" ht="12.75" customHeight="1">
      <c r="A218" s="26"/>
      <c r="D218" s="6"/>
      <c r="G218" s="6"/>
      <c r="H218" s="6"/>
      <c r="I218" s="6"/>
      <c r="J218" s="6"/>
      <c r="K218" s="17"/>
      <c r="L218" s="17"/>
      <c r="M218" s="17"/>
      <c r="N218" s="17"/>
    </row>
    <row r="219" ht="12.75" customHeight="1">
      <c r="A219" s="26"/>
      <c r="D219" s="6"/>
      <c r="G219" s="6"/>
      <c r="H219" s="6"/>
      <c r="I219" s="6"/>
      <c r="J219" s="6"/>
      <c r="K219" s="17"/>
      <c r="L219" s="17"/>
      <c r="M219" s="17"/>
      <c r="N219" s="17"/>
    </row>
    <row r="220" ht="12.75" customHeight="1">
      <c r="A220" s="26"/>
      <c r="D220" s="6"/>
      <c r="G220" s="6"/>
      <c r="H220" s="6"/>
      <c r="I220" s="6"/>
      <c r="J220" s="6"/>
      <c r="K220" s="17"/>
      <c r="L220" s="17"/>
      <c r="M220" s="17"/>
      <c r="N220" s="17"/>
    </row>
    <row r="221" ht="12.75" customHeight="1">
      <c r="A221" s="26"/>
      <c r="D221" s="6"/>
      <c r="G221" s="6"/>
      <c r="H221" s="6"/>
      <c r="I221" s="6"/>
      <c r="J221" s="6"/>
      <c r="K221" s="17"/>
      <c r="L221" s="17"/>
      <c r="M221" s="17"/>
      <c r="N221" s="17"/>
    </row>
    <row r="222" ht="12.75" customHeight="1">
      <c r="A222" s="26"/>
      <c r="D222" s="6"/>
      <c r="G222" s="6"/>
      <c r="H222" s="6"/>
      <c r="I222" s="6"/>
      <c r="J222" s="6"/>
      <c r="K222" s="17"/>
      <c r="L222" s="17"/>
      <c r="M222" s="17"/>
      <c r="N222" s="17"/>
    </row>
    <row r="223" ht="12.75" customHeight="1">
      <c r="A223" s="26"/>
      <c r="D223" s="6"/>
      <c r="G223" s="6"/>
      <c r="H223" s="6"/>
      <c r="I223" s="6"/>
      <c r="J223" s="6"/>
      <c r="K223" s="17"/>
      <c r="L223" s="17"/>
      <c r="M223" s="17"/>
      <c r="N223" s="17"/>
    </row>
    <row r="224" ht="12.75" customHeight="1">
      <c r="A224" s="26"/>
      <c r="D224" s="6"/>
      <c r="G224" s="6"/>
      <c r="H224" s="6"/>
      <c r="I224" s="6"/>
      <c r="J224" s="6"/>
      <c r="K224" s="17"/>
      <c r="L224" s="17"/>
      <c r="M224" s="17"/>
      <c r="N224" s="17"/>
    </row>
    <row r="225" ht="12.75" customHeight="1">
      <c r="A225" s="26"/>
      <c r="D225" s="6"/>
      <c r="G225" s="6"/>
      <c r="H225" s="6"/>
      <c r="I225" s="6"/>
      <c r="J225" s="6"/>
      <c r="K225" s="17"/>
      <c r="L225" s="17"/>
      <c r="M225" s="17"/>
      <c r="N225" s="17"/>
    </row>
    <row r="226" ht="12.75" customHeight="1">
      <c r="A226" s="26"/>
      <c r="D226" s="6"/>
      <c r="G226" s="6"/>
      <c r="H226" s="6"/>
      <c r="I226" s="6"/>
      <c r="J226" s="6"/>
      <c r="K226" s="17"/>
      <c r="L226" s="17"/>
      <c r="M226" s="17"/>
      <c r="N226" s="17"/>
    </row>
    <row r="227" ht="12.75" customHeight="1">
      <c r="A227" s="26"/>
      <c r="D227" s="6"/>
      <c r="G227" s="6"/>
      <c r="H227" s="6"/>
      <c r="I227" s="6"/>
      <c r="J227" s="6"/>
      <c r="K227" s="17"/>
      <c r="L227" s="17"/>
      <c r="M227" s="17"/>
      <c r="N227" s="17"/>
    </row>
    <row r="228" ht="12.75" customHeight="1">
      <c r="A228" s="26"/>
      <c r="D228" s="6"/>
      <c r="G228" s="6"/>
      <c r="H228" s="6"/>
      <c r="I228" s="6"/>
      <c r="J228" s="6"/>
      <c r="K228" s="17"/>
      <c r="L228" s="17"/>
      <c r="M228" s="17"/>
      <c r="N228" s="17"/>
    </row>
    <row r="229" ht="12.75" customHeight="1">
      <c r="A229" s="26"/>
      <c r="D229" s="6"/>
      <c r="G229" s="6"/>
      <c r="H229" s="6"/>
      <c r="I229" s="6"/>
      <c r="J229" s="6"/>
      <c r="K229" s="17"/>
      <c r="L229" s="17"/>
      <c r="M229" s="17"/>
      <c r="N229" s="17"/>
    </row>
    <row r="230" ht="12.75" customHeight="1">
      <c r="A230" s="26"/>
      <c r="D230" s="6"/>
      <c r="G230" s="6"/>
      <c r="H230" s="6"/>
      <c r="I230" s="6"/>
      <c r="J230" s="6"/>
      <c r="K230" s="17"/>
      <c r="L230" s="17"/>
      <c r="M230" s="17"/>
      <c r="N230" s="17"/>
    </row>
    <row r="231" ht="12.75" customHeight="1">
      <c r="A231" s="26"/>
      <c r="D231" s="6"/>
      <c r="G231" s="6"/>
      <c r="H231" s="6"/>
      <c r="I231" s="6"/>
      <c r="J231" s="6"/>
      <c r="K231" s="17"/>
      <c r="L231" s="17"/>
      <c r="M231" s="17"/>
      <c r="N231" s="17"/>
    </row>
    <row r="232" ht="12.75" customHeight="1">
      <c r="A232" s="26"/>
      <c r="D232" s="6"/>
      <c r="G232" s="6"/>
      <c r="H232" s="6"/>
      <c r="I232" s="6"/>
      <c r="J232" s="6"/>
      <c r="K232" s="17"/>
      <c r="L232" s="17"/>
      <c r="M232" s="17"/>
      <c r="N232" s="17"/>
    </row>
    <row r="233" ht="12.75" customHeight="1">
      <c r="A233" s="26"/>
      <c r="D233" s="6"/>
      <c r="G233" s="6"/>
      <c r="H233" s="6"/>
      <c r="I233" s="6"/>
      <c r="J233" s="6"/>
      <c r="K233" s="17"/>
      <c r="L233" s="17"/>
      <c r="M233" s="17"/>
      <c r="N233" s="17"/>
    </row>
    <row r="234" ht="12.75" customHeight="1">
      <c r="A234" s="26"/>
      <c r="D234" s="6"/>
      <c r="G234" s="6"/>
      <c r="H234" s="6"/>
      <c r="I234" s="6"/>
      <c r="J234" s="6"/>
      <c r="K234" s="17"/>
      <c r="L234" s="17"/>
      <c r="M234" s="17"/>
      <c r="N234" s="17"/>
    </row>
    <row r="235" ht="12.75" customHeight="1">
      <c r="A235" s="26"/>
      <c r="D235" s="6"/>
      <c r="G235" s="6"/>
      <c r="H235" s="6"/>
      <c r="I235" s="6"/>
      <c r="J235" s="6"/>
      <c r="K235" s="17"/>
      <c r="L235" s="17"/>
      <c r="M235" s="17"/>
      <c r="N235" s="17"/>
    </row>
    <row r="236" ht="12.75" customHeight="1">
      <c r="A236" s="26"/>
      <c r="D236" s="6"/>
      <c r="G236" s="6"/>
      <c r="H236" s="6"/>
      <c r="I236" s="6"/>
      <c r="J236" s="6"/>
      <c r="K236" s="17"/>
      <c r="L236" s="17"/>
      <c r="M236" s="17"/>
      <c r="N236" s="17"/>
    </row>
    <row r="237" ht="12.75" customHeight="1">
      <c r="A237" s="26"/>
      <c r="D237" s="6"/>
      <c r="G237" s="6"/>
      <c r="H237" s="6"/>
      <c r="I237" s="6"/>
      <c r="J237" s="6"/>
      <c r="K237" s="17"/>
      <c r="L237" s="17"/>
      <c r="M237" s="17"/>
      <c r="N237" s="17"/>
    </row>
    <row r="238" ht="12.75" customHeight="1">
      <c r="A238" s="26"/>
      <c r="D238" s="6"/>
      <c r="G238" s="6"/>
      <c r="H238" s="6"/>
      <c r="I238" s="6"/>
      <c r="J238" s="6"/>
      <c r="K238" s="17"/>
      <c r="L238" s="17"/>
      <c r="M238" s="17"/>
      <c r="N238" s="17"/>
    </row>
    <row r="239" ht="12.75" customHeight="1">
      <c r="A239" s="26"/>
      <c r="D239" s="6"/>
      <c r="G239" s="6"/>
      <c r="H239" s="6"/>
      <c r="I239" s="6"/>
      <c r="J239" s="6"/>
      <c r="K239" s="17"/>
      <c r="L239" s="17"/>
      <c r="M239" s="17"/>
      <c r="N239" s="17"/>
    </row>
    <row r="240" ht="12.75" customHeight="1">
      <c r="A240" s="26"/>
      <c r="D240" s="6"/>
      <c r="G240" s="6"/>
      <c r="H240" s="6"/>
      <c r="I240" s="6"/>
      <c r="J240" s="6"/>
      <c r="K240" s="17"/>
      <c r="L240" s="17"/>
      <c r="M240" s="17"/>
      <c r="N240" s="17"/>
    </row>
    <row r="241" ht="12.75" customHeight="1">
      <c r="A241" s="26"/>
      <c r="D241" s="6"/>
      <c r="G241" s="6"/>
      <c r="H241" s="6"/>
      <c r="I241" s="6"/>
      <c r="J241" s="6"/>
      <c r="K241" s="17"/>
      <c r="L241" s="17"/>
      <c r="M241" s="17"/>
      <c r="N241" s="17"/>
    </row>
    <row r="242" ht="12.75" customHeight="1">
      <c r="A242" s="26"/>
      <c r="D242" s="6"/>
      <c r="G242" s="6"/>
      <c r="H242" s="6"/>
      <c r="I242" s="6"/>
      <c r="J242" s="6"/>
      <c r="K242" s="17"/>
      <c r="L242" s="17"/>
      <c r="M242" s="17"/>
      <c r="N242" s="17"/>
    </row>
    <row r="243" ht="12.75" customHeight="1">
      <c r="A243" s="26"/>
      <c r="D243" s="6"/>
      <c r="G243" s="6"/>
      <c r="H243" s="6"/>
      <c r="I243" s="6"/>
      <c r="J243" s="6"/>
      <c r="K243" s="17"/>
      <c r="L243" s="17"/>
      <c r="M243" s="17"/>
      <c r="N243" s="17"/>
    </row>
    <row r="244" ht="12.75" customHeight="1">
      <c r="A244" s="26"/>
      <c r="D244" s="6"/>
      <c r="G244" s="6"/>
      <c r="H244" s="6"/>
      <c r="I244" s="6"/>
      <c r="J244" s="6"/>
      <c r="K244" s="17"/>
      <c r="L244" s="17"/>
      <c r="M244" s="17"/>
      <c r="N244" s="17"/>
    </row>
    <row r="245" ht="12.75" customHeight="1">
      <c r="A245" s="26"/>
      <c r="D245" s="6"/>
      <c r="G245" s="6"/>
      <c r="H245" s="6"/>
      <c r="I245" s="6"/>
      <c r="J245" s="6"/>
      <c r="K245" s="17"/>
      <c r="L245" s="17"/>
      <c r="M245" s="17"/>
      <c r="N245" s="17"/>
    </row>
    <row r="246" ht="12.75" customHeight="1">
      <c r="A246" s="26"/>
      <c r="D246" s="6"/>
      <c r="G246" s="6"/>
      <c r="H246" s="6"/>
      <c r="I246" s="6"/>
      <c r="J246" s="6"/>
      <c r="K246" s="17"/>
      <c r="L246" s="17"/>
      <c r="M246" s="17"/>
      <c r="N246" s="17"/>
    </row>
    <row r="247" ht="12.75" customHeight="1">
      <c r="A247" s="26"/>
      <c r="D247" s="6"/>
      <c r="G247" s="6"/>
      <c r="H247" s="6"/>
      <c r="I247" s="6"/>
      <c r="J247" s="6"/>
      <c r="K247" s="17"/>
      <c r="L247" s="17"/>
      <c r="M247" s="17"/>
      <c r="N247" s="17"/>
    </row>
    <row r="248" ht="12.75" customHeight="1">
      <c r="A248" s="26"/>
      <c r="D248" s="6"/>
      <c r="G248" s="6"/>
      <c r="H248" s="6"/>
      <c r="I248" s="6"/>
      <c r="J248" s="6"/>
      <c r="K248" s="17"/>
      <c r="L248" s="17"/>
      <c r="M248" s="17"/>
      <c r="N248" s="17"/>
    </row>
    <row r="249" ht="12.75" customHeight="1">
      <c r="A249" s="26"/>
      <c r="D249" s="6"/>
      <c r="G249" s="6"/>
      <c r="H249" s="6"/>
      <c r="I249" s="6"/>
      <c r="J249" s="6"/>
      <c r="K249" s="17"/>
      <c r="L249" s="17"/>
      <c r="M249" s="17"/>
      <c r="N249" s="17"/>
    </row>
    <row r="250" ht="12.75" customHeight="1">
      <c r="A250" s="26"/>
      <c r="D250" s="6"/>
      <c r="G250" s="6"/>
      <c r="H250" s="6"/>
      <c r="I250" s="6"/>
      <c r="J250" s="6"/>
      <c r="K250" s="17"/>
      <c r="L250" s="17"/>
      <c r="M250" s="17"/>
      <c r="N250" s="17"/>
    </row>
    <row r="251" ht="12.75" customHeight="1">
      <c r="A251" s="26"/>
      <c r="D251" s="6"/>
      <c r="G251" s="6"/>
      <c r="H251" s="6"/>
      <c r="I251" s="6"/>
      <c r="J251" s="6"/>
      <c r="K251" s="17"/>
      <c r="L251" s="17"/>
      <c r="M251" s="17"/>
      <c r="N251" s="17"/>
    </row>
    <row r="252" ht="12.75" customHeight="1">
      <c r="A252" s="26"/>
      <c r="D252" s="6"/>
      <c r="G252" s="6"/>
      <c r="H252" s="6"/>
      <c r="I252" s="6"/>
      <c r="J252" s="6"/>
      <c r="K252" s="17"/>
      <c r="L252" s="17"/>
      <c r="M252" s="17"/>
      <c r="N252" s="17"/>
    </row>
    <row r="253" ht="12.75" customHeight="1">
      <c r="A253" s="26"/>
      <c r="D253" s="6"/>
      <c r="G253" s="6"/>
      <c r="H253" s="6"/>
      <c r="I253" s="6"/>
      <c r="J253" s="6"/>
      <c r="K253" s="17"/>
      <c r="L253" s="17"/>
      <c r="M253" s="17"/>
      <c r="N253" s="17"/>
    </row>
    <row r="254" ht="12.75" customHeight="1">
      <c r="A254" s="26"/>
      <c r="D254" s="6"/>
      <c r="G254" s="6"/>
      <c r="H254" s="6"/>
      <c r="I254" s="6"/>
      <c r="J254" s="6"/>
      <c r="K254" s="17"/>
      <c r="L254" s="17"/>
      <c r="M254" s="17"/>
      <c r="N254" s="17"/>
    </row>
    <row r="255" ht="12.75" customHeight="1">
      <c r="A255" s="26"/>
      <c r="D255" s="6"/>
      <c r="G255" s="6"/>
      <c r="H255" s="6"/>
      <c r="I255" s="6"/>
      <c r="J255" s="6"/>
      <c r="K255" s="17"/>
      <c r="L255" s="17"/>
      <c r="M255" s="17"/>
      <c r="N255" s="17"/>
    </row>
    <row r="256" ht="12.75" customHeight="1">
      <c r="A256" s="26"/>
      <c r="D256" s="6"/>
      <c r="G256" s="6"/>
      <c r="H256" s="6"/>
      <c r="I256" s="6"/>
      <c r="J256" s="6"/>
      <c r="K256" s="17"/>
      <c r="L256" s="17"/>
      <c r="M256" s="17"/>
      <c r="N256" s="17"/>
    </row>
    <row r="257" ht="12.75" customHeight="1">
      <c r="A257" s="26"/>
      <c r="D257" s="6"/>
      <c r="G257" s="6"/>
      <c r="H257" s="6"/>
      <c r="I257" s="6"/>
      <c r="J257" s="6"/>
      <c r="K257" s="17"/>
      <c r="L257" s="17"/>
      <c r="M257" s="17"/>
      <c r="N257" s="17"/>
    </row>
    <row r="258" ht="12.75" customHeight="1">
      <c r="A258" s="26"/>
      <c r="D258" s="6"/>
      <c r="G258" s="6"/>
      <c r="H258" s="6"/>
      <c r="I258" s="6"/>
      <c r="J258" s="6"/>
      <c r="K258" s="17"/>
      <c r="L258" s="17"/>
      <c r="M258" s="17"/>
      <c r="N258" s="17"/>
    </row>
    <row r="259" ht="12.75" customHeight="1">
      <c r="A259" s="26"/>
      <c r="D259" s="6"/>
      <c r="G259" s="6"/>
      <c r="H259" s="6"/>
      <c r="I259" s="6"/>
      <c r="J259" s="6"/>
      <c r="K259" s="17"/>
      <c r="L259" s="17"/>
      <c r="M259" s="17"/>
      <c r="N259" s="17"/>
    </row>
    <row r="260" ht="12.75" customHeight="1">
      <c r="A260" s="26"/>
      <c r="D260" s="6"/>
      <c r="G260" s="6"/>
      <c r="H260" s="6"/>
      <c r="I260" s="6"/>
      <c r="J260" s="6"/>
      <c r="K260" s="17"/>
      <c r="L260" s="17"/>
      <c r="M260" s="17"/>
      <c r="N260" s="17"/>
    </row>
    <row r="261" ht="12.75" customHeight="1">
      <c r="A261" s="26"/>
      <c r="D261" s="6"/>
      <c r="G261" s="6"/>
      <c r="H261" s="6"/>
      <c r="I261" s="6"/>
      <c r="J261" s="6"/>
      <c r="K261" s="17"/>
      <c r="L261" s="17"/>
      <c r="M261" s="17"/>
      <c r="N261" s="17"/>
    </row>
    <row r="262" ht="12.75" customHeight="1">
      <c r="A262" s="26"/>
      <c r="D262" s="6"/>
      <c r="G262" s="6"/>
      <c r="H262" s="6"/>
      <c r="I262" s="6"/>
      <c r="J262" s="6"/>
      <c r="K262" s="17"/>
      <c r="L262" s="17"/>
      <c r="M262" s="17"/>
      <c r="N262" s="17"/>
    </row>
    <row r="263" ht="12.75" customHeight="1">
      <c r="A263" s="26"/>
      <c r="D263" s="6"/>
      <c r="G263" s="6"/>
      <c r="H263" s="6"/>
      <c r="I263" s="6"/>
      <c r="J263" s="6"/>
      <c r="K263" s="17"/>
      <c r="L263" s="17"/>
      <c r="M263" s="17"/>
      <c r="N263" s="17"/>
    </row>
    <row r="264" ht="12.75" customHeight="1">
      <c r="A264" s="26"/>
      <c r="D264" s="6"/>
      <c r="G264" s="6"/>
      <c r="H264" s="6"/>
      <c r="I264" s="6"/>
      <c r="J264" s="6"/>
      <c r="K264" s="17"/>
      <c r="L264" s="17"/>
      <c r="M264" s="17"/>
      <c r="N264" s="17"/>
    </row>
    <row r="265" ht="12.75" customHeight="1">
      <c r="A265" s="26"/>
      <c r="D265" s="6"/>
      <c r="G265" s="6"/>
      <c r="H265" s="6"/>
      <c r="I265" s="6"/>
      <c r="J265" s="6"/>
      <c r="K265" s="17"/>
      <c r="L265" s="17"/>
      <c r="M265" s="17"/>
      <c r="N265" s="17"/>
    </row>
    <row r="266" ht="12.75" customHeight="1">
      <c r="A266" s="26"/>
      <c r="D266" s="6"/>
      <c r="G266" s="6"/>
      <c r="H266" s="6"/>
      <c r="I266" s="6"/>
      <c r="J266" s="6"/>
      <c r="K266" s="17"/>
      <c r="L266" s="17"/>
      <c r="M266" s="17"/>
      <c r="N266" s="17"/>
    </row>
    <row r="267" ht="12.75" customHeight="1">
      <c r="A267" s="26"/>
      <c r="D267" s="6"/>
      <c r="G267" s="6"/>
      <c r="H267" s="6"/>
      <c r="I267" s="6"/>
      <c r="J267" s="6"/>
      <c r="K267" s="17"/>
      <c r="L267" s="17"/>
      <c r="M267" s="17"/>
      <c r="N267" s="17"/>
    </row>
    <row r="268" ht="12.75" customHeight="1">
      <c r="A268" s="26"/>
      <c r="D268" s="6"/>
      <c r="G268" s="6"/>
      <c r="H268" s="6"/>
      <c r="I268" s="6"/>
      <c r="J268" s="6"/>
      <c r="K268" s="17"/>
      <c r="L268" s="17"/>
      <c r="M268" s="17"/>
      <c r="N268" s="17"/>
    </row>
    <row r="269" ht="12.75" customHeight="1">
      <c r="A269" s="26"/>
      <c r="D269" s="6"/>
      <c r="G269" s="6"/>
      <c r="H269" s="6"/>
      <c r="I269" s="6"/>
      <c r="J269" s="6"/>
      <c r="K269" s="17"/>
      <c r="L269" s="17"/>
      <c r="M269" s="17"/>
      <c r="N269" s="17"/>
    </row>
    <row r="270" ht="12.75" customHeight="1">
      <c r="A270" s="26"/>
      <c r="D270" s="6"/>
      <c r="G270" s="6"/>
      <c r="H270" s="6"/>
      <c r="I270" s="6"/>
      <c r="J270" s="6"/>
      <c r="K270" s="17"/>
      <c r="L270" s="17"/>
      <c r="M270" s="17"/>
      <c r="N270" s="17"/>
    </row>
    <row r="271" ht="12.75" customHeight="1">
      <c r="A271" s="26"/>
      <c r="D271" s="6"/>
      <c r="G271" s="6"/>
      <c r="H271" s="6"/>
      <c r="I271" s="6"/>
      <c r="J271" s="6"/>
      <c r="K271" s="17"/>
      <c r="L271" s="17"/>
      <c r="M271" s="17"/>
      <c r="N271" s="17"/>
    </row>
    <row r="272" ht="12.75" customHeight="1">
      <c r="A272" s="26"/>
      <c r="D272" s="6"/>
      <c r="G272" s="6"/>
      <c r="H272" s="6"/>
      <c r="I272" s="6"/>
      <c r="J272" s="6"/>
      <c r="K272" s="17"/>
      <c r="L272" s="17"/>
      <c r="M272" s="17"/>
      <c r="N272" s="17"/>
    </row>
    <row r="273" ht="12.75" customHeight="1">
      <c r="A273" s="26"/>
      <c r="D273" s="6"/>
      <c r="G273" s="6"/>
      <c r="H273" s="6"/>
      <c r="I273" s="6"/>
      <c r="J273" s="6"/>
      <c r="K273" s="17"/>
      <c r="L273" s="17"/>
      <c r="M273" s="17"/>
      <c r="N273" s="17"/>
    </row>
    <row r="274" ht="12.75" customHeight="1">
      <c r="A274" s="26"/>
      <c r="D274" s="6"/>
      <c r="G274" s="6"/>
      <c r="H274" s="6"/>
      <c r="I274" s="6"/>
      <c r="J274" s="6"/>
      <c r="K274" s="17"/>
      <c r="L274" s="17"/>
      <c r="M274" s="17"/>
      <c r="N274" s="17"/>
    </row>
    <row r="275" ht="12.75" customHeight="1">
      <c r="A275" s="26"/>
      <c r="D275" s="6"/>
      <c r="G275" s="6"/>
      <c r="H275" s="6"/>
      <c r="I275" s="6"/>
      <c r="J275" s="6"/>
      <c r="K275" s="17"/>
      <c r="L275" s="17"/>
      <c r="M275" s="17"/>
      <c r="N275" s="17"/>
    </row>
    <row r="276" ht="12.75" customHeight="1">
      <c r="A276" s="26"/>
      <c r="D276" s="6"/>
      <c r="G276" s="6"/>
      <c r="H276" s="6"/>
      <c r="I276" s="6"/>
      <c r="J276" s="6"/>
      <c r="K276" s="17"/>
      <c r="L276" s="17"/>
      <c r="M276" s="17"/>
      <c r="N276" s="17"/>
    </row>
    <row r="277" ht="12.75" customHeight="1">
      <c r="A277" s="26"/>
      <c r="D277" s="6"/>
      <c r="G277" s="6"/>
      <c r="H277" s="6"/>
      <c r="I277" s="6"/>
      <c r="J277" s="6"/>
      <c r="K277" s="17"/>
      <c r="L277" s="17"/>
      <c r="M277" s="17"/>
      <c r="N277" s="17"/>
    </row>
    <row r="278" ht="12.75" customHeight="1">
      <c r="A278" s="26"/>
      <c r="D278" s="6"/>
      <c r="G278" s="6"/>
      <c r="H278" s="6"/>
      <c r="I278" s="6"/>
      <c r="J278" s="6"/>
      <c r="K278" s="17"/>
      <c r="L278" s="17"/>
      <c r="M278" s="17"/>
      <c r="N278" s="17"/>
    </row>
    <row r="279" ht="12.75" customHeight="1">
      <c r="A279" s="26"/>
      <c r="D279" s="6"/>
      <c r="G279" s="6"/>
      <c r="H279" s="6"/>
      <c r="I279" s="6"/>
      <c r="J279" s="6"/>
      <c r="K279" s="17"/>
      <c r="L279" s="17"/>
      <c r="M279" s="17"/>
      <c r="N279" s="17"/>
    </row>
    <row r="280" ht="12.75" customHeight="1">
      <c r="A280" s="26"/>
      <c r="D280" s="6"/>
      <c r="G280" s="6"/>
      <c r="H280" s="6"/>
      <c r="I280" s="6"/>
      <c r="J280" s="6"/>
      <c r="K280" s="17"/>
      <c r="L280" s="17"/>
      <c r="M280" s="17"/>
      <c r="N280" s="17"/>
    </row>
    <row r="281" ht="12.75" customHeight="1">
      <c r="A281" s="26"/>
      <c r="D281" s="6"/>
      <c r="G281" s="6"/>
      <c r="H281" s="6"/>
      <c r="I281" s="6"/>
      <c r="J281" s="6"/>
      <c r="K281" s="17"/>
      <c r="L281" s="17"/>
      <c r="M281" s="17"/>
      <c r="N281" s="17"/>
    </row>
    <row r="282" ht="12.75" customHeight="1">
      <c r="A282" s="26"/>
      <c r="D282" s="6"/>
      <c r="G282" s="6"/>
      <c r="H282" s="6"/>
      <c r="I282" s="6"/>
      <c r="J282" s="6"/>
      <c r="K282" s="17"/>
      <c r="L282" s="17"/>
      <c r="M282" s="17"/>
      <c r="N282" s="17"/>
    </row>
    <row r="283" ht="12.75" customHeight="1">
      <c r="A283" s="26"/>
      <c r="D283" s="6"/>
      <c r="G283" s="6"/>
      <c r="H283" s="6"/>
      <c r="I283" s="6"/>
      <c r="J283" s="6"/>
      <c r="K283" s="17"/>
      <c r="L283" s="17"/>
      <c r="M283" s="17"/>
      <c r="N283" s="17"/>
    </row>
    <row r="284" ht="12.75" customHeight="1">
      <c r="A284" s="26"/>
      <c r="D284" s="6"/>
      <c r="G284" s="6"/>
      <c r="H284" s="6"/>
      <c r="I284" s="6"/>
      <c r="J284" s="6"/>
      <c r="K284" s="17"/>
      <c r="L284" s="17"/>
      <c r="M284" s="17"/>
      <c r="N284" s="17"/>
    </row>
    <row r="285" ht="12.75" customHeight="1">
      <c r="A285" s="26"/>
      <c r="D285" s="6"/>
      <c r="G285" s="6"/>
      <c r="H285" s="6"/>
      <c r="I285" s="6"/>
      <c r="J285" s="6"/>
      <c r="K285" s="17"/>
      <c r="L285" s="17"/>
      <c r="M285" s="17"/>
      <c r="N285" s="17"/>
    </row>
    <row r="286" ht="12.75" customHeight="1">
      <c r="A286" s="26"/>
      <c r="D286" s="6"/>
      <c r="G286" s="6"/>
      <c r="H286" s="6"/>
      <c r="I286" s="6"/>
      <c r="J286" s="6"/>
      <c r="K286" s="17"/>
      <c r="L286" s="17"/>
      <c r="M286" s="17"/>
      <c r="N286" s="17"/>
    </row>
    <row r="287" ht="12.75" customHeight="1">
      <c r="A287" s="26"/>
      <c r="D287" s="6"/>
      <c r="G287" s="6"/>
      <c r="H287" s="6"/>
      <c r="I287" s="6"/>
      <c r="J287" s="6"/>
      <c r="K287" s="17"/>
      <c r="L287" s="17"/>
      <c r="M287" s="17"/>
      <c r="N287" s="17"/>
    </row>
    <row r="288" ht="12.75" customHeight="1">
      <c r="A288" s="26"/>
      <c r="D288" s="6"/>
      <c r="G288" s="6"/>
      <c r="H288" s="6"/>
      <c r="I288" s="6"/>
      <c r="J288" s="6"/>
      <c r="K288" s="17"/>
      <c r="L288" s="17"/>
      <c r="M288" s="17"/>
      <c r="N288" s="17"/>
    </row>
    <row r="289" ht="12.75" customHeight="1">
      <c r="A289" s="26"/>
      <c r="D289" s="6"/>
      <c r="G289" s="6"/>
      <c r="H289" s="6"/>
      <c r="I289" s="6"/>
      <c r="J289" s="6"/>
      <c r="K289" s="17"/>
      <c r="L289" s="17"/>
      <c r="M289" s="17"/>
      <c r="N289" s="17"/>
    </row>
    <row r="290" ht="12.75" customHeight="1">
      <c r="A290" s="26"/>
      <c r="D290" s="6"/>
      <c r="G290" s="6"/>
      <c r="H290" s="6"/>
      <c r="I290" s="6"/>
      <c r="J290" s="6"/>
      <c r="K290" s="17"/>
      <c r="L290" s="17"/>
      <c r="M290" s="17"/>
      <c r="N290" s="17"/>
    </row>
    <row r="291" ht="12.75" customHeight="1">
      <c r="A291" s="26"/>
      <c r="D291" s="6"/>
      <c r="G291" s="6"/>
      <c r="H291" s="6"/>
      <c r="I291" s="6"/>
      <c r="J291" s="6"/>
      <c r="K291" s="17"/>
      <c r="L291" s="17"/>
      <c r="M291" s="17"/>
      <c r="N291" s="17"/>
    </row>
    <row r="292" ht="12.75" customHeight="1">
      <c r="A292" s="26"/>
      <c r="D292" s="6"/>
      <c r="G292" s="6"/>
      <c r="H292" s="6"/>
      <c r="I292" s="6"/>
      <c r="J292" s="6"/>
      <c r="K292" s="17"/>
      <c r="L292" s="17"/>
      <c r="M292" s="17"/>
      <c r="N292" s="17"/>
    </row>
    <row r="293" ht="12.75" customHeight="1">
      <c r="A293" s="26"/>
      <c r="D293" s="6"/>
      <c r="G293" s="6"/>
      <c r="H293" s="6"/>
      <c r="I293" s="6"/>
      <c r="J293" s="6"/>
      <c r="K293" s="17"/>
      <c r="L293" s="17"/>
      <c r="M293" s="17"/>
      <c r="N293" s="17"/>
    </row>
    <row r="294" ht="12.75" customHeight="1">
      <c r="A294" s="26"/>
      <c r="D294" s="6"/>
      <c r="G294" s="6"/>
      <c r="H294" s="6"/>
      <c r="I294" s="6"/>
      <c r="J294" s="6"/>
      <c r="K294" s="17"/>
      <c r="L294" s="17"/>
      <c r="M294" s="17"/>
      <c r="N294" s="17"/>
    </row>
    <row r="295" ht="12.75" customHeight="1">
      <c r="A295" s="26"/>
      <c r="D295" s="6"/>
      <c r="G295" s="6"/>
      <c r="H295" s="6"/>
      <c r="I295" s="6"/>
      <c r="J295" s="6"/>
      <c r="K295" s="17"/>
      <c r="L295" s="17"/>
      <c r="M295" s="17"/>
      <c r="N295" s="17"/>
    </row>
    <row r="296" ht="12.75" customHeight="1">
      <c r="A296" s="26"/>
      <c r="D296" s="6"/>
      <c r="G296" s="6"/>
      <c r="H296" s="6"/>
      <c r="I296" s="6"/>
      <c r="J296" s="6"/>
      <c r="K296" s="17"/>
      <c r="L296" s="17"/>
      <c r="M296" s="17"/>
      <c r="N296" s="17"/>
    </row>
    <row r="297" ht="12.75" customHeight="1">
      <c r="A297" s="26"/>
      <c r="D297" s="6"/>
      <c r="G297" s="6"/>
      <c r="H297" s="6"/>
      <c r="I297" s="6"/>
      <c r="J297" s="6"/>
      <c r="K297" s="17"/>
      <c r="L297" s="17"/>
      <c r="M297" s="17"/>
      <c r="N297" s="17"/>
    </row>
    <row r="298" ht="12.75" customHeight="1">
      <c r="A298" s="26"/>
      <c r="D298" s="6"/>
      <c r="G298" s="6"/>
      <c r="H298" s="6"/>
      <c r="I298" s="6"/>
      <c r="J298" s="6"/>
      <c r="K298" s="17"/>
      <c r="L298" s="17"/>
      <c r="M298" s="17"/>
      <c r="N298" s="17"/>
    </row>
    <row r="299" ht="12.75" customHeight="1">
      <c r="A299" s="26"/>
      <c r="D299" s="6"/>
      <c r="G299" s="6"/>
      <c r="H299" s="6"/>
      <c r="I299" s="6"/>
      <c r="J299" s="6"/>
      <c r="K299" s="17"/>
      <c r="L299" s="17"/>
      <c r="M299" s="17"/>
      <c r="N299" s="17"/>
    </row>
    <row r="300" ht="12.75" customHeight="1">
      <c r="A300" s="26"/>
      <c r="D300" s="6"/>
      <c r="G300" s="6"/>
      <c r="H300" s="6"/>
      <c r="I300" s="6"/>
      <c r="J300" s="6"/>
      <c r="K300" s="17"/>
      <c r="L300" s="17"/>
      <c r="M300" s="17"/>
      <c r="N300" s="17"/>
    </row>
    <row r="301" ht="12.75" customHeight="1">
      <c r="A301" s="26"/>
      <c r="D301" s="6"/>
      <c r="G301" s="6"/>
      <c r="H301" s="6"/>
      <c r="I301" s="6"/>
      <c r="J301" s="6"/>
      <c r="K301" s="17"/>
      <c r="L301" s="17"/>
      <c r="M301" s="17"/>
      <c r="N301" s="17"/>
    </row>
    <row r="302" ht="12.75" customHeight="1">
      <c r="A302" s="26"/>
      <c r="D302" s="6"/>
      <c r="G302" s="6"/>
      <c r="H302" s="6"/>
      <c r="I302" s="6"/>
      <c r="J302" s="6"/>
      <c r="K302" s="17"/>
      <c r="L302" s="17"/>
      <c r="M302" s="17"/>
      <c r="N302" s="17"/>
    </row>
    <row r="303" ht="12.75" customHeight="1">
      <c r="A303" s="26"/>
      <c r="D303" s="6"/>
      <c r="G303" s="6"/>
      <c r="H303" s="6"/>
      <c r="I303" s="6"/>
      <c r="J303" s="6"/>
      <c r="K303" s="17"/>
      <c r="L303" s="17"/>
      <c r="M303" s="17"/>
      <c r="N303" s="17"/>
    </row>
    <row r="304" ht="12.75" customHeight="1">
      <c r="A304" s="26"/>
      <c r="D304" s="6"/>
      <c r="G304" s="6"/>
      <c r="H304" s="6"/>
      <c r="I304" s="6"/>
      <c r="J304" s="6"/>
      <c r="K304" s="17"/>
      <c r="L304" s="17"/>
      <c r="M304" s="17"/>
      <c r="N304" s="17"/>
    </row>
    <row r="305" ht="12.75" customHeight="1">
      <c r="A305" s="26"/>
      <c r="D305" s="6"/>
      <c r="G305" s="6"/>
      <c r="H305" s="6"/>
      <c r="I305" s="6"/>
      <c r="J305" s="6"/>
      <c r="K305" s="17"/>
      <c r="L305" s="17"/>
      <c r="M305" s="17"/>
      <c r="N305" s="17"/>
    </row>
    <row r="306" ht="12.75" customHeight="1">
      <c r="A306" s="26"/>
      <c r="D306" s="6"/>
      <c r="G306" s="6"/>
      <c r="H306" s="6"/>
      <c r="I306" s="6"/>
      <c r="J306" s="6"/>
      <c r="K306" s="17"/>
      <c r="L306" s="17"/>
      <c r="M306" s="17"/>
      <c r="N306" s="17"/>
    </row>
    <row r="307" ht="12.75" customHeight="1">
      <c r="A307" s="26"/>
      <c r="D307" s="6"/>
      <c r="G307" s="6"/>
      <c r="H307" s="6"/>
      <c r="I307" s="6"/>
      <c r="J307" s="6"/>
      <c r="K307" s="17"/>
      <c r="L307" s="17"/>
      <c r="M307" s="17"/>
      <c r="N307" s="17"/>
    </row>
    <row r="308" ht="12.75" customHeight="1">
      <c r="A308" s="26"/>
      <c r="D308" s="6"/>
      <c r="G308" s="6"/>
      <c r="H308" s="6"/>
      <c r="I308" s="6"/>
      <c r="J308" s="6"/>
      <c r="K308" s="17"/>
      <c r="L308" s="17"/>
      <c r="M308" s="17"/>
      <c r="N308" s="17"/>
    </row>
    <row r="309" ht="12.75" customHeight="1">
      <c r="A309" s="26"/>
      <c r="D309" s="6"/>
      <c r="G309" s="6"/>
      <c r="H309" s="6"/>
      <c r="I309" s="6"/>
      <c r="J309" s="6"/>
      <c r="K309" s="17"/>
      <c r="L309" s="17"/>
      <c r="M309" s="17"/>
      <c r="N309" s="17"/>
    </row>
    <row r="310" ht="12.75" customHeight="1">
      <c r="A310" s="26"/>
      <c r="D310" s="6"/>
      <c r="G310" s="6"/>
      <c r="H310" s="6"/>
      <c r="I310" s="6"/>
      <c r="J310" s="6"/>
      <c r="K310" s="17"/>
      <c r="L310" s="17"/>
      <c r="M310" s="17"/>
      <c r="N310" s="17"/>
    </row>
    <row r="311" ht="12.75" customHeight="1">
      <c r="A311" s="26"/>
      <c r="D311" s="6"/>
      <c r="G311" s="6"/>
      <c r="H311" s="6"/>
      <c r="I311" s="6"/>
      <c r="J311" s="6"/>
      <c r="K311" s="17"/>
      <c r="L311" s="17"/>
      <c r="M311" s="17"/>
      <c r="N311" s="17"/>
    </row>
    <row r="312" ht="12.75" customHeight="1">
      <c r="A312" s="26"/>
      <c r="D312" s="6"/>
      <c r="G312" s="6"/>
      <c r="H312" s="6"/>
      <c r="I312" s="6"/>
      <c r="J312" s="6"/>
      <c r="K312" s="17"/>
      <c r="L312" s="17"/>
      <c r="M312" s="17"/>
      <c r="N312" s="17"/>
    </row>
    <row r="313" ht="12.75" customHeight="1">
      <c r="A313" s="26"/>
      <c r="D313" s="6"/>
      <c r="G313" s="6"/>
      <c r="H313" s="6"/>
      <c r="I313" s="6"/>
      <c r="J313" s="6"/>
      <c r="K313" s="17"/>
      <c r="L313" s="17"/>
      <c r="M313" s="17"/>
      <c r="N313" s="17"/>
    </row>
    <row r="314" ht="12.75" customHeight="1">
      <c r="A314" s="26"/>
      <c r="D314" s="6"/>
      <c r="G314" s="6"/>
      <c r="H314" s="6"/>
      <c r="I314" s="6"/>
      <c r="J314" s="6"/>
      <c r="K314" s="17"/>
      <c r="L314" s="17"/>
      <c r="M314" s="17"/>
      <c r="N314" s="17"/>
    </row>
    <row r="315" ht="12.75" customHeight="1">
      <c r="A315" s="26"/>
      <c r="D315" s="6"/>
      <c r="G315" s="6"/>
      <c r="H315" s="6"/>
      <c r="I315" s="6"/>
      <c r="J315" s="6"/>
      <c r="K315" s="17"/>
      <c r="L315" s="17"/>
      <c r="M315" s="17"/>
      <c r="N315" s="17"/>
    </row>
    <row r="316" ht="12.75" customHeight="1">
      <c r="A316" s="26"/>
      <c r="D316" s="6"/>
      <c r="G316" s="6"/>
      <c r="H316" s="6"/>
      <c r="I316" s="6"/>
      <c r="J316" s="6"/>
      <c r="K316" s="17"/>
      <c r="L316" s="17"/>
      <c r="M316" s="17"/>
      <c r="N316" s="17"/>
    </row>
    <row r="317" ht="12.75" customHeight="1">
      <c r="A317" s="26"/>
      <c r="D317" s="6"/>
      <c r="G317" s="6"/>
      <c r="H317" s="6"/>
      <c r="I317" s="6"/>
      <c r="J317" s="6"/>
      <c r="K317" s="17"/>
      <c r="L317" s="17"/>
      <c r="M317" s="17"/>
      <c r="N317" s="17"/>
    </row>
    <row r="318" ht="12.75" customHeight="1">
      <c r="A318" s="26"/>
      <c r="D318" s="6"/>
      <c r="G318" s="6"/>
      <c r="H318" s="6"/>
      <c r="I318" s="6"/>
      <c r="J318" s="6"/>
      <c r="K318" s="17"/>
      <c r="L318" s="17"/>
      <c r="M318" s="17"/>
      <c r="N318" s="17"/>
    </row>
    <row r="319" ht="12.75" customHeight="1">
      <c r="A319" s="26"/>
      <c r="D319" s="6"/>
      <c r="G319" s="6"/>
      <c r="H319" s="6"/>
      <c r="I319" s="6"/>
      <c r="J319" s="6"/>
      <c r="K319" s="17"/>
      <c r="L319" s="17"/>
      <c r="M319" s="17"/>
      <c r="N319" s="17"/>
    </row>
    <row r="320" ht="12.75" customHeight="1">
      <c r="A320" s="26"/>
      <c r="D320" s="6"/>
      <c r="G320" s="6"/>
      <c r="H320" s="6"/>
      <c r="I320" s="6"/>
      <c r="J320" s="6"/>
      <c r="K320" s="17"/>
      <c r="L320" s="17"/>
      <c r="M320" s="17"/>
      <c r="N320" s="17"/>
    </row>
    <row r="321" ht="12.75" customHeight="1">
      <c r="A321" s="26"/>
      <c r="D321" s="6"/>
      <c r="G321" s="6"/>
      <c r="H321" s="6"/>
      <c r="I321" s="6"/>
      <c r="J321" s="6"/>
      <c r="K321" s="17"/>
      <c r="L321" s="17"/>
      <c r="M321" s="17"/>
      <c r="N321" s="17"/>
    </row>
    <row r="322" ht="12.75" customHeight="1">
      <c r="A322" s="26"/>
      <c r="D322" s="6"/>
      <c r="G322" s="6"/>
      <c r="H322" s="6"/>
      <c r="I322" s="6"/>
      <c r="J322" s="6"/>
      <c r="K322" s="17"/>
      <c r="L322" s="17"/>
      <c r="M322" s="17"/>
      <c r="N322" s="17"/>
    </row>
    <row r="323" ht="12.75" customHeight="1">
      <c r="A323" s="26"/>
      <c r="D323" s="6"/>
      <c r="G323" s="6"/>
      <c r="H323" s="6"/>
      <c r="I323" s="6"/>
      <c r="J323" s="6"/>
      <c r="K323" s="17"/>
      <c r="L323" s="17"/>
      <c r="M323" s="17"/>
      <c r="N323" s="17"/>
    </row>
    <row r="324" ht="12.75" customHeight="1">
      <c r="A324" s="26"/>
      <c r="D324" s="6"/>
      <c r="G324" s="6"/>
      <c r="H324" s="6"/>
      <c r="I324" s="6"/>
      <c r="J324" s="6"/>
      <c r="K324" s="17"/>
      <c r="L324" s="17"/>
      <c r="M324" s="17"/>
      <c r="N324" s="17"/>
    </row>
    <row r="325" ht="12.75" customHeight="1">
      <c r="A325" s="26"/>
      <c r="D325" s="6"/>
      <c r="G325" s="6"/>
      <c r="H325" s="6"/>
      <c r="I325" s="6"/>
      <c r="J325" s="6"/>
      <c r="K325" s="17"/>
      <c r="L325" s="17"/>
      <c r="M325" s="17"/>
      <c r="N325" s="17"/>
    </row>
    <row r="326" ht="12.75" customHeight="1">
      <c r="A326" s="26"/>
      <c r="D326" s="6"/>
      <c r="G326" s="6"/>
      <c r="H326" s="6"/>
      <c r="I326" s="6"/>
      <c r="J326" s="6"/>
      <c r="K326" s="17"/>
      <c r="L326" s="17"/>
      <c r="M326" s="17"/>
      <c r="N326" s="17"/>
    </row>
    <row r="327" ht="12.75" customHeight="1">
      <c r="A327" s="26"/>
      <c r="D327" s="6"/>
      <c r="G327" s="6"/>
      <c r="H327" s="6"/>
      <c r="I327" s="6"/>
      <c r="J327" s="6"/>
      <c r="K327" s="17"/>
      <c r="L327" s="17"/>
      <c r="M327" s="17"/>
      <c r="N327" s="17"/>
    </row>
    <row r="328" ht="12.75" customHeight="1">
      <c r="A328" s="26"/>
      <c r="D328" s="6"/>
      <c r="G328" s="6"/>
      <c r="H328" s="6"/>
      <c r="I328" s="6"/>
      <c r="J328" s="6"/>
      <c r="K328" s="17"/>
      <c r="L328" s="17"/>
      <c r="M328" s="17"/>
      <c r="N328" s="17"/>
    </row>
    <row r="329" ht="12.75" customHeight="1">
      <c r="A329" s="26"/>
      <c r="D329" s="6"/>
      <c r="G329" s="6"/>
      <c r="H329" s="6"/>
      <c r="I329" s="6"/>
      <c r="J329" s="6"/>
      <c r="K329" s="17"/>
      <c r="L329" s="17"/>
      <c r="M329" s="17"/>
      <c r="N329" s="17"/>
    </row>
    <row r="330" ht="12.75" customHeight="1">
      <c r="A330" s="26"/>
      <c r="D330" s="6"/>
      <c r="G330" s="6"/>
      <c r="H330" s="6"/>
      <c r="I330" s="6"/>
      <c r="J330" s="6"/>
      <c r="K330" s="17"/>
      <c r="L330" s="17"/>
      <c r="M330" s="17"/>
      <c r="N330" s="17"/>
    </row>
    <row r="331" ht="12.75" customHeight="1">
      <c r="A331" s="26"/>
      <c r="D331" s="6"/>
      <c r="G331" s="6"/>
      <c r="H331" s="6"/>
      <c r="I331" s="6"/>
      <c r="J331" s="6"/>
      <c r="K331" s="17"/>
      <c r="L331" s="17"/>
      <c r="M331" s="17"/>
      <c r="N331" s="17"/>
    </row>
    <row r="332" ht="12.75" customHeight="1">
      <c r="A332" s="26"/>
      <c r="D332" s="6"/>
      <c r="G332" s="6"/>
      <c r="H332" s="6"/>
      <c r="I332" s="6"/>
      <c r="J332" s="6"/>
      <c r="K332" s="17"/>
      <c r="L332" s="17"/>
      <c r="M332" s="17"/>
      <c r="N332" s="17"/>
    </row>
    <row r="333" ht="12.75" customHeight="1">
      <c r="A333" s="26"/>
      <c r="D333" s="6"/>
      <c r="G333" s="6"/>
      <c r="H333" s="6"/>
      <c r="I333" s="6"/>
      <c r="J333" s="6"/>
      <c r="K333" s="17"/>
      <c r="L333" s="17"/>
      <c r="M333" s="17"/>
      <c r="N333" s="17"/>
    </row>
    <row r="334" ht="12.75" customHeight="1">
      <c r="A334" s="26"/>
      <c r="D334" s="6"/>
      <c r="G334" s="6"/>
      <c r="H334" s="6"/>
      <c r="I334" s="6"/>
      <c r="J334" s="6"/>
      <c r="K334" s="17"/>
      <c r="L334" s="17"/>
      <c r="M334" s="17"/>
      <c r="N334" s="17"/>
    </row>
    <row r="335" ht="12.75" customHeight="1">
      <c r="A335" s="26"/>
      <c r="D335" s="6"/>
      <c r="G335" s="6"/>
      <c r="H335" s="6"/>
      <c r="I335" s="6"/>
      <c r="J335" s="6"/>
      <c r="K335" s="17"/>
      <c r="L335" s="17"/>
      <c r="M335" s="17"/>
      <c r="N335" s="17"/>
    </row>
    <row r="336" ht="12.75" customHeight="1">
      <c r="A336" s="26"/>
      <c r="D336" s="6"/>
      <c r="G336" s="6"/>
      <c r="H336" s="6"/>
      <c r="I336" s="6"/>
      <c r="J336" s="6"/>
      <c r="K336" s="17"/>
      <c r="L336" s="17"/>
      <c r="M336" s="17"/>
      <c r="N336" s="17"/>
    </row>
    <row r="337" ht="12.75" customHeight="1">
      <c r="A337" s="26"/>
      <c r="D337" s="6"/>
      <c r="G337" s="6"/>
      <c r="H337" s="6"/>
      <c r="I337" s="6"/>
      <c r="J337" s="6"/>
      <c r="K337" s="17"/>
      <c r="L337" s="17"/>
      <c r="M337" s="17"/>
      <c r="N337" s="17"/>
    </row>
    <row r="338" ht="12.75" customHeight="1">
      <c r="A338" s="26"/>
      <c r="D338" s="6"/>
      <c r="G338" s="6"/>
      <c r="H338" s="6"/>
      <c r="I338" s="6"/>
      <c r="J338" s="6"/>
      <c r="K338" s="17"/>
      <c r="L338" s="17"/>
      <c r="M338" s="17"/>
      <c r="N338" s="17"/>
    </row>
    <row r="339" ht="12.75" customHeight="1">
      <c r="A339" s="26"/>
      <c r="D339" s="6"/>
      <c r="G339" s="6"/>
      <c r="H339" s="6"/>
      <c r="I339" s="6"/>
      <c r="J339" s="6"/>
      <c r="K339" s="17"/>
      <c r="L339" s="17"/>
      <c r="M339" s="17"/>
      <c r="N339" s="17"/>
    </row>
    <row r="340" ht="12.75" customHeight="1">
      <c r="A340" s="26"/>
      <c r="D340" s="6"/>
      <c r="G340" s="6"/>
      <c r="H340" s="6"/>
      <c r="I340" s="6"/>
      <c r="J340" s="6"/>
      <c r="K340" s="17"/>
      <c r="L340" s="17"/>
      <c r="M340" s="17"/>
      <c r="N340" s="17"/>
    </row>
    <row r="341" ht="12.75" customHeight="1">
      <c r="A341" s="26"/>
      <c r="D341" s="6"/>
      <c r="G341" s="6"/>
      <c r="H341" s="6"/>
      <c r="I341" s="6"/>
      <c r="J341" s="6"/>
      <c r="K341" s="17"/>
      <c r="L341" s="17"/>
      <c r="M341" s="17"/>
      <c r="N341" s="17"/>
    </row>
    <row r="342" ht="12.75" customHeight="1">
      <c r="A342" s="26"/>
      <c r="D342" s="6"/>
      <c r="G342" s="6"/>
      <c r="H342" s="6"/>
      <c r="I342" s="6"/>
      <c r="J342" s="6"/>
      <c r="K342" s="17"/>
      <c r="L342" s="17"/>
      <c r="M342" s="17"/>
      <c r="N342" s="17"/>
    </row>
    <row r="343" ht="12.75" customHeight="1">
      <c r="A343" s="26"/>
      <c r="D343" s="6"/>
      <c r="G343" s="6"/>
      <c r="H343" s="6"/>
      <c r="I343" s="6"/>
      <c r="J343" s="6"/>
      <c r="K343" s="17"/>
      <c r="L343" s="17"/>
      <c r="M343" s="17"/>
      <c r="N343" s="17"/>
    </row>
    <row r="344" ht="12.75" customHeight="1">
      <c r="A344" s="26"/>
      <c r="D344" s="6"/>
      <c r="G344" s="6"/>
      <c r="H344" s="6"/>
      <c r="I344" s="6"/>
      <c r="J344" s="6"/>
      <c r="K344" s="17"/>
      <c r="L344" s="17"/>
      <c r="M344" s="17"/>
      <c r="N344" s="17"/>
    </row>
    <row r="345" ht="12.75" customHeight="1">
      <c r="A345" s="26"/>
      <c r="D345" s="6"/>
      <c r="G345" s="6"/>
      <c r="H345" s="6"/>
      <c r="I345" s="6"/>
      <c r="J345" s="6"/>
      <c r="K345" s="17"/>
      <c r="L345" s="17"/>
      <c r="M345" s="17"/>
      <c r="N345" s="17"/>
    </row>
    <row r="346" ht="12.75" customHeight="1">
      <c r="A346" s="26"/>
      <c r="D346" s="6"/>
      <c r="G346" s="6"/>
      <c r="H346" s="6"/>
      <c r="I346" s="6"/>
      <c r="J346" s="6"/>
      <c r="K346" s="17"/>
      <c r="L346" s="17"/>
      <c r="M346" s="17"/>
      <c r="N346" s="17"/>
    </row>
    <row r="347" ht="12.75" customHeight="1">
      <c r="A347" s="26"/>
      <c r="D347" s="6"/>
      <c r="G347" s="6"/>
      <c r="H347" s="6"/>
      <c r="I347" s="6"/>
      <c r="J347" s="6"/>
      <c r="K347" s="17"/>
      <c r="L347" s="17"/>
      <c r="M347" s="17"/>
      <c r="N347" s="17"/>
    </row>
    <row r="348" ht="12.75" customHeight="1">
      <c r="A348" s="26"/>
      <c r="D348" s="6"/>
      <c r="G348" s="6"/>
      <c r="H348" s="6"/>
      <c r="I348" s="6"/>
      <c r="J348" s="6"/>
      <c r="K348" s="17"/>
      <c r="L348" s="17"/>
      <c r="M348" s="17"/>
      <c r="N348" s="17"/>
    </row>
    <row r="349" ht="12.75" customHeight="1">
      <c r="A349" s="26"/>
      <c r="D349" s="6"/>
      <c r="G349" s="6"/>
      <c r="H349" s="6"/>
      <c r="I349" s="6"/>
      <c r="J349" s="6"/>
      <c r="K349" s="17"/>
      <c r="L349" s="17"/>
      <c r="M349" s="17"/>
      <c r="N349" s="17"/>
    </row>
    <row r="350" ht="12.75" customHeight="1">
      <c r="A350" s="26"/>
      <c r="D350" s="6"/>
      <c r="G350" s="6"/>
      <c r="H350" s="6"/>
      <c r="I350" s="6"/>
      <c r="J350" s="6"/>
      <c r="K350" s="17"/>
      <c r="L350" s="17"/>
      <c r="M350" s="17"/>
      <c r="N350" s="17"/>
    </row>
    <row r="351" ht="12.75" customHeight="1">
      <c r="A351" s="26"/>
      <c r="D351" s="6"/>
      <c r="G351" s="6"/>
      <c r="H351" s="6"/>
      <c r="I351" s="6"/>
      <c r="J351" s="6"/>
      <c r="K351" s="17"/>
      <c r="L351" s="17"/>
      <c r="M351" s="17"/>
      <c r="N351" s="17"/>
    </row>
    <row r="352" ht="12.75" customHeight="1">
      <c r="A352" s="26"/>
      <c r="D352" s="6"/>
      <c r="G352" s="6"/>
      <c r="H352" s="6"/>
      <c r="I352" s="6"/>
      <c r="J352" s="6"/>
      <c r="K352" s="17"/>
      <c r="L352" s="17"/>
      <c r="M352" s="17"/>
      <c r="N352" s="17"/>
    </row>
    <row r="353" ht="12.75" customHeight="1">
      <c r="A353" s="26"/>
      <c r="D353" s="6"/>
      <c r="G353" s="6"/>
      <c r="H353" s="6"/>
      <c r="I353" s="6"/>
      <c r="J353" s="6"/>
      <c r="K353" s="17"/>
      <c r="L353" s="17"/>
      <c r="M353" s="17"/>
      <c r="N353" s="17"/>
    </row>
    <row r="354" ht="12.75" customHeight="1">
      <c r="A354" s="26"/>
      <c r="D354" s="6"/>
      <c r="G354" s="6"/>
      <c r="H354" s="6"/>
      <c r="I354" s="6"/>
      <c r="J354" s="6"/>
      <c r="K354" s="17"/>
      <c r="L354" s="17"/>
      <c r="M354" s="17"/>
      <c r="N354" s="17"/>
    </row>
    <row r="355" ht="12.75" customHeight="1">
      <c r="A355" s="26"/>
      <c r="D355" s="6"/>
      <c r="G355" s="6"/>
      <c r="H355" s="6"/>
      <c r="I355" s="6"/>
      <c r="J355" s="6"/>
      <c r="K355" s="17"/>
      <c r="L355" s="17"/>
      <c r="M355" s="17"/>
      <c r="N355" s="17"/>
    </row>
    <row r="356" ht="12.75" customHeight="1">
      <c r="A356" s="26"/>
      <c r="D356" s="6"/>
      <c r="G356" s="6"/>
      <c r="H356" s="6"/>
      <c r="I356" s="6"/>
      <c r="J356" s="6"/>
      <c r="K356" s="17"/>
      <c r="L356" s="17"/>
      <c r="M356" s="17"/>
      <c r="N356" s="17"/>
    </row>
    <row r="357" ht="12.75" customHeight="1">
      <c r="A357" s="26"/>
      <c r="D357" s="6"/>
      <c r="G357" s="6"/>
      <c r="H357" s="6"/>
      <c r="I357" s="6"/>
      <c r="J357" s="6"/>
      <c r="K357" s="17"/>
      <c r="L357" s="17"/>
      <c r="M357" s="17"/>
      <c r="N357" s="17"/>
    </row>
    <row r="358" ht="12.75" customHeight="1">
      <c r="A358" s="26"/>
      <c r="D358" s="6"/>
      <c r="G358" s="6"/>
      <c r="H358" s="6"/>
      <c r="I358" s="6"/>
      <c r="J358" s="6"/>
      <c r="K358" s="17"/>
      <c r="L358" s="17"/>
      <c r="M358" s="17"/>
      <c r="N358" s="17"/>
    </row>
    <row r="359" ht="12.75" customHeight="1">
      <c r="A359" s="26"/>
      <c r="D359" s="6"/>
      <c r="G359" s="6"/>
      <c r="H359" s="6"/>
      <c r="I359" s="6"/>
      <c r="J359" s="6"/>
      <c r="K359" s="17"/>
      <c r="L359" s="17"/>
      <c r="M359" s="17"/>
      <c r="N359" s="17"/>
    </row>
    <row r="360" ht="12.75" customHeight="1">
      <c r="A360" s="26"/>
      <c r="D360" s="6"/>
      <c r="G360" s="6"/>
      <c r="H360" s="6"/>
      <c r="I360" s="6"/>
      <c r="J360" s="6"/>
      <c r="K360" s="17"/>
      <c r="L360" s="17"/>
      <c r="M360" s="17"/>
      <c r="N360" s="17"/>
    </row>
    <row r="361" ht="12.75" customHeight="1">
      <c r="A361" s="26"/>
      <c r="D361" s="6"/>
      <c r="G361" s="6"/>
      <c r="H361" s="6"/>
      <c r="I361" s="6"/>
      <c r="J361" s="6"/>
      <c r="K361" s="17"/>
      <c r="L361" s="17"/>
      <c r="M361" s="17"/>
      <c r="N361" s="17"/>
    </row>
    <row r="362" ht="12.75" customHeight="1">
      <c r="A362" s="26"/>
      <c r="D362" s="6"/>
      <c r="G362" s="6"/>
      <c r="H362" s="6"/>
      <c r="I362" s="6"/>
      <c r="J362" s="6"/>
      <c r="K362" s="17"/>
      <c r="L362" s="17"/>
      <c r="M362" s="17"/>
      <c r="N362" s="17"/>
    </row>
    <row r="363" ht="12.75" customHeight="1">
      <c r="A363" s="26"/>
      <c r="D363" s="6"/>
      <c r="G363" s="6"/>
      <c r="H363" s="6"/>
      <c r="I363" s="6"/>
      <c r="J363" s="6"/>
      <c r="K363" s="17"/>
      <c r="L363" s="17"/>
      <c r="M363" s="17"/>
      <c r="N363" s="17"/>
    </row>
    <row r="364" ht="12.75" customHeight="1">
      <c r="A364" s="26"/>
      <c r="D364" s="6"/>
      <c r="G364" s="6"/>
      <c r="H364" s="6"/>
      <c r="I364" s="6"/>
      <c r="J364" s="6"/>
      <c r="K364" s="17"/>
      <c r="L364" s="17"/>
      <c r="M364" s="17"/>
      <c r="N364" s="17"/>
    </row>
    <row r="365" ht="12.75" customHeight="1">
      <c r="A365" s="26"/>
      <c r="D365" s="6"/>
      <c r="G365" s="6"/>
      <c r="H365" s="6"/>
      <c r="I365" s="6"/>
      <c r="J365" s="6"/>
      <c r="K365" s="17"/>
      <c r="L365" s="17"/>
      <c r="M365" s="17"/>
      <c r="N365" s="17"/>
    </row>
    <row r="366" ht="12.75" customHeight="1">
      <c r="A366" s="26"/>
      <c r="D366" s="6"/>
      <c r="G366" s="6"/>
      <c r="H366" s="6"/>
      <c r="I366" s="6"/>
      <c r="J366" s="6"/>
      <c r="K366" s="17"/>
      <c r="L366" s="17"/>
      <c r="M366" s="17"/>
      <c r="N366" s="17"/>
    </row>
    <row r="367" ht="12.75" customHeight="1">
      <c r="A367" s="26"/>
      <c r="D367" s="6"/>
      <c r="G367" s="6"/>
      <c r="H367" s="6"/>
      <c r="I367" s="6"/>
      <c r="J367" s="6"/>
      <c r="K367" s="17"/>
      <c r="L367" s="17"/>
      <c r="M367" s="17"/>
      <c r="N367" s="17"/>
    </row>
    <row r="368" ht="12.75" customHeight="1">
      <c r="A368" s="26"/>
      <c r="D368" s="6"/>
      <c r="G368" s="6"/>
      <c r="H368" s="6"/>
      <c r="I368" s="6"/>
      <c r="J368" s="6"/>
      <c r="K368" s="17"/>
      <c r="L368" s="17"/>
      <c r="M368" s="17"/>
      <c r="N368" s="17"/>
    </row>
    <row r="369" ht="12.75" customHeight="1">
      <c r="A369" s="26"/>
      <c r="D369" s="6"/>
      <c r="G369" s="6"/>
      <c r="H369" s="6"/>
      <c r="I369" s="6"/>
      <c r="J369" s="6"/>
      <c r="K369" s="17"/>
      <c r="L369" s="17"/>
      <c r="M369" s="17"/>
      <c r="N369" s="17"/>
    </row>
    <row r="370" ht="12.75" customHeight="1">
      <c r="A370" s="26"/>
      <c r="D370" s="6"/>
      <c r="G370" s="6"/>
      <c r="H370" s="6"/>
      <c r="I370" s="6"/>
      <c r="J370" s="6"/>
      <c r="K370" s="17"/>
      <c r="L370" s="17"/>
      <c r="M370" s="17"/>
      <c r="N370" s="17"/>
    </row>
    <row r="371" ht="12.75" customHeight="1">
      <c r="A371" s="26"/>
      <c r="D371" s="6"/>
      <c r="G371" s="6"/>
      <c r="H371" s="6"/>
      <c r="I371" s="6"/>
      <c r="J371" s="6"/>
      <c r="K371" s="17"/>
      <c r="L371" s="17"/>
      <c r="M371" s="17"/>
      <c r="N371" s="17"/>
    </row>
    <row r="372" ht="12.75" customHeight="1">
      <c r="A372" s="26"/>
      <c r="D372" s="6"/>
      <c r="G372" s="6"/>
      <c r="H372" s="6"/>
      <c r="I372" s="6"/>
      <c r="J372" s="6"/>
      <c r="K372" s="17"/>
      <c r="L372" s="17"/>
      <c r="M372" s="17"/>
      <c r="N372" s="17"/>
    </row>
    <row r="373" ht="12.75" customHeight="1">
      <c r="A373" s="26"/>
      <c r="D373" s="6"/>
      <c r="G373" s="6"/>
      <c r="H373" s="6"/>
      <c r="I373" s="6"/>
      <c r="J373" s="6"/>
      <c r="K373" s="17"/>
      <c r="L373" s="17"/>
      <c r="M373" s="17"/>
      <c r="N373" s="17"/>
    </row>
    <row r="374" ht="12.75" customHeight="1">
      <c r="A374" s="26"/>
      <c r="D374" s="6"/>
      <c r="G374" s="6"/>
      <c r="H374" s="6"/>
      <c r="I374" s="6"/>
      <c r="J374" s="6"/>
      <c r="K374" s="17"/>
      <c r="L374" s="17"/>
      <c r="M374" s="17"/>
      <c r="N374" s="17"/>
    </row>
    <row r="375" ht="12.75" customHeight="1">
      <c r="A375" s="26"/>
      <c r="D375" s="6"/>
      <c r="G375" s="6"/>
      <c r="H375" s="6"/>
      <c r="I375" s="6"/>
      <c r="J375" s="6"/>
      <c r="K375" s="17"/>
      <c r="L375" s="17"/>
      <c r="M375" s="17"/>
      <c r="N375" s="17"/>
    </row>
    <row r="376" ht="12.75" customHeight="1">
      <c r="A376" s="26"/>
      <c r="D376" s="6"/>
      <c r="G376" s="6"/>
      <c r="H376" s="6"/>
      <c r="I376" s="6"/>
      <c r="J376" s="6"/>
      <c r="K376" s="17"/>
      <c r="L376" s="17"/>
      <c r="M376" s="17"/>
      <c r="N376" s="17"/>
    </row>
    <row r="377" ht="12.75" customHeight="1">
      <c r="A377" s="26"/>
      <c r="D377" s="6"/>
      <c r="G377" s="6"/>
      <c r="H377" s="6"/>
      <c r="I377" s="6"/>
      <c r="J377" s="6"/>
      <c r="K377" s="17"/>
      <c r="L377" s="17"/>
      <c r="M377" s="17"/>
      <c r="N377" s="17"/>
    </row>
    <row r="378" ht="12.75" customHeight="1">
      <c r="A378" s="26"/>
      <c r="D378" s="6"/>
      <c r="G378" s="6"/>
      <c r="H378" s="6"/>
      <c r="I378" s="6"/>
      <c r="J378" s="6"/>
      <c r="K378" s="17"/>
      <c r="L378" s="17"/>
      <c r="M378" s="17"/>
      <c r="N378" s="17"/>
    </row>
    <row r="379" ht="12.75" customHeight="1">
      <c r="A379" s="26"/>
      <c r="D379" s="6"/>
      <c r="G379" s="6"/>
      <c r="H379" s="6"/>
      <c r="I379" s="6"/>
      <c r="J379" s="6"/>
      <c r="K379" s="17"/>
      <c r="L379" s="17"/>
      <c r="M379" s="17"/>
      <c r="N379" s="17"/>
    </row>
    <row r="380" ht="12.75" customHeight="1">
      <c r="A380" s="26"/>
      <c r="D380" s="6"/>
      <c r="G380" s="6"/>
      <c r="H380" s="6"/>
      <c r="I380" s="6"/>
      <c r="J380" s="6"/>
      <c r="K380" s="17"/>
      <c r="L380" s="17"/>
      <c r="M380" s="17"/>
      <c r="N380" s="17"/>
    </row>
    <row r="381" ht="12.75" customHeight="1">
      <c r="A381" s="26"/>
      <c r="D381" s="6"/>
      <c r="G381" s="6"/>
      <c r="H381" s="6"/>
      <c r="I381" s="6"/>
      <c r="J381" s="6"/>
      <c r="K381" s="17"/>
      <c r="L381" s="17"/>
      <c r="M381" s="17"/>
      <c r="N381" s="17"/>
    </row>
    <row r="382" ht="12.75" customHeight="1">
      <c r="A382" s="26"/>
      <c r="D382" s="6"/>
      <c r="G382" s="6"/>
      <c r="H382" s="6"/>
      <c r="I382" s="6"/>
      <c r="J382" s="6"/>
      <c r="K382" s="17"/>
      <c r="L382" s="17"/>
      <c r="M382" s="17"/>
      <c r="N382" s="17"/>
    </row>
    <row r="383" ht="12.75" customHeight="1">
      <c r="A383" s="26"/>
      <c r="D383" s="6"/>
      <c r="G383" s="6"/>
      <c r="H383" s="6"/>
      <c r="I383" s="6"/>
      <c r="J383" s="6"/>
      <c r="K383" s="17"/>
      <c r="L383" s="17"/>
      <c r="M383" s="17"/>
      <c r="N383" s="17"/>
    </row>
    <row r="384" ht="12.75" customHeight="1">
      <c r="A384" s="26"/>
      <c r="D384" s="6"/>
      <c r="G384" s="6"/>
      <c r="H384" s="6"/>
      <c r="I384" s="6"/>
      <c r="J384" s="6"/>
      <c r="K384" s="17"/>
      <c r="L384" s="17"/>
      <c r="M384" s="17"/>
      <c r="N384" s="17"/>
    </row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44:C44"/>
    <mergeCell ref="A59:C59"/>
  </mergeCells>
  <printOptions/>
  <pageMargins bottom="0.75" footer="0.0" header="0.0" left="0.7" right="0.7" top="0.75"/>
  <pageSetup orientation="portrait"/>
  <drawing r:id="rId1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75"/>
    <col customWidth="1" min="7" max="26" width="14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75"/>
    <col customWidth="1" min="7" max="31" width="14.38"/>
  </cols>
  <sheetData>
    <row r="1" ht="12.0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