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istrator\OneDrive - University of Lagos\Desktop\WTF\PROJECTS\EXCEL\bikeshare_analysis_excel\"/>
    </mc:Choice>
  </mc:AlternateContent>
  <xr:revisionPtr revIDLastSave="0" documentId="13_ncr:1_{4423AD26-AB37-48E5-A4B6-E7BC61EFF5BC}" xr6:coauthVersionLast="47" xr6:coauthVersionMax="47" xr10:uidLastSave="{00000000-0000-0000-0000-000000000000}"/>
  <bookViews>
    <workbookView xWindow="-108" yWindow="-108" windowWidth="23256" windowHeight="12456" tabRatio="852" activeTab="5" xr2:uid="{00000000-000D-0000-FFFF-FFFF00000000}"/>
  </bookViews>
  <sheets>
    <sheet name="Master sheet" sheetId="1" r:id="rId1"/>
    <sheet name="working sheet" sheetId="2" r:id="rId2"/>
    <sheet name="Questions" sheetId="4" r:id="rId3"/>
    <sheet name="Charts" sheetId="7" r:id="rId4"/>
    <sheet name="Pivot" sheetId="5" r:id="rId5"/>
    <sheet name="Dashboard" sheetId="8" r:id="rId6"/>
  </sheets>
  <definedNames>
    <definedName name="_xlnm._FilterDatabase" localSheetId="4" hidden="1">#REF!</definedName>
    <definedName name="_xlnm._FilterDatabase" localSheetId="1" hidden="1">'working sheet'!$A$1:$S$667</definedName>
    <definedName name="Slicer_Gender">#N/A</definedName>
    <definedName name="Slicer_Months">#N/A</definedName>
    <definedName name="Slicer_Start_Station">#N/A</definedName>
    <definedName name="Slicer_User_Type">#N/A</definedName>
    <definedName name="Slicer_Year">#N/A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R667" i="2"/>
  <c r="S667" i="2" s="1"/>
  <c r="N667" i="2"/>
  <c r="K667" i="2"/>
  <c r="H667" i="2"/>
  <c r="F667" i="2"/>
  <c r="E667" i="2"/>
  <c r="D667" i="2"/>
  <c r="C667" i="2"/>
  <c r="R666" i="2"/>
  <c r="S666" i="2" s="1"/>
  <c r="N666" i="2"/>
  <c r="K666" i="2"/>
  <c r="H666" i="2"/>
  <c r="F666" i="2"/>
  <c r="D666" i="2"/>
  <c r="E666" i="2" s="1"/>
  <c r="C666" i="2"/>
  <c r="R665" i="2"/>
  <c r="S665" i="2" s="1"/>
  <c r="N665" i="2"/>
  <c r="K665" i="2"/>
  <c r="H665" i="2"/>
  <c r="F665" i="2"/>
  <c r="D665" i="2"/>
  <c r="E665" i="2" s="1"/>
  <c r="C665" i="2"/>
  <c r="R664" i="2"/>
  <c r="S664" i="2" s="1"/>
  <c r="N664" i="2"/>
  <c r="K664" i="2"/>
  <c r="H664" i="2"/>
  <c r="F664" i="2"/>
  <c r="D664" i="2"/>
  <c r="E664" i="2" s="1"/>
  <c r="C664" i="2"/>
  <c r="R663" i="2"/>
  <c r="S663" i="2" s="1"/>
  <c r="N663" i="2"/>
  <c r="K663" i="2"/>
  <c r="H663" i="2"/>
  <c r="F663" i="2"/>
  <c r="D663" i="2"/>
  <c r="E663" i="2" s="1"/>
  <c r="C663" i="2"/>
  <c r="R662" i="2"/>
  <c r="S662" i="2" s="1"/>
  <c r="N662" i="2"/>
  <c r="K662" i="2"/>
  <c r="H662" i="2"/>
  <c r="F662" i="2"/>
  <c r="D662" i="2"/>
  <c r="E662" i="2" s="1"/>
  <c r="C662" i="2"/>
  <c r="R661" i="2"/>
  <c r="S661" i="2" s="1"/>
  <c r="N661" i="2"/>
  <c r="K661" i="2"/>
  <c r="H661" i="2"/>
  <c r="F661" i="2"/>
  <c r="D661" i="2"/>
  <c r="E661" i="2" s="1"/>
  <c r="C661" i="2"/>
  <c r="R660" i="2"/>
  <c r="S660" i="2" s="1"/>
  <c r="N660" i="2"/>
  <c r="K660" i="2"/>
  <c r="H660" i="2"/>
  <c r="F660" i="2"/>
  <c r="D660" i="2"/>
  <c r="E660" i="2" s="1"/>
  <c r="C660" i="2"/>
  <c r="R659" i="2"/>
  <c r="S659" i="2" s="1"/>
  <c r="N659" i="2"/>
  <c r="K659" i="2"/>
  <c r="H659" i="2"/>
  <c r="F659" i="2"/>
  <c r="D659" i="2"/>
  <c r="E659" i="2" s="1"/>
  <c r="C659" i="2"/>
  <c r="R658" i="2"/>
  <c r="S658" i="2" s="1"/>
  <c r="N658" i="2"/>
  <c r="K658" i="2"/>
  <c r="H658" i="2"/>
  <c r="F658" i="2"/>
  <c r="D658" i="2"/>
  <c r="E658" i="2" s="1"/>
  <c r="C658" i="2"/>
  <c r="R657" i="2"/>
  <c r="S657" i="2" s="1"/>
  <c r="N657" i="2"/>
  <c r="K657" i="2"/>
  <c r="H657" i="2"/>
  <c r="F657" i="2"/>
  <c r="D657" i="2"/>
  <c r="E657" i="2" s="1"/>
  <c r="C657" i="2"/>
  <c r="R656" i="2"/>
  <c r="S656" i="2" s="1"/>
  <c r="N656" i="2"/>
  <c r="K656" i="2"/>
  <c r="H656" i="2"/>
  <c r="F656" i="2"/>
  <c r="D656" i="2"/>
  <c r="E656" i="2" s="1"/>
  <c r="C656" i="2"/>
  <c r="R655" i="2"/>
  <c r="S655" i="2" s="1"/>
  <c r="N655" i="2"/>
  <c r="K655" i="2"/>
  <c r="H655" i="2"/>
  <c r="F655" i="2"/>
  <c r="D655" i="2"/>
  <c r="E655" i="2" s="1"/>
  <c r="C655" i="2"/>
  <c r="R654" i="2"/>
  <c r="S654" i="2" s="1"/>
  <c r="N654" i="2"/>
  <c r="K654" i="2"/>
  <c r="H654" i="2"/>
  <c r="F654" i="2"/>
  <c r="E654" i="2"/>
  <c r="D654" i="2"/>
  <c r="C654" i="2"/>
  <c r="R653" i="2"/>
  <c r="S653" i="2" s="1"/>
  <c r="N653" i="2"/>
  <c r="K653" i="2"/>
  <c r="H653" i="2"/>
  <c r="F653" i="2"/>
  <c r="E653" i="2"/>
  <c r="D653" i="2"/>
  <c r="C653" i="2"/>
  <c r="R652" i="2"/>
  <c r="S652" i="2" s="1"/>
  <c r="N652" i="2"/>
  <c r="K652" i="2"/>
  <c r="H652" i="2"/>
  <c r="F652" i="2"/>
  <c r="D652" i="2"/>
  <c r="E652" i="2" s="1"/>
  <c r="C652" i="2"/>
  <c r="R651" i="2"/>
  <c r="S651" i="2" s="1"/>
  <c r="N651" i="2"/>
  <c r="K651" i="2"/>
  <c r="H651" i="2"/>
  <c r="F651" i="2"/>
  <c r="D651" i="2"/>
  <c r="E651" i="2" s="1"/>
  <c r="C651" i="2"/>
  <c r="R650" i="2"/>
  <c r="S650" i="2" s="1"/>
  <c r="N650" i="2"/>
  <c r="K650" i="2"/>
  <c r="H650" i="2"/>
  <c r="F650" i="2"/>
  <c r="D650" i="2"/>
  <c r="E650" i="2" s="1"/>
  <c r="C650" i="2"/>
  <c r="R649" i="2"/>
  <c r="S649" i="2" s="1"/>
  <c r="N649" i="2"/>
  <c r="K649" i="2"/>
  <c r="H649" i="2"/>
  <c r="F649" i="2"/>
  <c r="D649" i="2"/>
  <c r="E649" i="2" s="1"/>
  <c r="C649" i="2"/>
  <c r="R648" i="2"/>
  <c r="S648" i="2" s="1"/>
  <c r="N648" i="2"/>
  <c r="K648" i="2"/>
  <c r="H648" i="2"/>
  <c r="F648" i="2"/>
  <c r="D648" i="2"/>
  <c r="E648" i="2" s="1"/>
  <c r="C648" i="2"/>
  <c r="R647" i="2"/>
  <c r="S647" i="2" s="1"/>
  <c r="N647" i="2"/>
  <c r="K647" i="2"/>
  <c r="H647" i="2"/>
  <c r="F647" i="2"/>
  <c r="D647" i="2"/>
  <c r="E647" i="2" s="1"/>
  <c r="C647" i="2"/>
  <c r="R646" i="2"/>
  <c r="S646" i="2" s="1"/>
  <c r="N646" i="2"/>
  <c r="K646" i="2"/>
  <c r="H646" i="2"/>
  <c r="F646" i="2"/>
  <c r="D646" i="2"/>
  <c r="E646" i="2" s="1"/>
  <c r="C646" i="2"/>
  <c r="R645" i="2"/>
  <c r="S645" i="2" s="1"/>
  <c r="N645" i="2"/>
  <c r="K645" i="2"/>
  <c r="H645" i="2"/>
  <c r="F645" i="2"/>
  <c r="D645" i="2"/>
  <c r="E645" i="2" s="1"/>
  <c r="C645" i="2"/>
  <c r="R644" i="2"/>
  <c r="S644" i="2" s="1"/>
  <c r="N644" i="2"/>
  <c r="K644" i="2"/>
  <c r="H644" i="2"/>
  <c r="F644" i="2"/>
  <c r="D644" i="2"/>
  <c r="E644" i="2" s="1"/>
  <c r="C644" i="2"/>
  <c r="R643" i="2"/>
  <c r="S643" i="2" s="1"/>
  <c r="N643" i="2"/>
  <c r="K643" i="2"/>
  <c r="H643" i="2"/>
  <c r="F643" i="2"/>
  <c r="D643" i="2"/>
  <c r="E643" i="2" s="1"/>
  <c r="C643" i="2"/>
  <c r="R642" i="2"/>
  <c r="S642" i="2" s="1"/>
  <c r="N642" i="2"/>
  <c r="K642" i="2"/>
  <c r="H642" i="2"/>
  <c r="F642" i="2"/>
  <c r="D642" i="2"/>
  <c r="E642" i="2" s="1"/>
  <c r="C642" i="2"/>
  <c r="R641" i="2"/>
  <c r="S641" i="2" s="1"/>
  <c r="N641" i="2"/>
  <c r="K641" i="2"/>
  <c r="H641" i="2"/>
  <c r="F641" i="2"/>
  <c r="D641" i="2"/>
  <c r="E641" i="2" s="1"/>
  <c r="C641" i="2"/>
  <c r="R640" i="2"/>
  <c r="S640" i="2" s="1"/>
  <c r="N640" i="2"/>
  <c r="K640" i="2"/>
  <c r="H640" i="2"/>
  <c r="F640" i="2"/>
  <c r="D640" i="2"/>
  <c r="E640" i="2" s="1"/>
  <c r="C640" i="2"/>
  <c r="R639" i="2"/>
  <c r="S639" i="2" s="1"/>
  <c r="N639" i="2"/>
  <c r="K639" i="2"/>
  <c r="H639" i="2"/>
  <c r="F639" i="2"/>
  <c r="D639" i="2"/>
  <c r="E639" i="2" s="1"/>
  <c r="C639" i="2"/>
  <c r="R638" i="2"/>
  <c r="S638" i="2" s="1"/>
  <c r="N638" i="2"/>
  <c r="K638" i="2"/>
  <c r="H638" i="2"/>
  <c r="F638" i="2"/>
  <c r="D638" i="2"/>
  <c r="E638" i="2" s="1"/>
  <c r="C638" i="2"/>
  <c r="R637" i="2"/>
  <c r="S637" i="2" s="1"/>
  <c r="N637" i="2"/>
  <c r="K637" i="2"/>
  <c r="H637" i="2"/>
  <c r="F637" i="2"/>
  <c r="D637" i="2"/>
  <c r="E637" i="2" s="1"/>
  <c r="C637" i="2"/>
  <c r="R636" i="2"/>
  <c r="S636" i="2" s="1"/>
  <c r="N636" i="2"/>
  <c r="K636" i="2"/>
  <c r="H636" i="2"/>
  <c r="F636" i="2"/>
  <c r="D636" i="2"/>
  <c r="E636" i="2" s="1"/>
  <c r="C636" i="2"/>
  <c r="R635" i="2"/>
  <c r="S635" i="2" s="1"/>
  <c r="N635" i="2"/>
  <c r="K635" i="2"/>
  <c r="H635" i="2"/>
  <c r="F635" i="2"/>
  <c r="D635" i="2"/>
  <c r="E635" i="2" s="1"/>
  <c r="C635" i="2"/>
  <c r="R634" i="2"/>
  <c r="S634" i="2" s="1"/>
  <c r="N634" i="2"/>
  <c r="K634" i="2"/>
  <c r="H634" i="2"/>
  <c r="F634" i="2"/>
  <c r="D634" i="2"/>
  <c r="E634" i="2" s="1"/>
  <c r="C634" i="2"/>
  <c r="R633" i="2"/>
  <c r="S633" i="2" s="1"/>
  <c r="N633" i="2"/>
  <c r="K633" i="2"/>
  <c r="H633" i="2"/>
  <c r="F633" i="2"/>
  <c r="D633" i="2"/>
  <c r="E633" i="2" s="1"/>
  <c r="C633" i="2"/>
  <c r="R632" i="2"/>
  <c r="S632" i="2" s="1"/>
  <c r="N632" i="2"/>
  <c r="K632" i="2"/>
  <c r="H632" i="2"/>
  <c r="F632" i="2"/>
  <c r="D632" i="2"/>
  <c r="E632" i="2" s="1"/>
  <c r="C632" i="2"/>
  <c r="R631" i="2"/>
  <c r="S631" i="2" s="1"/>
  <c r="N631" i="2"/>
  <c r="K631" i="2"/>
  <c r="H631" i="2"/>
  <c r="F631" i="2"/>
  <c r="D631" i="2"/>
  <c r="E631" i="2" s="1"/>
  <c r="C631" i="2"/>
  <c r="R630" i="2"/>
  <c r="S630" i="2" s="1"/>
  <c r="N630" i="2"/>
  <c r="K630" i="2"/>
  <c r="H630" i="2"/>
  <c r="F630" i="2"/>
  <c r="D630" i="2"/>
  <c r="E630" i="2" s="1"/>
  <c r="C630" i="2"/>
  <c r="R629" i="2"/>
  <c r="S629" i="2" s="1"/>
  <c r="N629" i="2"/>
  <c r="K629" i="2"/>
  <c r="H629" i="2"/>
  <c r="F629" i="2"/>
  <c r="D629" i="2"/>
  <c r="E629" i="2" s="1"/>
  <c r="C629" i="2"/>
  <c r="R628" i="2"/>
  <c r="S628" i="2" s="1"/>
  <c r="N628" i="2"/>
  <c r="K628" i="2"/>
  <c r="H628" i="2"/>
  <c r="F628" i="2"/>
  <c r="D628" i="2"/>
  <c r="E628" i="2" s="1"/>
  <c r="C628" i="2"/>
  <c r="R627" i="2"/>
  <c r="S627" i="2" s="1"/>
  <c r="N627" i="2"/>
  <c r="K627" i="2"/>
  <c r="H627" i="2"/>
  <c r="F627" i="2"/>
  <c r="D627" i="2"/>
  <c r="E627" i="2" s="1"/>
  <c r="C627" i="2"/>
  <c r="R626" i="2"/>
  <c r="S626" i="2" s="1"/>
  <c r="N626" i="2"/>
  <c r="K626" i="2"/>
  <c r="H626" i="2"/>
  <c r="F626" i="2"/>
  <c r="D626" i="2"/>
  <c r="E626" i="2" s="1"/>
  <c r="C626" i="2"/>
  <c r="R625" i="2"/>
  <c r="S625" i="2" s="1"/>
  <c r="N625" i="2"/>
  <c r="K625" i="2"/>
  <c r="H625" i="2"/>
  <c r="F625" i="2"/>
  <c r="D625" i="2"/>
  <c r="E625" i="2" s="1"/>
  <c r="C625" i="2"/>
  <c r="R624" i="2"/>
  <c r="S624" i="2" s="1"/>
  <c r="N624" i="2"/>
  <c r="K624" i="2"/>
  <c r="H624" i="2"/>
  <c r="F624" i="2"/>
  <c r="D624" i="2"/>
  <c r="E624" i="2" s="1"/>
  <c r="C624" i="2"/>
  <c r="R623" i="2"/>
  <c r="S623" i="2" s="1"/>
  <c r="N623" i="2"/>
  <c r="K623" i="2"/>
  <c r="H623" i="2"/>
  <c r="F623" i="2"/>
  <c r="D623" i="2"/>
  <c r="E623" i="2" s="1"/>
  <c r="C623" i="2"/>
  <c r="R622" i="2"/>
  <c r="S622" i="2" s="1"/>
  <c r="N622" i="2"/>
  <c r="K622" i="2"/>
  <c r="H622" i="2"/>
  <c r="F622" i="2"/>
  <c r="D622" i="2"/>
  <c r="E622" i="2" s="1"/>
  <c r="C622" i="2"/>
  <c r="R621" i="2"/>
  <c r="S621" i="2" s="1"/>
  <c r="N621" i="2"/>
  <c r="K621" i="2"/>
  <c r="H621" i="2"/>
  <c r="F621" i="2"/>
  <c r="D621" i="2"/>
  <c r="E621" i="2" s="1"/>
  <c r="C621" i="2"/>
  <c r="R620" i="2"/>
  <c r="S620" i="2" s="1"/>
  <c r="N620" i="2"/>
  <c r="K620" i="2"/>
  <c r="H620" i="2"/>
  <c r="F620" i="2"/>
  <c r="D620" i="2"/>
  <c r="E620" i="2" s="1"/>
  <c r="C620" i="2"/>
  <c r="R619" i="2"/>
  <c r="S619" i="2" s="1"/>
  <c r="N619" i="2"/>
  <c r="K619" i="2"/>
  <c r="H619" i="2"/>
  <c r="F619" i="2"/>
  <c r="D619" i="2"/>
  <c r="E619" i="2" s="1"/>
  <c r="C619" i="2"/>
  <c r="R618" i="2"/>
  <c r="S618" i="2" s="1"/>
  <c r="N618" i="2"/>
  <c r="K618" i="2"/>
  <c r="H618" i="2"/>
  <c r="F618" i="2"/>
  <c r="D618" i="2"/>
  <c r="E618" i="2" s="1"/>
  <c r="C618" i="2"/>
  <c r="R617" i="2"/>
  <c r="S617" i="2" s="1"/>
  <c r="N617" i="2"/>
  <c r="K617" i="2"/>
  <c r="H617" i="2"/>
  <c r="F617" i="2"/>
  <c r="D617" i="2"/>
  <c r="E617" i="2" s="1"/>
  <c r="C617" i="2"/>
  <c r="R616" i="2"/>
  <c r="S616" i="2" s="1"/>
  <c r="N616" i="2"/>
  <c r="K616" i="2"/>
  <c r="H616" i="2"/>
  <c r="F616" i="2"/>
  <c r="D616" i="2"/>
  <c r="E616" i="2" s="1"/>
  <c r="C616" i="2"/>
  <c r="R615" i="2"/>
  <c r="S615" i="2" s="1"/>
  <c r="N615" i="2"/>
  <c r="K615" i="2"/>
  <c r="H615" i="2"/>
  <c r="F615" i="2"/>
  <c r="D615" i="2"/>
  <c r="E615" i="2" s="1"/>
  <c r="C615" i="2"/>
  <c r="R614" i="2"/>
  <c r="S614" i="2" s="1"/>
  <c r="N614" i="2"/>
  <c r="K614" i="2"/>
  <c r="H614" i="2"/>
  <c r="F614" i="2"/>
  <c r="D614" i="2"/>
  <c r="E614" i="2" s="1"/>
  <c r="C614" i="2"/>
  <c r="R613" i="2"/>
  <c r="S613" i="2" s="1"/>
  <c r="N613" i="2"/>
  <c r="K613" i="2"/>
  <c r="H613" i="2"/>
  <c r="F613" i="2"/>
  <c r="D613" i="2"/>
  <c r="E613" i="2" s="1"/>
  <c r="C613" i="2"/>
  <c r="R612" i="2"/>
  <c r="S612" i="2" s="1"/>
  <c r="N612" i="2"/>
  <c r="K612" i="2"/>
  <c r="H612" i="2"/>
  <c r="F612" i="2"/>
  <c r="D612" i="2"/>
  <c r="E612" i="2" s="1"/>
  <c r="C612" i="2"/>
  <c r="R611" i="2"/>
  <c r="S611" i="2" s="1"/>
  <c r="N611" i="2"/>
  <c r="K611" i="2"/>
  <c r="H611" i="2"/>
  <c r="F611" i="2"/>
  <c r="D611" i="2"/>
  <c r="E611" i="2" s="1"/>
  <c r="C611" i="2"/>
  <c r="R610" i="2"/>
  <c r="S610" i="2" s="1"/>
  <c r="N610" i="2"/>
  <c r="K610" i="2"/>
  <c r="H610" i="2"/>
  <c r="F610" i="2"/>
  <c r="D610" i="2"/>
  <c r="E610" i="2" s="1"/>
  <c r="C610" i="2"/>
  <c r="R609" i="2"/>
  <c r="S609" i="2" s="1"/>
  <c r="N609" i="2"/>
  <c r="K609" i="2"/>
  <c r="H609" i="2"/>
  <c r="F609" i="2"/>
  <c r="D609" i="2"/>
  <c r="E609" i="2" s="1"/>
  <c r="C609" i="2"/>
  <c r="R608" i="2"/>
  <c r="S608" i="2" s="1"/>
  <c r="N608" i="2"/>
  <c r="K608" i="2"/>
  <c r="H608" i="2"/>
  <c r="F608" i="2"/>
  <c r="D608" i="2"/>
  <c r="E608" i="2" s="1"/>
  <c r="C608" i="2"/>
  <c r="R607" i="2"/>
  <c r="S607" i="2" s="1"/>
  <c r="N607" i="2"/>
  <c r="K607" i="2"/>
  <c r="H607" i="2"/>
  <c r="F607" i="2"/>
  <c r="D607" i="2"/>
  <c r="E607" i="2" s="1"/>
  <c r="C607" i="2"/>
  <c r="R606" i="2"/>
  <c r="S606" i="2" s="1"/>
  <c r="N606" i="2"/>
  <c r="K606" i="2"/>
  <c r="H606" i="2"/>
  <c r="F606" i="2"/>
  <c r="D606" i="2"/>
  <c r="E606" i="2" s="1"/>
  <c r="C606" i="2"/>
  <c r="R605" i="2"/>
  <c r="S605" i="2" s="1"/>
  <c r="N605" i="2"/>
  <c r="K605" i="2"/>
  <c r="H605" i="2"/>
  <c r="F605" i="2"/>
  <c r="D605" i="2"/>
  <c r="E605" i="2" s="1"/>
  <c r="C605" i="2"/>
  <c r="R604" i="2"/>
  <c r="S604" i="2" s="1"/>
  <c r="N604" i="2"/>
  <c r="K604" i="2"/>
  <c r="H604" i="2"/>
  <c r="F604" i="2"/>
  <c r="D604" i="2"/>
  <c r="E604" i="2" s="1"/>
  <c r="C604" i="2"/>
  <c r="R603" i="2"/>
  <c r="S603" i="2" s="1"/>
  <c r="N603" i="2"/>
  <c r="K603" i="2"/>
  <c r="H603" i="2"/>
  <c r="F603" i="2"/>
  <c r="E603" i="2"/>
  <c r="D603" i="2"/>
  <c r="C603" i="2"/>
  <c r="R602" i="2"/>
  <c r="S602" i="2" s="1"/>
  <c r="N602" i="2"/>
  <c r="K602" i="2"/>
  <c r="H602" i="2"/>
  <c r="F602" i="2"/>
  <c r="D602" i="2"/>
  <c r="E602" i="2" s="1"/>
  <c r="C602" i="2"/>
  <c r="R601" i="2"/>
  <c r="S601" i="2" s="1"/>
  <c r="N601" i="2"/>
  <c r="K601" i="2"/>
  <c r="H601" i="2"/>
  <c r="F601" i="2"/>
  <c r="D601" i="2"/>
  <c r="E601" i="2" s="1"/>
  <c r="C601" i="2"/>
  <c r="R600" i="2"/>
  <c r="S600" i="2" s="1"/>
  <c r="N600" i="2"/>
  <c r="K600" i="2"/>
  <c r="H600" i="2"/>
  <c r="F600" i="2"/>
  <c r="D600" i="2"/>
  <c r="E600" i="2" s="1"/>
  <c r="C600" i="2"/>
  <c r="R599" i="2"/>
  <c r="S599" i="2" s="1"/>
  <c r="N599" i="2"/>
  <c r="K599" i="2"/>
  <c r="H599" i="2"/>
  <c r="F599" i="2"/>
  <c r="D599" i="2"/>
  <c r="E599" i="2" s="1"/>
  <c r="C599" i="2"/>
  <c r="R598" i="2"/>
  <c r="S598" i="2" s="1"/>
  <c r="N598" i="2"/>
  <c r="K598" i="2"/>
  <c r="H598" i="2"/>
  <c r="F598" i="2"/>
  <c r="D598" i="2"/>
  <c r="E598" i="2" s="1"/>
  <c r="C598" i="2"/>
  <c r="R597" i="2"/>
  <c r="S597" i="2" s="1"/>
  <c r="N597" i="2"/>
  <c r="K597" i="2"/>
  <c r="H597" i="2"/>
  <c r="F597" i="2"/>
  <c r="D597" i="2"/>
  <c r="E597" i="2" s="1"/>
  <c r="C597" i="2"/>
  <c r="R596" i="2"/>
  <c r="S596" i="2" s="1"/>
  <c r="N596" i="2"/>
  <c r="K596" i="2"/>
  <c r="H596" i="2"/>
  <c r="F596" i="2"/>
  <c r="D596" i="2"/>
  <c r="E596" i="2" s="1"/>
  <c r="C596" i="2"/>
  <c r="R595" i="2"/>
  <c r="S595" i="2" s="1"/>
  <c r="N595" i="2"/>
  <c r="K595" i="2"/>
  <c r="H595" i="2"/>
  <c r="F595" i="2"/>
  <c r="D595" i="2"/>
  <c r="E595" i="2" s="1"/>
  <c r="C595" i="2"/>
  <c r="R594" i="2"/>
  <c r="S594" i="2" s="1"/>
  <c r="N594" i="2"/>
  <c r="K594" i="2"/>
  <c r="H594" i="2"/>
  <c r="F594" i="2"/>
  <c r="D594" i="2"/>
  <c r="E594" i="2" s="1"/>
  <c r="C594" i="2"/>
  <c r="R593" i="2"/>
  <c r="S593" i="2" s="1"/>
  <c r="N593" i="2"/>
  <c r="K593" i="2"/>
  <c r="H593" i="2"/>
  <c r="F593" i="2"/>
  <c r="D593" i="2"/>
  <c r="E593" i="2" s="1"/>
  <c r="C593" i="2"/>
  <c r="R592" i="2"/>
  <c r="S592" i="2" s="1"/>
  <c r="N592" i="2"/>
  <c r="K592" i="2"/>
  <c r="H592" i="2"/>
  <c r="F592" i="2"/>
  <c r="D592" i="2"/>
  <c r="E592" i="2" s="1"/>
  <c r="C592" i="2"/>
  <c r="R591" i="2"/>
  <c r="S591" i="2" s="1"/>
  <c r="N591" i="2"/>
  <c r="K591" i="2"/>
  <c r="H591" i="2"/>
  <c r="F591" i="2"/>
  <c r="D591" i="2"/>
  <c r="E591" i="2" s="1"/>
  <c r="C591" i="2"/>
  <c r="R590" i="2"/>
  <c r="S590" i="2" s="1"/>
  <c r="N590" i="2"/>
  <c r="K590" i="2"/>
  <c r="H590" i="2"/>
  <c r="F590" i="2"/>
  <c r="D590" i="2"/>
  <c r="E590" i="2" s="1"/>
  <c r="C590" i="2"/>
  <c r="R589" i="2"/>
  <c r="S589" i="2" s="1"/>
  <c r="N589" i="2"/>
  <c r="K589" i="2"/>
  <c r="H589" i="2"/>
  <c r="F589" i="2"/>
  <c r="D589" i="2"/>
  <c r="E589" i="2" s="1"/>
  <c r="C589" i="2"/>
  <c r="R588" i="2"/>
  <c r="S588" i="2" s="1"/>
  <c r="N588" i="2"/>
  <c r="K588" i="2"/>
  <c r="H588" i="2"/>
  <c r="F588" i="2"/>
  <c r="D588" i="2"/>
  <c r="E588" i="2" s="1"/>
  <c r="C588" i="2"/>
  <c r="R587" i="2"/>
  <c r="S587" i="2" s="1"/>
  <c r="N587" i="2"/>
  <c r="K587" i="2"/>
  <c r="H587" i="2"/>
  <c r="F587" i="2"/>
  <c r="D587" i="2"/>
  <c r="E587" i="2" s="1"/>
  <c r="C587" i="2"/>
  <c r="R586" i="2"/>
  <c r="S586" i="2" s="1"/>
  <c r="N586" i="2"/>
  <c r="K586" i="2"/>
  <c r="H586" i="2"/>
  <c r="F586" i="2"/>
  <c r="D586" i="2"/>
  <c r="E586" i="2" s="1"/>
  <c r="C586" i="2"/>
  <c r="R585" i="2"/>
  <c r="S585" i="2" s="1"/>
  <c r="N585" i="2"/>
  <c r="K585" i="2"/>
  <c r="H585" i="2"/>
  <c r="F585" i="2"/>
  <c r="D585" i="2"/>
  <c r="E585" i="2" s="1"/>
  <c r="C585" i="2"/>
  <c r="R584" i="2"/>
  <c r="S584" i="2" s="1"/>
  <c r="N584" i="2"/>
  <c r="K584" i="2"/>
  <c r="H584" i="2"/>
  <c r="F584" i="2"/>
  <c r="D584" i="2"/>
  <c r="E584" i="2" s="1"/>
  <c r="C584" i="2"/>
  <c r="R583" i="2"/>
  <c r="S583" i="2" s="1"/>
  <c r="N583" i="2"/>
  <c r="K583" i="2"/>
  <c r="H583" i="2"/>
  <c r="F583" i="2"/>
  <c r="D583" i="2"/>
  <c r="E583" i="2" s="1"/>
  <c r="C583" i="2"/>
  <c r="R582" i="2"/>
  <c r="S582" i="2" s="1"/>
  <c r="N582" i="2"/>
  <c r="K582" i="2"/>
  <c r="H582" i="2"/>
  <c r="F582" i="2"/>
  <c r="D582" i="2"/>
  <c r="E582" i="2" s="1"/>
  <c r="C582" i="2"/>
  <c r="R581" i="2"/>
  <c r="S581" i="2" s="1"/>
  <c r="N581" i="2"/>
  <c r="K581" i="2"/>
  <c r="H581" i="2"/>
  <c r="F581" i="2"/>
  <c r="D581" i="2"/>
  <c r="E581" i="2" s="1"/>
  <c r="C581" i="2"/>
  <c r="R580" i="2"/>
  <c r="S580" i="2" s="1"/>
  <c r="N580" i="2"/>
  <c r="K580" i="2"/>
  <c r="H580" i="2"/>
  <c r="F580" i="2"/>
  <c r="D580" i="2"/>
  <c r="E580" i="2" s="1"/>
  <c r="C580" i="2"/>
  <c r="R579" i="2"/>
  <c r="S579" i="2" s="1"/>
  <c r="N579" i="2"/>
  <c r="K579" i="2"/>
  <c r="H579" i="2"/>
  <c r="F579" i="2"/>
  <c r="D579" i="2"/>
  <c r="E579" i="2" s="1"/>
  <c r="C579" i="2"/>
  <c r="R578" i="2"/>
  <c r="S578" i="2" s="1"/>
  <c r="N578" i="2"/>
  <c r="K578" i="2"/>
  <c r="H578" i="2"/>
  <c r="F578" i="2"/>
  <c r="D578" i="2"/>
  <c r="E578" i="2" s="1"/>
  <c r="C578" i="2"/>
  <c r="R577" i="2"/>
  <c r="S577" i="2" s="1"/>
  <c r="N577" i="2"/>
  <c r="K577" i="2"/>
  <c r="H577" i="2"/>
  <c r="F577" i="2"/>
  <c r="D577" i="2"/>
  <c r="E577" i="2" s="1"/>
  <c r="C577" i="2"/>
  <c r="R576" i="2"/>
  <c r="S576" i="2" s="1"/>
  <c r="N576" i="2"/>
  <c r="K576" i="2"/>
  <c r="H576" i="2"/>
  <c r="F576" i="2"/>
  <c r="D576" i="2"/>
  <c r="E576" i="2" s="1"/>
  <c r="C576" i="2"/>
  <c r="R575" i="2"/>
  <c r="S575" i="2" s="1"/>
  <c r="N575" i="2"/>
  <c r="K575" i="2"/>
  <c r="H575" i="2"/>
  <c r="F575" i="2"/>
  <c r="D575" i="2"/>
  <c r="E575" i="2" s="1"/>
  <c r="C575" i="2"/>
  <c r="R574" i="2"/>
  <c r="S574" i="2" s="1"/>
  <c r="N574" i="2"/>
  <c r="K574" i="2"/>
  <c r="H574" i="2"/>
  <c r="F574" i="2"/>
  <c r="D574" i="2"/>
  <c r="E574" i="2" s="1"/>
  <c r="C574" i="2"/>
  <c r="R573" i="2"/>
  <c r="S573" i="2" s="1"/>
  <c r="N573" i="2"/>
  <c r="K573" i="2"/>
  <c r="H573" i="2"/>
  <c r="F573" i="2"/>
  <c r="D573" i="2"/>
  <c r="E573" i="2" s="1"/>
  <c r="C573" i="2"/>
  <c r="R572" i="2"/>
  <c r="S572" i="2" s="1"/>
  <c r="N572" i="2"/>
  <c r="K572" i="2"/>
  <c r="H572" i="2"/>
  <c r="F572" i="2"/>
  <c r="D572" i="2"/>
  <c r="E572" i="2" s="1"/>
  <c r="C572" i="2"/>
  <c r="R571" i="2"/>
  <c r="S571" i="2" s="1"/>
  <c r="N571" i="2"/>
  <c r="K571" i="2"/>
  <c r="H571" i="2"/>
  <c r="F571" i="2"/>
  <c r="D571" i="2"/>
  <c r="E571" i="2" s="1"/>
  <c r="C571" i="2"/>
  <c r="R570" i="2"/>
  <c r="S570" i="2" s="1"/>
  <c r="N570" i="2"/>
  <c r="K570" i="2"/>
  <c r="H570" i="2"/>
  <c r="F570" i="2"/>
  <c r="D570" i="2"/>
  <c r="E570" i="2" s="1"/>
  <c r="C570" i="2"/>
  <c r="R569" i="2"/>
  <c r="S569" i="2" s="1"/>
  <c r="N569" i="2"/>
  <c r="K569" i="2"/>
  <c r="H569" i="2"/>
  <c r="F569" i="2"/>
  <c r="D569" i="2"/>
  <c r="E569" i="2" s="1"/>
  <c r="C569" i="2"/>
  <c r="R568" i="2"/>
  <c r="S568" i="2" s="1"/>
  <c r="N568" i="2"/>
  <c r="K568" i="2"/>
  <c r="H568" i="2"/>
  <c r="F568" i="2"/>
  <c r="D568" i="2"/>
  <c r="E568" i="2" s="1"/>
  <c r="C568" i="2"/>
  <c r="R567" i="2"/>
  <c r="S567" i="2" s="1"/>
  <c r="N567" i="2"/>
  <c r="K567" i="2"/>
  <c r="H567" i="2"/>
  <c r="F567" i="2"/>
  <c r="D567" i="2"/>
  <c r="E567" i="2" s="1"/>
  <c r="C567" i="2"/>
  <c r="R566" i="2"/>
  <c r="S566" i="2" s="1"/>
  <c r="N566" i="2"/>
  <c r="K566" i="2"/>
  <c r="H566" i="2"/>
  <c r="F566" i="2"/>
  <c r="D566" i="2"/>
  <c r="E566" i="2" s="1"/>
  <c r="C566" i="2"/>
  <c r="R565" i="2"/>
  <c r="S565" i="2" s="1"/>
  <c r="N565" i="2"/>
  <c r="K565" i="2"/>
  <c r="H565" i="2"/>
  <c r="F565" i="2"/>
  <c r="D565" i="2"/>
  <c r="E565" i="2" s="1"/>
  <c r="C565" i="2"/>
  <c r="R564" i="2"/>
  <c r="S564" i="2" s="1"/>
  <c r="N564" i="2"/>
  <c r="K564" i="2"/>
  <c r="H564" i="2"/>
  <c r="F564" i="2"/>
  <c r="D564" i="2"/>
  <c r="E564" i="2" s="1"/>
  <c r="C564" i="2"/>
  <c r="R563" i="2"/>
  <c r="S563" i="2" s="1"/>
  <c r="N563" i="2"/>
  <c r="K563" i="2"/>
  <c r="H563" i="2"/>
  <c r="F563" i="2"/>
  <c r="D563" i="2"/>
  <c r="E563" i="2" s="1"/>
  <c r="C563" i="2"/>
  <c r="R562" i="2"/>
  <c r="S562" i="2" s="1"/>
  <c r="N562" i="2"/>
  <c r="K562" i="2"/>
  <c r="H562" i="2"/>
  <c r="F562" i="2"/>
  <c r="D562" i="2"/>
  <c r="E562" i="2" s="1"/>
  <c r="C562" i="2"/>
  <c r="R561" i="2"/>
  <c r="S561" i="2" s="1"/>
  <c r="N561" i="2"/>
  <c r="K561" i="2"/>
  <c r="H561" i="2"/>
  <c r="F561" i="2"/>
  <c r="D561" i="2"/>
  <c r="E561" i="2" s="1"/>
  <c r="C561" i="2"/>
  <c r="R560" i="2"/>
  <c r="S560" i="2" s="1"/>
  <c r="N560" i="2"/>
  <c r="K560" i="2"/>
  <c r="H560" i="2"/>
  <c r="F560" i="2"/>
  <c r="D560" i="2"/>
  <c r="E560" i="2" s="1"/>
  <c r="C560" i="2"/>
  <c r="R559" i="2"/>
  <c r="S559" i="2" s="1"/>
  <c r="N559" i="2"/>
  <c r="K559" i="2"/>
  <c r="H559" i="2"/>
  <c r="F559" i="2"/>
  <c r="D559" i="2"/>
  <c r="E559" i="2" s="1"/>
  <c r="C559" i="2"/>
  <c r="R558" i="2"/>
  <c r="S558" i="2" s="1"/>
  <c r="N558" i="2"/>
  <c r="K558" i="2"/>
  <c r="H558" i="2"/>
  <c r="F558" i="2"/>
  <c r="D558" i="2"/>
  <c r="E558" i="2" s="1"/>
  <c r="C558" i="2"/>
  <c r="R557" i="2"/>
  <c r="S557" i="2" s="1"/>
  <c r="N557" i="2"/>
  <c r="K557" i="2"/>
  <c r="H557" i="2"/>
  <c r="F557" i="2"/>
  <c r="D557" i="2"/>
  <c r="E557" i="2" s="1"/>
  <c r="C557" i="2"/>
  <c r="R556" i="2"/>
  <c r="S556" i="2" s="1"/>
  <c r="N556" i="2"/>
  <c r="K556" i="2"/>
  <c r="H556" i="2"/>
  <c r="F556" i="2"/>
  <c r="D556" i="2"/>
  <c r="E556" i="2" s="1"/>
  <c r="C556" i="2"/>
  <c r="R555" i="2"/>
  <c r="S555" i="2" s="1"/>
  <c r="N555" i="2"/>
  <c r="K555" i="2"/>
  <c r="H555" i="2"/>
  <c r="F555" i="2"/>
  <c r="E555" i="2"/>
  <c r="D555" i="2"/>
  <c r="C555" i="2"/>
  <c r="R554" i="2"/>
  <c r="S554" i="2" s="1"/>
  <c r="N554" i="2"/>
  <c r="K554" i="2"/>
  <c r="H554" i="2"/>
  <c r="F554" i="2"/>
  <c r="D554" i="2"/>
  <c r="E554" i="2" s="1"/>
  <c r="C554" i="2"/>
  <c r="R553" i="2"/>
  <c r="S553" i="2" s="1"/>
  <c r="N553" i="2"/>
  <c r="K553" i="2"/>
  <c r="H553" i="2"/>
  <c r="F553" i="2"/>
  <c r="D553" i="2"/>
  <c r="E553" i="2" s="1"/>
  <c r="C553" i="2"/>
  <c r="R552" i="2"/>
  <c r="S552" i="2" s="1"/>
  <c r="N552" i="2"/>
  <c r="K552" i="2"/>
  <c r="H552" i="2"/>
  <c r="F552" i="2"/>
  <c r="D552" i="2"/>
  <c r="E552" i="2" s="1"/>
  <c r="C552" i="2"/>
  <c r="R551" i="2"/>
  <c r="S551" i="2" s="1"/>
  <c r="N551" i="2"/>
  <c r="K551" i="2"/>
  <c r="H551" i="2"/>
  <c r="F551" i="2"/>
  <c r="D551" i="2"/>
  <c r="E551" i="2" s="1"/>
  <c r="C551" i="2"/>
  <c r="R550" i="2"/>
  <c r="S550" i="2" s="1"/>
  <c r="N550" i="2"/>
  <c r="K550" i="2"/>
  <c r="H550" i="2"/>
  <c r="F550" i="2"/>
  <c r="D550" i="2"/>
  <c r="E550" i="2" s="1"/>
  <c r="C550" i="2"/>
  <c r="R549" i="2"/>
  <c r="S549" i="2" s="1"/>
  <c r="N549" i="2"/>
  <c r="K549" i="2"/>
  <c r="H549" i="2"/>
  <c r="F549" i="2"/>
  <c r="D549" i="2"/>
  <c r="E549" i="2" s="1"/>
  <c r="C549" i="2"/>
  <c r="R548" i="2"/>
  <c r="S548" i="2" s="1"/>
  <c r="N548" i="2"/>
  <c r="K548" i="2"/>
  <c r="H548" i="2"/>
  <c r="F548" i="2"/>
  <c r="D548" i="2"/>
  <c r="E548" i="2" s="1"/>
  <c r="C548" i="2"/>
  <c r="R547" i="2"/>
  <c r="S547" i="2" s="1"/>
  <c r="N547" i="2"/>
  <c r="K547" i="2"/>
  <c r="H547" i="2"/>
  <c r="F547" i="2"/>
  <c r="D547" i="2"/>
  <c r="E547" i="2" s="1"/>
  <c r="C547" i="2"/>
  <c r="R546" i="2"/>
  <c r="S546" i="2" s="1"/>
  <c r="N546" i="2"/>
  <c r="K546" i="2"/>
  <c r="H546" i="2"/>
  <c r="F546" i="2"/>
  <c r="D546" i="2"/>
  <c r="E546" i="2" s="1"/>
  <c r="C546" i="2"/>
  <c r="R545" i="2"/>
  <c r="S545" i="2" s="1"/>
  <c r="N545" i="2"/>
  <c r="K545" i="2"/>
  <c r="H545" i="2"/>
  <c r="F545" i="2"/>
  <c r="D545" i="2"/>
  <c r="E545" i="2" s="1"/>
  <c r="C545" i="2"/>
  <c r="R544" i="2"/>
  <c r="S544" i="2" s="1"/>
  <c r="N544" i="2"/>
  <c r="K544" i="2"/>
  <c r="H544" i="2"/>
  <c r="F544" i="2"/>
  <c r="D544" i="2"/>
  <c r="E544" i="2" s="1"/>
  <c r="C544" i="2"/>
  <c r="R543" i="2"/>
  <c r="S543" i="2" s="1"/>
  <c r="N543" i="2"/>
  <c r="K543" i="2"/>
  <c r="H543" i="2"/>
  <c r="F543" i="2"/>
  <c r="D543" i="2"/>
  <c r="E543" i="2" s="1"/>
  <c r="C543" i="2"/>
  <c r="R542" i="2"/>
  <c r="S542" i="2" s="1"/>
  <c r="N542" i="2"/>
  <c r="K542" i="2"/>
  <c r="H542" i="2"/>
  <c r="F542" i="2"/>
  <c r="E542" i="2"/>
  <c r="D542" i="2"/>
  <c r="C542" i="2"/>
  <c r="R541" i="2"/>
  <c r="S541" i="2" s="1"/>
  <c r="N541" i="2"/>
  <c r="K541" i="2"/>
  <c r="H541" i="2"/>
  <c r="F541" i="2"/>
  <c r="E541" i="2"/>
  <c r="D541" i="2"/>
  <c r="C541" i="2"/>
  <c r="R540" i="2"/>
  <c r="S540" i="2" s="1"/>
  <c r="N540" i="2"/>
  <c r="K540" i="2"/>
  <c r="H540" i="2"/>
  <c r="F540" i="2"/>
  <c r="D540" i="2"/>
  <c r="E540" i="2" s="1"/>
  <c r="C540" i="2"/>
  <c r="R539" i="2"/>
  <c r="S539" i="2" s="1"/>
  <c r="N539" i="2"/>
  <c r="K539" i="2"/>
  <c r="H539" i="2"/>
  <c r="F539" i="2"/>
  <c r="D539" i="2"/>
  <c r="E539" i="2" s="1"/>
  <c r="C539" i="2"/>
  <c r="R538" i="2"/>
  <c r="S538" i="2" s="1"/>
  <c r="N538" i="2"/>
  <c r="K538" i="2"/>
  <c r="H538" i="2"/>
  <c r="F538" i="2"/>
  <c r="D538" i="2"/>
  <c r="E538" i="2" s="1"/>
  <c r="C538" i="2"/>
  <c r="R537" i="2"/>
  <c r="S537" i="2" s="1"/>
  <c r="N537" i="2"/>
  <c r="K537" i="2"/>
  <c r="H537" i="2"/>
  <c r="F537" i="2"/>
  <c r="D537" i="2"/>
  <c r="E537" i="2" s="1"/>
  <c r="C537" i="2"/>
  <c r="R536" i="2"/>
  <c r="S536" i="2" s="1"/>
  <c r="N536" i="2"/>
  <c r="K536" i="2"/>
  <c r="H536" i="2"/>
  <c r="F536" i="2"/>
  <c r="D536" i="2"/>
  <c r="E536" i="2" s="1"/>
  <c r="C536" i="2"/>
  <c r="R535" i="2"/>
  <c r="S535" i="2" s="1"/>
  <c r="N535" i="2"/>
  <c r="K535" i="2"/>
  <c r="H535" i="2"/>
  <c r="F535" i="2"/>
  <c r="D535" i="2"/>
  <c r="E535" i="2" s="1"/>
  <c r="C535" i="2"/>
  <c r="R534" i="2"/>
  <c r="S534" i="2" s="1"/>
  <c r="N534" i="2"/>
  <c r="K534" i="2"/>
  <c r="H534" i="2"/>
  <c r="F534" i="2"/>
  <c r="D534" i="2"/>
  <c r="E534" i="2" s="1"/>
  <c r="C534" i="2"/>
  <c r="R533" i="2"/>
  <c r="S533" i="2" s="1"/>
  <c r="N533" i="2"/>
  <c r="K533" i="2"/>
  <c r="H533" i="2"/>
  <c r="F533" i="2"/>
  <c r="D533" i="2"/>
  <c r="E533" i="2" s="1"/>
  <c r="C533" i="2"/>
  <c r="R532" i="2"/>
  <c r="S532" i="2" s="1"/>
  <c r="N532" i="2"/>
  <c r="K532" i="2"/>
  <c r="H532" i="2"/>
  <c r="F532" i="2"/>
  <c r="D532" i="2"/>
  <c r="E532" i="2" s="1"/>
  <c r="C532" i="2"/>
  <c r="R531" i="2"/>
  <c r="S531" i="2" s="1"/>
  <c r="N531" i="2"/>
  <c r="K531" i="2"/>
  <c r="H531" i="2"/>
  <c r="F531" i="2"/>
  <c r="E531" i="2"/>
  <c r="D531" i="2"/>
  <c r="C531" i="2"/>
  <c r="R530" i="2"/>
  <c r="S530" i="2" s="1"/>
  <c r="N530" i="2"/>
  <c r="K530" i="2"/>
  <c r="H530" i="2"/>
  <c r="F530" i="2"/>
  <c r="D530" i="2"/>
  <c r="E530" i="2" s="1"/>
  <c r="C530" i="2"/>
  <c r="R529" i="2"/>
  <c r="S529" i="2" s="1"/>
  <c r="N529" i="2"/>
  <c r="K529" i="2"/>
  <c r="H529" i="2"/>
  <c r="F529" i="2"/>
  <c r="D529" i="2"/>
  <c r="E529" i="2" s="1"/>
  <c r="C529" i="2"/>
  <c r="R528" i="2"/>
  <c r="S528" i="2" s="1"/>
  <c r="N528" i="2"/>
  <c r="K528" i="2"/>
  <c r="H528" i="2"/>
  <c r="F528" i="2"/>
  <c r="D528" i="2"/>
  <c r="E528" i="2" s="1"/>
  <c r="C528" i="2"/>
  <c r="R527" i="2"/>
  <c r="S527" i="2" s="1"/>
  <c r="N527" i="2"/>
  <c r="K527" i="2"/>
  <c r="H527" i="2"/>
  <c r="F527" i="2"/>
  <c r="D527" i="2"/>
  <c r="E527" i="2" s="1"/>
  <c r="C527" i="2"/>
  <c r="R526" i="2"/>
  <c r="S526" i="2" s="1"/>
  <c r="N526" i="2"/>
  <c r="K526" i="2"/>
  <c r="H526" i="2"/>
  <c r="F526" i="2"/>
  <c r="D526" i="2"/>
  <c r="E526" i="2" s="1"/>
  <c r="C526" i="2"/>
  <c r="R525" i="2"/>
  <c r="S525" i="2" s="1"/>
  <c r="N525" i="2"/>
  <c r="K525" i="2"/>
  <c r="H525" i="2"/>
  <c r="F525" i="2"/>
  <c r="D525" i="2"/>
  <c r="E525" i="2" s="1"/>
  <c r="C525" i="2"/>
  <c r="R524" i="2"/>
  <c r="S524" i="2" s="1"/>
  <c r="N524" i="2"/>
  <c r="K524" i="2"/>
  <c r="H524" i="2"/>
  <c r="F524" i="2"/>
  <c r="D524" i="2"/>
  <c r="E524" i="2" s="1"/>
  <c r="C524" i="2"/>
  <c r="R523" i="2"/>
  <c r="S523" i="2" s="1"/>
  <c r="N523" i="2"/>
  <c r="K523" i="2"/>
  <c r="H523" i="2"/>
  <c r="F523" i="2"/>
  <c r="D523" i="2"/>
  <c r="E523" i="2" s="1"/>
  <c r="C523" i="2"/>
  <c r="R522" i="2"/>
  <c r="S522" i="2" s="1"/>
  <c r="N522" i="2"/>
  <c r="K522" i="2"/>
  <c r="H522" i="2"/>
  <c r="F522" i="2"/>
  <c r="D522" i="2"/>
  <c r="E522" i="2" s="1"/>
  <c r="C522" i="2"/>
  <c r="R521" i="2"/>
  <c r="S521" i="2" s="1"/>
  <c r="N521" i="2"/>
  <c r="K521" i="2"/>
  <c r="H521" i="2"/>
  <c r="F521" i="2"/>
  <c r="D521" i="2"/>
  <c r="E521" i="2" s="1"/>
  <c r="C521" i="2"/>
  <c r="R520" i="2"/>
  <c r="S520" i="2" s="1"/>
  <c r="N520" i="2"/>
  <c r="K520" i="2"/>
  <c r="H520" i="2"/>
  <c r="F520" i="2"/>
  <c r="D520" i="2"/>
  <c r="E520" i="2" s="1"/>
  <c r="C520" i="2"/>
  <c r="R519" i="2"/>
  <c r="S519" i="2" s="1"/>
  <c r="N519" i="2"/>
  <c r="K519" i="2"/>
  <c r="H519" i="2"/>
  <c r="F519" i="2"/>
  <c r="D519" i="2"/>
  <c r="E519" i="2" s="1"/>
  <c r="C519" i="2"/>
  <c r="R518" i="2"/>
  <c r="S518" i="2" s="1"/>
  <c r="N518" i="2"/>
  <c r="K518" i="2"/>
  <c r="H518" i="2"/>
  <c r="F518" i="2"/>
  <c r="D518" i="2"/>
  <c r="E518" i="2" s="1"/>
  <c r="C518" i="2"/>
  <c r="R517" i="2"/>
  <c r="S517" i="2" s="1"/>
  <c r="N517" i="2"/>
  <c r="K517" i="2"/>
  <c r="H517" i="2"/>
  <c r="F517" i="2"/>
  <c r="D517" i="2"/>
  <c r="E517" i="2" s="1"/>
  <c r="C517" i="2"/>
  <c r="R516" i="2"/>
  <c r="S516" i="2" s="1"/>
  <c r="N516" i="2"/>
  <c r="K516" i="2"/>
  <c r="H516" i="2"/>
  <c r="F516" i="2"/>
  <c r="E516" i="2"/>
  <c r="D516" i="2"/>
  <c r="C516" i="2"/>
  <c r="R515" i="2"/>
  <c r="S515" i="2" s="1"/>
  <c r="N515" i="2"/>
  <c r="K515" i="2"/>
  <c r="H515" i="2"/>
  <c r="F515" i="2"/>
  <c r="E515" i="2"/>
  <c r="D515" i="2"/>
  <c r="C515" i="2"/>
  <c r="R514" i="2"/>
  <c r="S514" i="2" s="1"/>
  <c r="N514" i="2"/>
  <c r="K514" i="2"/>
  <c r="H514" i="2"/>
  <c r="F514" i="2"/>
  <c r="D514" i="2"/>
  <c r="E514" i="2" s="1"/>
  <c r="C514" i="2"/>
  <c r="R513" i="2"/>
  <c r="S513" i="2" s="1"/>
  <c r="N513" i="2"/>
  <c r="K513" i="2"/>
  <c r="H513" i="2"/>
  <c r="F513" i="2"/>
  <c r="E513" i="2"/>
  <c r="D513" i="2"/>
  <c r="C513" i="2"/>
  <c r="R512" i="2"/>
  <c r="S512" i="2" s="1"/>
  <c r="N512" i="2"/>
  <c r="K512" i="2"/>
  <c r="H512" i="2"/>
  <c r="F512" i="2"/>
  <c r="E512" i="2"/>
  <c r="D512" i="2"/>
  <c r="C512" i="2"/>
  <c r="R511" i="2"/>
  <c r="S511" i="2" s="1"/>
  <c r="N511" i="2"/>
  <c r="K511" i="2"/>
  <c r="H511" i="2"/>
  <c r="F511" i="2"/>
  <c r="E511" i="2"/>
  <c r="D511" i="2"/>
  <c r="C511" i="2"/>
  <c r="R510" i="2"/>
  <c r="S510" i="2" s="1"/>
  <c r="N510" i="2"/>
  <c r="K510" i="2"/>
  <c r="H510" i="2"/>
  <c r="F510" i="2"/>
  <c r="E510" i="2"/>
  <c r="D510" i="2"/>
  <c r="C510" i="2"/>
  <c r="R509" i="2"/>
  <c r="S509" i="2" s="1"/>
  <c r="N509" i="2"/>
  <c r="K509" i="2"/>
  <c r="H509" i="2"/>
  <c r="F509" i="2"/>
  <c r="E509" i="2"/>
  <c r="D509" i="2"/>
  <c r="C509" i="2"/>
  <c r="R508" i="2"/>
  <c r="S508" i="2" s="1"/>
  <c r="N508" i="2"/>
  <c r="K508" i="2"/>
  <c r="H508" i="2"/>
  <c r="F508" i="2"/>
  <c r="D508" i="2"/>
  <c r="E508" i="2" s="1"/>
  <c r="C508" i="2"/>
  <c r="R507" i="2"/>
  <c r="S507" i="2" s="1"/>
  <c r="N507" i="2"/>
  <c r="K507" i="2"/>
  <c r="H507" i="2"/>
  <c r="F507" i="2"/>
  <c r="E507" i="2"/>
  <c r="D507" i="2"/>
  <c r="C507" i="2"/>
  <c r="R506" i="2"/>
  <c r="S506" i="2" s="1"/>
  <c r="N506" i="2"/>
  <c r="K506" i="2"/>
  <c r="H506" i="2"/>
  <c r="F506" i="2"/>
  <c r="D506" i="2"/>
  <c r="E506" i="2" s="1"/>
  <c r="C506" i="2"/>
  <c r="R505" i="2"/>
  <c r="S505" i="2" s="1"/>
  <c r="N505" i="2"/>
  <c r="K505" i="2"/>
  <c r="H505" i="2"/>
  <c r="F505" i="2"/>
  <c r="D505" i="2"/>
  <c r="E505" i="2" s="1"/>
  <c r="C505" i="2"/>
  <c r="R504" i="2"/>
  <c r="S504" i="2" s="1"/>
  <c r="N504" i="2"/>
  <c r="K504" i="2"/>
  <c r="H504" i="2"/>
  <c r="F504" i="2"/>
  <c r="D504" i="2"/>
  <c r="E504" i="2" s="1"/>
  <c r="C504" i="2"/>
  <c r="R503" i="2"/>
  <c r="S503" i="2" s="1"/>
  <c r="N503" i="2"/>
  <c r="K503" i="2"/>
  <c r="H503" i="2"/>
  <c r="F503" i="2"/>
  <c r="D503" i="2"/>
  <c r="E503" i="2" s="1"/>
  <c r="C503" i="2"/>
  <c r="R502" i="2"/>
  <c r="S502" i="2" s="1"/>
  <c r="N502" i="2"/>
  <c r="K502" i="2"/>
  <c r="H502" i="2"/>
  <c r="F502" i="2"/>
  <c r="D502" i="2"/>
  <c r="E502" i="2" s="1"/>
  <c r="C502" i="2"/>
  <c r="R501" i="2"/>
  <c r="S501" i="2" s="1"/>
  <c r="N501" i="2"/>
  <c r="K501" i="2"/>
  <c r="H501" i="2"/>
  <c r="F501" i="2"/>
  <c r="D501" i="2"/>
  <c r="E501" i="2" s="1"/>
  <c r="C501" i="2"/>
  <c r="R500" i="2"/>
  <c r="S500" i="2" s="1"/>
  <c r="N500" i="2"/>
  <c r="K500" i="2"/>
  <c r="H500" i="2"/>
  <c r="F500" i="2"/>
  <c r="D500" i="2"/>
  <c r="E500" i="2" s="1"/>
  <c r="C500" i="2"/>
  <c r="R499" i="2"/>
  <c r="S499" i="2" s="1"/>
  <c r="N499" i="2"/>
  <c r="K499" i="2"/>
  <c r="H499" i="2"/>
  <c r="F499" i="2"/>
  <c r="D499" i="2"/>
  <c r="E499" i="2" s="1"/>
  <c r="C499" i="2"/>
  <c r="S498" i="2"/>
  <c r="R498" i="2"/>
  <c r="N498" i="2"/>
  <c r="K498" i="2"/>
  <c r="H498" i="2"/>
  <c r="F498" i="2"/>
  <c r="D498" i="2"/>
  <c r="E498" i="2" s="1"/>
  <c r="C498" i="2"/>
  <c r="S497" i="2"/>
  <c r="R497" i="2"/>
  <c r="N497" i="2"/>
  <c r="K497" i="2"/>
  <c r="H497" i="2"/>
  <c r="F497" i="2"/>
  <c r="D497" i="2"/>
  <c r="E497" i="2" s="1"/>
  <c r="C497" i="2"/>
  <c r="R496" i="2"/>
  <c r="S496" i="2" s="1"/>
  <c r="N496" i="2"/>
  <c r="K496" i="2"/>
  <c r="H496" i="2"/>
  <c r="F496" i="2"/>
  <c r="D496" i="2"/>
  <c r="E496" i="2" s="1"/>
  <c r="C496" i="2"/>
  <c r="S495" i="2"/>
  <c r="R495" i="2"/>
  <c r="N495" i="2"/>
  <c r="K495" i="2"/>
  <c r="H495" i="2"/>
  <c r="F495" i="2"/>
  <c r="D495" i="2"/>
  <c r="E495" i="2" s="1"/>
  <c r="C495" i="2"/>
  <c r="R494" i="2"/>
  <c r="S494" i="2" s="1"/>
  <c r="N494" i="2"/>
  <c r="K494" i="2"/>
  <c r="H494" i="2"/>
  <c r="F494" i="2"/>
  <c r="D494" i="2"/>
  <c r="E494" i="2" s="1"/>
  <c r="C494" i="2"/>
  <c r="R493" i="2"/>
  <c r="S493" i="2" s="1"/>
  <c r="N493" i="2"/>
  <c r="K493" i="2"/>
  <c r="H493" i="2"/>
  <c r="F493" i="2"/>
  <c r="D493" i="2"/>
  <c r="E493" i="2" s="1"/>
  <c r="C493" i="2"/>
  <c r="R492" i="2"/>
  <c r="S492" i="2" s="1"/>
  <c r="N492" i="2"/>
  <c r="K492" i="2"/>
  <c r="H492" i="2"/>
  <c r="F492" i="2"/>
  <c r="D492" i="2"/>
  <c r="E492" i="2" s="1"/>
  <c r="C492" i="2"/>
  <c r="R491" i="2"/>
  <c r="S491" i="2" s="1"/>
  <c r="N491" i="2"/>
  <c r="K491" i="2"/>
  <c r="H491" i="2"/>
  <c r="F491" i="2"/>
  <c r="D491" i="2"/>
  <c r="E491" i="2" s="1"/>
  <c r="C491" i="2"/>
  <c r="R490" i="2"/>
  <c r="S490" i="2" s="1"/>
  <c r="N490" i="2"/>
  <c r="K490" i="2"/>
  <c r="H490" i="2"/>
  <c r="F490" i="2"/>
  <c r="D490" i="2"/>
  <c r="E490" i="2" s="1"/>
  <c r="C490" i="2"/>
  <c r="R489" i="2"/>
  <c r="S489" i="2" s="1"/>
  <c r="N489" i="2"/>
  <c r="K489" i="2"/>
  <c r="H489" i="2"/>
  <c r="F489" i="2"/>
  <c r="E489" i="2"/>
  <c r="D489" i="2"/>
  <c r="C489" i="2"/>
  <c r="R488" i="2"/>
  <c r="S488" i="2" s="1"/>
  <c r="N488" i="2"/>
  <c r="K488" i="2"/>
  <c r="H488" i="2"/>
  <c r="F488" i="2"/>
  <c r="D488" i="2"/>
  <c r="E488" i="2" s="1"/>
  <c r="C488" i="2"/>
  <c r="R487" i="2"/>
  <c r="S487" i="2" s="1"/>
  <c r="N487" i="2"/>
  <c r="K487" i="2"/>
  <c r="H487" i="2"/>
  <c r="F487" i="2"/>
  <c r="D487" i="2"/>
  <c r="E487" i="2" s="1"/>
  <c r="C487" i="2"/>
  <c r="R486" i="2"/>
  <c r="S486" i="2" s="1"/>
  <c r="N486" i="2"/>
  <c r="K486" i="2"/>
  <c r="H486" i="2"/>
  <c r="F486" i="2"/>
  <c r="D486" i="2"/>
  <c r="E486" i="2" s="1"/>
  <c r="C486" i="2"/>
  <c r="R485" i="2"/>
  <c r="S485" i="2" s="1"/>
  <c r="N485" i="2"/>
  <c r="K485" i="2"/>
  <c r="H485" i="2"/>
  <c r="F485" i="2"/>
  <c r="D485" i="2"/>
  <c r="E485" i="2" s="1"/>
  <c r="C485" i="2"/>
  <c r="R484" i="2"/>
  <c r="S484" i="2" s="1"/>
  <c r="N484" i="2"/>
  <c r="K484" i="2"/>
  <c r="H484" i="2"/>
  <c r="F484" i="2"/>
  <c r="D484" i="2"/>
  <c r="E484" i="2" s="1"/>
  <c r="C484" i="2"/>
  <c r="S483" i="2"/>
  <c r="R483" i="2"/>
  <c r="N483" i="2"/>
  <c r="K483" i="2"/>
  <c r="H483" i="2"/>
  <c r="F483" i="2"/>
  <c r="D483" i="2"/>
  <c r="E483" i="2" s="1"/>
  <c r="C483" i="2"/>
  <c r="S482" i="2"/>
  <c r="R482" i="2"/>
  <c r="N482" i="2"/>
  <c r="K482" i="2"/>
  <c r="H482" i="2"/>
  <c r="F482" i="2"/>
  <c r="D482" i="2"/>
  <c r="E482" i="2" s="1"/>
  <c r="C482" i="2"/>
  <c r="S481" i="2"/>
  <c r="R481" i="2"/>
  <c r="N481" i="2"/>
  <c r="K481" i="2"/>
  <c r="H481" i="2"/>
  <c r="F481" i="2"/>
  <c r="D481" i="2"/>
  <c r="E481" i="2" s="1"/>
  <c r="C481" i="2"/>
  <c r="R480" i="2"/>
  <c r="S480" i="2" s="1"/>
  <c r="N480" i="2"/>
  <c r="K480" i="2"/>
  <c r="H480" i="2"/>
  <c r="F480" i="2"/>
  <c r="D480" i="2"/>
  <c r="E480" i="2" s="1"/>
  <c r="C480" i="2"/>
  <c r="S479" i="2"/>
  <c r="R479" i="2"/>
  <c r="N479" i="2"/>
  <c r="K479" i="2"/>
  <c r="H479" i="2"/>
  <c r="F479" i="2"/>
  <c r="D479" i="2"/>
  <c r="E479" i="2" s="1"/>
  <c r="C479" i="2"/>
  <c r="R478" i="2"/>
  <c r="S478" i="2" s="1"/>
  <c r="N478" i="2"/>
  <c r="K478" i="2"/>
  <c r="H478" i="2"/>
  <c r="F478" i="2"/>
  <c r="D478" i="2"/>
  <c r="E478" i="2" s="1"/>
  <c r="C478" i="2"/>
  <c r="R477" i="2"/>
  <c r="S477" i="2" s="1"/>
  <c r="N477" i="2"/>
  <c r="K477" i="2"/>
  <c r="H477" i="2"/>
  <c r="F477" i="2"/>
  <c r="D477" i="2"/>
  <c r="E477" i="2" s="1"/>
  <c r="C477" i="2"/>
  <c r="R476" i="2"/>
  <c r="S476" i="2" s="1"/>
  <c r="N476" i="2"/>
  <c r="K476" i="2"/>
  <c r="H476" i="2"/>
  <c r="F476" i="2"/>
  <c r="D476" i="2"/>
  <c r="E476" i="2" s="1"/>
  <c r="C476" i="2"/>
  <c r="R475" i="2"/>
  <c r="S475" i="2" s="1"/>
  <c r="N475" i="2"/>
  <c r="K475" i="2"/>
  <c r="H475" i="2"/>
  <c r="F475" i="2"/>
  <c r="D475" i="2"/>
  <c r="E475" i="2" s="1"/>
  <c r="C475" i="2"/>
  <c r="R474" i="2"/>
  <c r="S474" i="2" s="1"/>
  <c r="N474" i="2"/>
  <c r="K474" i="2"/>
  <c r="H474" i="2"/>
  <c r="F474" i="2"/>
  <c r="D474" i="2"/>
  <c r="E474" i="2" s="1"/>
  <c r="C474" i="2"/>
  <c r="R473" i="2"/>
  <c r="S473" i="2" s="1"/>
  <c r="N473" i="2"/>
  <c r="K473" i="2"/>
  <c r="H473" i="2"/>
  <c r="F473" i="2"/>
  <c r="E473" i="2"/>
  <c r="D473" i="2"/>
  <c r="C473" i="2"/>
  <c r="R472" i="2"/>
  <c r="S472" i="2" s="1"/>
  <c r="N472" i="2"/>
  <c r="K472" i="2"/>
  <c r="H472" i="2"/>
  <c r="F472" i="2"/>
  <c r="D472" i="2"/>
  <c r="E472" i="2" s="1"/>
  <c r="C472" i="2"/>
  <c r="R471" i="2"/>
  <c r="S471" i="2" s="1"/>
  <c r="N471" i="2"/>
  <c r="K471" i="2"/>
  <c r="H471" i="2"/>
  <c r="F471" i="2"/>
  <c r="D471" i="2"/>
  <c r="E471" i="2" s="1"/>
  <c r="C471" i="2"/>
  <c r="R470" i="2"/>
  <c r="S470" i="2" s="1"/>
  <c r="N470" i="2"/>
  <c r="K470" i="2"/>
  <c r="H470" i="2"/>
  <c r="F470" i="2"/>
  <c r="D470" i="2"/>
  <c r="E470" i="2" s="1"/>
  <c r="C470" i="2"/>
  <c r="R469" i="2"/>
  <c r="S469" i="2" s="1"/>
  <c r="N469" i="2"/>
  <c r="K469" i="2"/>
  <c r="H469" i="2"/>
  <c r="F469" i="2"/>
  <c r="D469" i="2"/>
  <c r="E469" i="2" s="1"/>
  <c r="C469" i="2"/>
  <c r="R468" i="2"/>
  <c r="S468" i="2" s="1"/>
  <c r="N468" i="2"/>
  <c r="K468" i="2"/>
  <c r="H468" i="2"/>
  <c r="F468" i="2"/>
  <c r="D468" i="2"/>
  <c r="E468" i="2" s="1"/>
  <c r="C468" i="2"/>
  <c r="S467" i="2"/>
  <c r="R467" i="2"/>
  <c r="N467" i="2"/>
  <c r="K467" i="2"/>
  <c r="H467" i="2"/>
  <c r="F467" i="2"/>
  <c r="D467" i="2"/>
  <c r="E467" i="2" s="1"/>
  <c r="C467" i="2"/>
  <c r="S466" i="2"/>
  <c r="R466" i="2"/>
  <c r="N466" i="2"/>
  <c r="K466" i="2"/>
  <c r="H466" i="2"/>
  <c r="F466" i="2"/>
  <c r="D466" i="2"/>
  <c r="E466" i="2" s="1"/>
  <c r="C466" i="2"/>
  <c r="S465" i="2"/>
  <c r="R465" i="2"/>
  <c r="N465" i="2"/>
  <c r="K465" i="2"/>
  <c r="H465" i="2"/>
  <c r="F465" i="2"/>
  <c r="D465" i="2"/>
  <c r="E465" i="2" s="1"/>
  <c r="C465" i="2"/>
  <c r="R464" i="2"/>
  <c r="S464" i="2" s="1"/>
  <c r="N464" i="2"/>
  <c r="K464" i="2"/>
  <c r="H464" i="2"/>
  <c r="F464" i="2"/>
  <c r="D464" i="2"/>
  <c r="E464" i="2" s="1"/>
  <c r="C464" i="2"/>
  <c r="S463" i="2"/>
  <c r="R463" i="2"/>
  <c r="N463" i="2"/>
  <c r="K463" i="2"/>
  <c r="H463" i="2"/>
  <c r="F463" i="2"/>
  <c r="D463" i="2"/>
  <c r="E463" i="2" s="1"/>
  <c r="C463" i="2"/>
  <c r="R462" i="2"/>
  <c r="S462" i="2" s="1"/>
  <c r="N462" i="2"/>
  <c r="K462" i="2"/>
  <c r="H462" i="2"/>
  <c r="F462" i="2"/>
  <c r="D462" i="2"/>
  <c r="E462" i="2" s="1"/>
  <c r="C462" i="2"/>
  <c r="R461" i="2"/>
  <c r="S461" i="2" s="1"/>
  <c r="N461" i="2"/>
  <c r="K461" i="2"/>
  <c r="H461" i="2"/>
  <c r="F461" i="2"/>
  <c r="D461" i="2"/>
  <c r="E461" i="2" s="1"/>
  <c r="C461" i="2"/>
  <c r="R460" i="2"/>
  <c r="S460" i="2" s="1"/>
  <c r="N460" i="2"/>
  <c r="K460" i="2"/>
  <c r="H460" i="2"/>
  <c r="F460" i="2"/>
  <c r="D460" i="2"/>
  <c r="E460" i="2" s="1"/>
  <c r="C460" i="2"/>
  <c r="R459" i="2"/>
  <c r="S459" i="2" s="1"/>
  <c r="N459" i="2"/>
  <c r="K459" i="2"/>
  <c r="H459" i="2"/>
  <c r="F459" i="2"/>
  <c r="D459" i="2"/>
  <c r="E459" i="2" s="1"/>
  <c r="C459" i="2"/>
  <c r="R458" i="2"/>
  <c r="S458" i="2" s="1"/>
  <c r="N458" i="2"/>
  <c r="K458" i="2"/>
  <c r="H458" i="2"/>
  <c r="F458" i="2"/>
  <c r="D458" i="2"/>
  <c r="E458" i="2" s="1"/>
  <c r="C458" i="2"/>
  <c r="R457" i="2"/>
  <c r="S457" i="2" s="1"/>
  <c r="N457" i="2"/>
  <c r="K457" i="2"/>
  <c r="H457" i="2"/>
  <c r="F457" i="2"/>
  <c r="E457" i="2"/>
  <c r="D457" i="2"/>
  <c r="C457" i="2"/>
  <c r="R456" i="2"/>
  <c r="S456" i="2" s="1"/>
  <c r="N456" i="2"/>
  <c r="K456" i="2"/>
  <c r="H456" i="2"/>
  <c r="F456" i="2"/>
  <c r="D456" i="2"/>
  <c r="E456" i="2" s="1"/>
  <c r="C456" i="2"/>
  <c r="R455" i="2"/>
  <c r="S455" i="2" s="1"/>
  <c r="N455" i="2"/>
  <c r="K455" i="2"/>
  <c r="H455" i="2"/>
  <c r="F455" i="2"/>
  <c r="D455" i="2"/>
  <c r="E455" i="2" s="1"/>
  <c r="C455" i="2"/>
  <c r="R454" i="2"/>
  <c r="S454" i="2" s="1"/>
  <c r="N454" i="2"/>
  <c r="K454" i="2"/>
  <c r="H454" i="2"/>
  <c r="F454" i="2"/>
  <c r="D454" i="2"/>
  <c r="E454" i="2" s="1"/>
  <c r="C454" i="2"/>
  <c r="R453" i="2"/>
  <c r="S453" i="2" s="1"/>
  <c r="N453" i="2"/>
  <c r="K453" i="2"/>
  <c r="H453" i="2"/>
  <c r="F453" i="2"/>
  <c r="D453" i="2"/>
  <c r="E453" i="2" s="1"/>
  <c r="C453" i="2"/>
  <c r="R452" i="2"/>
  <c r="S452" i="2" s="1"/>
  <c r="N452" i="2"/>
  <c r="K452" i="2"/>
  <c r="H452" i="2"/>
  <c r="F452" i="2"/>
  <c r="D452" i="2"/>
  <c r="E452" i="2" s="1"/>
  <c r="C452" i="2"/>
  <c r="S451" i="2"/>
  <c r="R451" i="2"/>
  <c r="N451" i="2"/>
  <c r="K451" i="2"/>
  <c r="H451" i="2"/>
  <c r="F451" i="2"/>
  <c r="D451" i="2"/>
  <c r="E451" i="2" s="1"/>
  <c r="C451" i="2"/>
  <c r="S450" i="2"/>
  <c r="R450" i="2"/>
  <c r="N450" i="2"/>
  <c r="K450" i="2"/>
  <c r="H450" i="2"/>
  <c r="F450" i="2"/>
  <c r="D450" i="2"/>
  <c r="E450" i="2" s="1"/>
  <c r="C450" i="2"/>
  <c r="S449" i="2"/>
  <c r="R449" i="2"/>
  <c r="N449" i="2"/>
  <c r="K449" i="2"/>
  <c r="H449" i="2"/>
  <c r="F449" i="2"/>
  <c r="D449" i="2"/>
  <c r="E449" i="2" s="1"/>
  <c r="C449" i="2"/>
  <c r="R448" i="2"/>
  <c r="S448" i="2" s="1"/>
  <c r="N448" i="2"/>
  <c r="K448" i="2"/>
  <c r="H448" i="2"/>
  <c r="F448" i="2"/>
  <c r="D448" i="2"/>
  <c r="E448" i="2" s="1"/>
  <c r="C448" i="2"/>
  <c r="S447" i="2"/>
  <c r="R447" i="2"/>
  <c r="N447" i="2"/>
  <c r="K447" i="2"/>
  <c r="H447" i="2"/>
  <c r="F447" i="2"/>
  <c r="D447" i="2"/>
  <c r="E447" i="2" s="1"/>
  <c r="C447" i="2"/>
  <c r="R446" i="2"/>
  <c r="S446" i="2" s="1"/>
  <c r="N446" i="2"/>
  <c r="K446" i="2"/>
  <c r="H446" i="2"/>
  <c r="F446" i="2"/>
  <c r="D446" i="2"/>
  <c r="E446" i="2" s="1"/>
  <c r="C446" i="2"/>
  <c r="R445" i="2"/>
  <c r="S445" i="2" s="1"/>
  <c r="N445" i="2"/>
  <c r="K445" i="2"/>
  <c r="H445" i="2"/>
  <c r="F445" i="2"/>
  <c r="D445" i="2"/>
  <c r="E445" i="2" s="1"/>
  <c r="C445" i="2"/>
  <c r="R444" i="2"/>
  <c r="S444" i="2" s="1"/>
  <c r="N444" i="2"/>
  <c r="K444" i="2"/>
  <c r="H444" i="2"/>
  <c r="F444" i="2"/>
  <c r="D444" i="2"/>
  <c r="E444" i="2" s="1"/>
  <c r="C444" i="2"/>
  <c r="R443" i="2"/>
  <c r="S443" i="2" s="1"/>
  <c r="N443" i="2"/>
  <c r="K443" i="2"/>
  <c r="H443" i="2"/>
  <c r="F443" i="2"/>
  <c r="D443" i="2"/>
  <c r="E443" i="2" s="1"/>
  <c r="C443" i="2"/>
  <c r="R442" i="2"/>
  <c r="S442" i="2" s="1"/>
  <c r="N442" i="2"/>
  <c r="K442" i="2"/>
  <c r="H442" i="2"/>
  <c r="F442" i="2"/>
  <c r="D442" i="2"/>
  <c r="E442" i="2" s="1"/>
  <c r="C442" i="2"/>
  <c r="R441" i="2"/>
  <c r="S441" i="2" s="1"/>
  <c r="N441" i="2"/>
  <c r="K441" i="2"/>
  <c r="H441" i="2"/>
  <c r="F441" i="2"/>
  <c r="E441" i="2"/>
  <c r="D441" i="2"/>
  <c r="C441" i="2"/>
  <c r="R440" i="2"/>
  <c r="S440" i="2" s="1"/>
  <c r="N440" i="2"/>
  <c r="K440" i="2"/>
  <c r="H440" i="2"/>
  <c r="F440" i="2"/>
  <c r="D440" i="2"/>
  <c r="E440" i="2" s="1"/>
  <c r="C440" i="2"/>
  <c r="R439" i="2"/>
  <c r="S439" i="2" s="1"/>
  <c r="N439" i="2"/>
  <c r="K439" i="2"/>
  <c r="H439" i="2"/>
  <c r="F439" i="2"/>
  <c r="D439" i="2"/>
  <c r="E439" i="2" s="1"/>
  <c r="C439" i="2"/>
  <c r="R438" i="2"/>
  <c r="S438" i="2" s="1"/>
  <c r="N438" i="2"/>
  <c r="K438" i="2"/>
  <c r="H438" i="2"/>
  <c r="F438" i="2"/>
  <c r="D438" i="2"/>
  <c r="E438" i="2" s="1"/>
  <c r="C438" i="2"/>
  <c r="R437" i="2"/>
  <c r="S437" i="2" s="1"/>
  <c r="N437" i="2"/>
  <c r="K437" i="2"/>
  <c r="H437" i="2"/>
  <c r="F437" i="2"/>
  <c r="D437" i="2"/>
  <c r="E437" i="2" s="1"/>
  <c r="C437" i="2"/>
  <c r="R436" i="2"/>
  <c r="S436" i="2" s="1"/>
  <c r="N436" i="2"/>
  <c r="K436" i="2"/>
  <c r="H436" i="2"/>
  <c r="F436" i="2"/>
  <c r="D436" i="2"/>
  <c r="E436" i="2" s="1"/>
  <c r="C436" i="2"/>
  <c r="S435" i="2"/>
  <c r="R435" i="2"/>
  <c r="N435" i="2"/>
  <c r="K435" i="2"/>
  <c r="H435" i="2"/>
  <c r="F435" i="2"/>
  <c r="D435" i="2"/>
  <c r="E435" i="2" s="1"/>
  <c r="C435" i="2"/>
  <c r="S434" i="2"/>
  <c r="R434" i="2"/>
  <c r="N434" i="2"/>
  <c r="K434" i="2"/>
  <c r="H434" i="2"/>
  <c r="F434" i="2"/>
  <c r="D434" i="2"/>
  <c r="E434" i="2" s="1"/>
  <c r="C434" i="2"/>
  <c r="S433" i="2"/>
  <c r="R433" i="2"/>
  <c r="N433" i="2"/>
  <c r="K433" i="2"/>
  <c r="H433" i="2"/>
  <c r="F433" i="2"/>
  <c r="D433" i="2"/>
  <c r="E433" i="2" s="1"/>
  <c r="C433" i="2"/>
  <c r="R432" i="2"/>
  <c r="S432" i="2" s="1"/>
  <c r="N432" i="2"/>
  <c r="K432" i="2"/>
  <c r="H432" i="2"/>
  <c r="F432" i="2"/>
  <c r="D432" i="2"/>
  <c r="E432" i="2" s="1"/>
  <c r="C432" i="2"/>
  <c r="S431" i="2"/>
  <c r="R431" i="2"/>
  <c r="N431" i="2"/>
  <c r="K431" i="2"/>
  <c r="H431" i="2"/>
  <c r="F431" i="2"/>
  <c r="D431" i="2"/>
  <c r="E431" i="2" s="1"/>
  <c r="C431" i="2"/>
  <c r="R430" i="2"/>
  <c r="S430" i="2" s="1"/>
  <c r="N430" i="2"/>
  <c r="K430" i="2"/>
  <c r="H430" i="2"/>
  <c r="F430" i="2"/>
  <c r="D430" i="2"/>
  <c r="E430" i="2" s="1"/>
  <c r="C430" i="2"/>
  <c r="R429" i="2"/>
  <c r="S429" i="2" s="1"/>
  <c r="N429" i="2"/>
  <c r="K429" i="2"/>
  <c r="H429" i="2"/>
  <c r="F429" i="2"/>
  <c r="D429" i="2"/>
  <c r="E429" i="2" s="1"/>
  <c r="C429" i="2"/>
  <c r="R428" i="2"/>
  <c r="S428" i="2" s="1"/>
  <c r="N428" i="2"/>
  <c r="K428" i="2"/>
  <c r="H428" i="2"/>
  <c r="F428" i="2"/>
  <c r="D428" i="2"/>
  <c r="E428" i="2" s="1"/>
  <c r="C428" i="2"/>
  <c r="R427" i="2"/>
  <c r="S427" i="2" s="1"/>
  <c r="N427" i="2"/>
  <c r="K427" i="2"/>
  <c r="H427" i="2"/>
  <c r="F427" i="2"/>
  <c r="D427" i="2"/>
  <c r="E427" i="2" s="1"/>
  <c r="C427" i="2"/>
  <c r="R426" i="2"/>
  <c r="S426" i="2" s="1"/>
  <c r="N426" i="2"/>
  <c r="K426" i="2"/>
  <c r="H426" i="2"/>
  <c r="F426" i="2"/>
  <c r="D426" i="2"/>
  <c r="E426" i="2" s="1"/>
  <c r="C426" i="2"/>
  <c r="R425" i="2"/>
  <c r="S425" i="2" s="1"/>
  <c r="N425" i="2"/>
  <c r="K425" i="2"/>
  <c r="H425" i="2"/>
  <c r="F425" i="2"/>
  <c r="E425" i="2"/>
  <c r="D425" i="2"/>
  <c r="C425" i="2"/>
  <c r="R424" i="2"/>
  <c r="S424" i="2" s="1"/>
  <c r="N424" i="2"/>
  <c r="K424" i="2"/>
  <c r="H424" i="2"/>
  <c r="F424" i="2"/>
  <c r="D424" i="2"/>
  <c r="E424" i="2" s="1"/>
  <c r="C424" i="2"/>
  <c r="R423" i="2"/>
  <c r="S423" i="2" s="1"/>
  <c r="N423" i="2"/>
  <c r="K423" i="2"/>
  <c r="H423" i="2"/>
  <c r="F423" i="2"/>
  <c r="D423" i="2"/>
  <c r="E423" i="2" s="1"/>
  <c r="C423" i="2"/>
  <c r="R422" i="2"/>
  <c r="S422" i="2" s="1"/>
  <c r="N422" i="2"/>
  <c r="K422" i="2"/>
  <c r="H422" i="2"/>
  <c r="F422" i="2"/>
  <c r="D422" i="2"/>
  <c r="E422" i="2" s="1"/>
  <c r="C422" i="2"/>
  <c r="R421" i="2"/>
  <c r="S421" i="2" s="1"/>
  <c r="N421" i="2"/>
  <c r="K421" i="2"/>
  <c r="H421" i="2"/>
  <c r="F421" i="2"/>
  <c r="D421" i="2"/>
  <c r="E421" i="2" s="1"/>
  <c r="C421" i="2"/>
  <c r="R420" i="2"/>
  <c r="S420" i="2" s="1"/>
  <c r="N420" i="2"/>
  <c r="K420" i="2"/>
  <c r="H420" i="2"/>
  <c r="F420" i="2"/>
  <c r="D420" i="2"/>
  <c r="E420" i="2" s="1"/>
  <c r="C420" i="2"/>
  <c r="S419" i="2"/>
  <c r="R419" i="2"/>
  <c r="N419" i="2"/>
  <c r="K419" i="2"/>
  <c r="H419" i="2"/>
  <c r="F419" i="2"/>
  <c r="D419" i="2"/>
  <c r="E419" i="2" s="1"/>
  <c r="C419" i="2"/>
  <c r="S418" i="2"/>
  <c r="R418" i="2"/>
  <c r="N418" i="2"/>
  <c r="K418" i="2"/>
  <c r="H418" i="2"/>
  <c r="F418" i="2"/>
  <c r="D418" i="2"/>
  <c r="E418" i="2" s="1"/>
  <c r="C418" i="2"/>
  <c r="S417" i="2"/>
  <c r="R417" i="2"/>
  <c r="N417" i="2"/>
  <c r="K417" i="2"/>
  <c r="H417" i="2"/>
  <c r="F417" i="2"/>
  <c r="D417" i="2"/>
  <c r="E417" i="2" s="1"/>
  <c r="C417" i="2"/>
  <c r="R416" i="2"/>
  <c r="S416" i="2" s="1"/>
  <c r="N416" i="2"/>
  <c r="K416" i="2"/>
  <c r="H416" i="2"/>
  <c r="F416" i="2"/>
  <c r="D416" i="2"/>
  <c r="E416" i="2" s="1"/>
  <c r="C416" i="2"/>
  <c r="S415" i="2"/>
  <c r="R415" i="2"/>
  <c r="N415" i="2"/>
  <c r="K415" i="2"/>
  <c r="H415" i="2"/>
  <c r="F415" i="2"/>
  <c r="D415" i="2"/>
  <c r="E415" i="2" s="1"/>
  <c r="C415" i="2"/>
  <c r="R414" i="2"/>
  <c r="S414" i="2" s="1"/>
  <c r="N414" i="2"/>
  <c r="K414" i="2"/>
  <c r="H414" i="2"/>
  <c r="F414" i="2"/>
  <c r="D414" i="2"/>
  <c r="E414" i="2" s="1"/>
  <c r="C414" i="2"/>
  <c r="R413" i="2"/>
  <c r="S413" i="2" s="1"/>
  <c r="N413" i="2"/>
  <c r="K413" i="2"/>
  <c r="H413" i="2"/>
  <c r="F413" i="2"/>
  <c r="D413" i="2"/>
  <c r="E413" i="2" s="1"/>
  <c r="C413" i="2"/>
  <c r="R412" i="2"/>
  <c r="S412" i="2" s="1"/>
  <c r="N412" i="2"/>
  <c r="K412" i="2"/>
  <c r="H412" i="2"/>
  <c r="F412" i="2"/>
  <c r="D412" i="2"/>
  <c r="E412" i="2" s="1"/>
  <c r="C412" i="2"/>
  <c r="R411" i="2"/>
  <c r="S411" i="2" s="1"/>
  <c r="N411" i="2"/>
  <c r="K411" i="2"/>
  <c r="H411" i="2"/>
  <c r="F411" i="2"/>
  <c r="D411" i="2"/>
  <c r="E411" i="2" s="1"/>
  <c r="C411" i="2"/>
  <c r="R410" i="2"/>
  <c r="S410" i="2" s="1"/>
  <c r="N410" i="2"/>
  <c r="K410" i="2"/>
  <c r="H410" i="2"/>
  <c r="F410" i="2"/>
  <c r="D410" i="2"/>
  <c r="E410" i="2" s="1"/>
  <c r="C410" i="2"/>
  <c r="R409" i="2"/>
  <c r="S409" i="2" s="1"/>
  <c r="N409" i="2"/>
  <c r="K409" i="2"/>
  <c r="H409" i="2"/>
  <c r="F409" i="2"/>
  <c r="E409" i="2"/>
  <c r="D409" i="2"/>
  <c r="C409" i="2"/>
  <c r="R408" i="2"/>
  <c r="S408" i="2" s="1"/>
  <c r="N408" i="2"/>
  <c r="K408" i="2"/>
  <c r="H408" i="2"/>
  <c r="F408" i="2"/>
  <c r="D408" i="2"/>
  <c r="E408" i="2" s="1"/>
  <c r="C408" i="2"/>
  <c r="R407" i="2"/>
  <c r="S407" i="2" s="1"/>
  <c r="N407" i="2"/>
  <c r="K407" i="2"/>
  <c r="H407" i="2"/>
  <c r="F407" i="2"/>
  <c r="D407" i="2"/>
  <c r="E407" i="2" s="1"/>
  <c r="C407" i="2"/>
  <c r="R406" i="2"/>
  <c r="S406" i="2" s="1"/>
  <c r="N406" i="2"/>
  <c r="K406" i="2"/>
  <c r="H406" i="2"/>
  <c r="F406" i="2"/>
  <c r="D406" i="2"/>
  <c r="E406" i="2" s="1"/>
  <c r="C406" i="2"/>
  <c r="R405" i="2"/>
  <c r="S405" i="2" s="1"/>
  <c r="N405" i="2"/>
  <c r="K405" i="2"/>
  <c r="H405" i="2"/>
  <c r="F405" i="2"/>
  <c r="D405" i="2"/>
  <c r="E405" i="2" s="1"/>
  <c r="C405" i="2"/>
  <c r="R404" i="2"/>
  <c r="S404" i="2" s="1"/>
  <c r="N404" i="2"/>
  <c r="K404" i="2"/>
  <c r="H404" i="2"/>
  <c r="F404" i="2"/>
  <c r="D404" i="2"/>
  <c r="E404" i="2" s="1"/>
  <c r="C404" i="2"/>
  <c r="S403" i="2"/>
  <c r="R403" i="2"/>
  <c r="N403" i="2"/>
  <c r="K403" i="2"/>
  <c r="H403" i="2"/>
  <c r="F403" i="2"/>
  <c r="D403" i="2"/>
  <c r="E403" i="2" s="1"/>
  <c r="C403" i="2"/>
  <c r="S402" i="2"/>
  <c r="R402" i="2"/>
  <c r="N402" i="2"/>
  <c r="K402" i="2"/>
  <c r="H402" i="2"/>
  <c r="F402" i="2"/>
  <c r="D402" i="2"/>
  <c r="E402" i="2" s="1"/>
  <c r="C402" i="2"/>
  <c r="S401" i="2"/>
  <c r="R401" i="2"/>
  <c r="N401" i="2"/>
  <c r="K401" i="2"/>
  <c r="H401" i="2"/>
  <c r="F401" i="2"/>
  <c r="D401" i="2"/>
  <c r="E401" i="2" s="1"/>
  <c r="C401" i="2"/>
  <c r="R400" i="2"/>
  <c r="S400" i="2" s="1"/>
  <c r="N400" i="2"/>
  <c r="K400" i="2"/>
  <c r="H400" i="2"/>
  <c r="F400" i="2"/>
  <c r="D400" i="2"/>
  <c r="E400" i="2" s="1"/>
  <c r="C400" i="2"/>
  <c r="S399" i="2"/>
  <c r="R399" i="2"/>
  <c r="N399" i="2"/>
  <c r="K399" i="2"/>
  <c r="H399" i="2"/>
  <c r="F399" i="2"/>
  <c r="D399" i="2"/>
  <c r="E399" i="2" s="1"/>
  <c r="C399" i="2"/>
  <c r="R398" i="2"/>
  <c r="S398" i="2" s="1"/>
  <c r="N398" i="2"/>
  <c r="K398" i="2"/>
  <c r="H398" i="2"/>
  <c r="F398" i="2"/>
  <c r="D398" i="2"/>
  <c r="E398" i="2" s="1"/>
  <c r="C398" i="2"/>
  <c r="R397" i="2"/>
  <c r="S397" i="2" s="1"/>
  <c r="N397" i="2"/>
  <c r="K397" i="2"/>
  <c r="H397" i="2"/>
  <c r="F397" i="2"/>
  <c r="D397" i="2"/>
  <c r="E397" i="2" s="1"/>
  <c r="C397" i="2"/>
  <c r="R396" i="2"/>
  <c r="S396" i="2" s="1"/>
  <c r="N396" i="2"/>
  <c r="K396" i="2"/>
  <c r="H396" i="2"/>
  <c r="F396" i="2"/>
  <c r="D396" i="2"/>
  <c r="E396" i="2" s="1"/>
  <c r="C396" i="2"/>
  <c r="R395" i="2"/>
  <c r="S395" i="2" s="1"/>
  <c r="N395" i="2"/>
  <c r="K395" i="2"/>
  <c r="H395" i="2"/>
  <c r="F395" i="2"/>
  <c r="D395" i="2"/>
  <c r="E395" i="2" s="1"/>
  <c r="C395" i="2"/>
  <c r="R394" i="2"/>
  <c r="S394" i="2" s="1"/>
  <c r="N394" i="2"/>
  <c r="K394" i="2"/>
  <c r="H394" i="2"/>
  <c r="F394" i="2"/>
  <c r="D394" i="2"/>
  <c r="E394" i="2" s="1"/>
  <c r="C394" i="2"/>
  <c r="R393" i="2"/>
  <c r="S393" i="2" s="1"/>
  <c r="N393" i="2"/>
  <c r="K393" i="2"/>
  <c r="H393" i="2"/>
  <c r="F393" i="2"/>
  <c r="E393" i="2"/>
  <c r="D393" i="2"/>
  <c r="C393" i="2"/>
  <c r="R392" i="2"/>
  <c r="S392" i="2" s="1"/>
  <c r="N392" i="2"/>
  <c r="K392" i="2"/>
  <c r="H392" i="2"/>
  <c r="F392" i="2"/>
  <c r="D392" i="2"/>
  <c r="E392" i="2" s="1"/>
  <c r="C392" i="2"/>
  <c r="R391" i="2"/>
  <c r="S391" i="2" s="1"/>
  <c r="N391" i="2"/>
  <c r="K391" i="2"/>
  <c r="H391" i="2"/>
  <c r="F391" i="2"/>
  <c r="D391" i="2"/>
  <c r="E391" i="2" s="1"/>
  <c r="C391" i="2"/>
  <c r="R390" i="2"/>
  <c r="S390" i="2" s="1"/>
  <c r="N390" i="2"/>
  <c r="K390" i="2"/>
  <c r="H390" i="2"/>
  <c r="F390" i="2"/>
  <c r="D390" i="2"/>
  <c r="E390" i="2" s="1"/>
  <c r="C390" i="2"/>
  <c r="R389" i="2"/>
  <c r="S389" i="2" s="1"/>
  <c r="N389" i="2"/>
  <c r="K389" i="2"/>
  <c r="H389" i="2"/>
  <c r="F389" i="2"/>
  <c r="D389" i="2"/>
  <c r="E389" i="2" s="1"/>
  <c r="C389" i="2"/>
  <c r="R388" i="2"/>
  <c r="S388" i="2" s="1"/>
  <c r="N388" i="2"/>
  <c r="K388" i="2"/>
  <c r="H388" i="2"/>
  <c r="F388" i="2"/>
  <c r="D388" i="2"/>
  <c r="E388" i="2" s="1"/>
  <c r="C388" i="2"/>
  <c r="S387" i="2"/>
  <c r="R387" i="2"/>
  <c r="N387" i="2"/>
  <c r="K387" i="2"/>
  <c r="H387" i="2"/>
  <c r="F387" i="2"/>
  <c r="D387" i="2"/>
  <c r="E387" i="2" s="1"/>
  <c r="C387" i="2"/>
  <c r="S386" i="2"/>
  <c r="R386" i="2"/>
  <c r="N386" i="2"/>
  <c r="K386" i="2"/>
  <c r="H386" i="2"/>
  <c r="F386" i="2"/>
  <c r="D386" i="2"/>
  <c r="E386" i="2" s="1"/>
  <c r="C386" i="2"/>
  <c r="S385" i="2"/>
  <c r="R385" i="2"/>
  <c r="N385" i="2"/>
  <c r="K385" i="2"/>
  <c r="H385" i="2"/>
  <c r="F385" i="2"/>
  <c r="D385" i="2"/>
  <c r="E385" i="2" s="1"/>
  <c r="C385" i="2"/>
  <c r="R384" i="2"/>
  <c r="S384" i="2" s="1"/>
  <c r="N384" i="2"/>
  <c r="K384" i="2"/>
  <c r="H384" i="2"/>
  <c r="F384" i="2"/>
  <c r="D384" i="2"/>
  <c r="E384" i="2" s="1"/>
  <c r="C384" i="2"/>
  <c r="S383" i="2"/>
  <c r="R383" i="2"/>
  <c r="N383" i="2"/>
  <c r="K383" i="2"/>
  <c r="H383" i="2"/>
  <c r="F383" i="2"/>
  <c r="D383" i="2"/>
  <c r="E383" i="2" s="1"/>
  <c r="C383" i="2"/>
  <c r="R382" i="2"/>
  <c r="S382" i="2" s="1"/>
  <c r="N382" i="2"/>
  <c r="K382" i="2"/>
  <c r="H382" i="2"/>
  <c r="F382" i="2"/>
  <c r="D382" i="2"/>
  <c r="E382" i="2" s="1"/>
  <c r="C382" i="2"/>
  <c r="R381" i="2"/>
  <c r="S381" i="2" s="1"/>
  <c r="N381" i="2"/>
  <c r="K381" i="2"/>
  <c r="H381" i="2"/>
  <c r="F381" i="2"/>
  <c r="D381" i="2"/>
  <c r="E381" i="2" s="1"/>
  <c r="C381" i="2"/>
  <c r="R380" i="2"/>
  <c r="S380" i="2" s="1"/>
  <c r="N380" i="2"/>
  <c r="K380" i="2"/>
  <c r="H380" i="2"/>
  <c r="F380" i="2"/>
  <c r="D380" i="2"/>
  <c r="E380" i="2" s="1"/>
  <c r="C380" i="2"/>
  <c r="R379" i="2"/>
  <c r="S379" i="2" s="1"/>
  <c r="N379" i="2"/>
  <c r="K379" i="2"/>
  <c r="H379" i="2"/>
  <c r="F379" i="2"/>
  <c r="D379" i="2"/>
  <c r="E379" i="2" s="1"/>
  <c r="C379" i="2"/>
  <c r="R378" i="2"/>
  <c r="S378" i="2" s="1"/>
  <c r="N378" i="2"/>
  <c r="K378" i="2"/>
  <c r="H378" i="2"/>
  <c r="F378" i="2"/>
  <c r="D378" i="2"/>
  <c r="E378" i="2" s="1"/>
  <c r="C378" i="2"/>
  <c r="R377" i="2"/>
  <c r="S377" i="2" s="1"/>
  <c r="N377" i="2"/>
  <c r="K377" i="2"/>
  <c r="H377" i="2"/>
  <c r="F377" i="2"/>
  <c r="E377" i="2"/>
  <c r="D377" i="2"/>
  <c r="C377" i="2"/>
  <c r="R376" i="2"/>
  <c r="S376" i="2" s="1"/>
  <c r="N376" i="2"/>
  <c r="K376" i="2"/>
  <c r="H376" i="2"/>
  <c r="F376" i="2"/>
  <c r="D376" i="2"/>
  <c r="E376" i="2" s="1"/>
  <c r="C376" i="2"/>
  <c r="R375" i="2"/>
  <c r="S375" i="2" s="1"/>
  <c r="N375" i="2"/>
  <c r="K375" i="2"/>
  <c r="H375" i="2"/>
  <c r="F375" i="2"/>
  <c r="D375" i="2"/>
  <c r="E375" i="2" s="1"/>
  <c r="C375" i="2"/>
  <c r="R374" i="2"/>
  <c r="S374" i="2" s="1"/>
  <c r="N374" i="2"/>
  <c r="K374" i="2"/>
  <c r="H374" i="2"/>
  <c r="F374" i="2"/>
  <c r="D374" i="2"/>
  <c r="E374" i="2" s="1"/>
  <c r="C374" i="2"/>
  <c r="R373" i="2"/>
  <c r="S373" i="2" s="1"/>
  <c r="N373" i="2"/>
  <c r="K373" i="2"/>
  <c r="H373" i="2"/>
  <c r="F373" i="2"/>
  <c r="D373" i="2"/>
  <c r="E373" i="2" s="1"/>
  <c r="C373" i="2"/>
  <c r="R372" i="2"/>
  <c r="S372" i="2" s="1"/>
  <c r="N372" i="2"/>
  <c r="K372" i="2"/>
  <c r="H372" i="2"/>
  <c r="F372" i="2"/>
  <c r="D372" i="2"/>
  <c r="E372" i="2" s="1"/>
  <c r="C372" i="2"/>
  <c r="S371" i="2"/>
  <c r="R371" i="2"/>
  <c r="N371" i="2"/>
  <c r="K371" i="2"/>
  <c r="H371" i="2"/>
  <c r="F371" i="2"/>
  <c r="D371" i="2"/>
  <c r="E371" i="2" s="1"/>
  <c r="C371" i="2"/>
  <c r="S370" i="2"/>
  <c r="R370" i="2"/>
  <c r="N370" i="2"/>
  <c r="K370" i="2"/>
  <c r="H370" i="2"/>
  <c r="F370" i="2"/>
  <c r="D370" i="2"/>
  <c r="E370" i="2" s="1"/>
  <c r="C370" i="2"/>
  <c r="S369" i="2"/>
  <c r="R369" i="2"/>
  <c r="N369" i="2"/>
  <c r="K369" i="2"/>
  <c r="H369" i="2"/>
  <c r="F369" i="2"/>
  <c r="E369" i="2"/>
  <c r="D369" i="2"/>
  <c r="C369" i="2"/>
  <c r="R368" i="2"/>
  <c r="S368" i="2" s="1"/>
  <c r="N368" i="2"/>
  <c r="K368" i="2"/>
  <c r="H368" i="2"/>
  <c r="F368" i="2"/>
  <c r="D368" i="2"/>
  <c r="E368" i="2" s="1"/>
  <c r="C368" i="2"/>
  <c r="S367" i="2"/>
  <c r="R367" i="2"/>
  <c r="N367" i="2"/>
  <c r="K367" i="2"/>
  <c r="H367" i="2"/>
  <c r="F367" i="2"/>
  <c r="D367" i="2"/>
  <c r="E367" i="2" s="1"/>
  <c r="C367" i="2"/>
  <c r="R366" i="2"/>
  <c r="S366" i="2" s="1"/>
  <c r="N366" i="2"/>
  <c r="K366" i="2"/>
  <c r="H366" i="2"/>
  <c r="F366" i="2"/>
  <c r="D366" i="2"/>
  <c r="E366" i="2" s="1"/>
  <c r="C366" i="2"/>
  <c r="R365" i="2"/>
  <c r="S365" i="2" s="1"/>
  <c r="N365" i="2"/>
  <c r="K365" i="2"/>
  <c r="H365" i="2"/>
  <c r="F365" i="2"/>
  <c r="D365" i="2"/>
  <c r="E365" i="2" s="1"/>
  <c r="C365" i="2"/>
  <c r="R364" i="2"/>
  <c r="S364" i="2" s="1"/>
  <c r="N364" i="2"/>
  <c r="K364" i="2"/>
  <c r="H364" i="2"/>
  <c r="F364" i="2"/>
  <c r="D364" i="2"/>
  <c r="E364" i="2" s="1"/>
  <c r="C364" i="2"/>
  <c r="S363" i="2"/>
  <c r="R363" i="2"/>
  <c r="N363" i="2"/>
  <c r="K363" i="2"/>
  <c r="H363" i="2"/>
  <c r="F363" i="2"/>
  <c r="D363" i="2"/>
  <c r="E363" i="2" s="1"/>
  <c r="C363" i="2"/>
  <c r="S362" i="2"/>
  <c r="R362" i="2"/>
  <c r="N362" i="2"/>
  <c r="K362" i="2"/>
  <c r="H362" i="2"/>
  <c r="F362" i="2"/>
  <c r="D362" i="2"/>
  <c r="E362" i="2" s="1"/>
  <c r="C362" i="2"/>
  <c r="S361" i="2"/>
  <c r="R361" i="2"/>
  <c r="N361" i="2"/>
  <c r="K361" i="2"/>
  <c r="H361" i="2"/>
  <c r="F361" i="2"/>
  <c r="E361" i="2"/>
  <c r="D361" i="2"/>
  <c r="C361" i="2"/>
  <c r="R360" i="2"/>
  <c r="S360" i="2" s="1"/>
  <c r="N360" i="2"/>
  <c r="K360" i="2"/>
  <c r="H360" i="2"/>
  <c r="F360" i="2"/>
  <c r="D360" i="2"/>
  <c r="E360" i="2" s="1"/>
  <c r="C360" i="2"/>
  <c r="S359" i="2"/>
  <c r="R359" i="2"/>
  <c r="N359" i="2"/>
  <c r="K359" i="2"/>
  <c r="H359" i="2"/>
  <c r="F359" i="2"/>
  <c r="D359" i="2"/>
  <c r="E359" i="2" s="1"/>
  <c r="C359" i="2"/>
  <c r="R358" i="2"/>
  <c r="S358" i="2" s="1"/>
  <c r="N358" i="2"/>
  <c r="K358" i="2"/>
  <c r="H358" i="2"/>
  <c r="F358" i="2"/>
  <c r="D358" i="2"/>
  <c r="E358" i="2" s="1"/>
  <c r="C358" i="2"/>
  <c r="R357" i="2"/>
  <c r="S357" i="2" s="1"/>
  <c r="N357" i="2"/>
  <c r="K357" i="2"/>
  <c r="H357" i="2"/>
  <c r="F357" i="2"/>
  <c r="D357" i="2"/>
  <c r="E357" i="2" s="1"/>
  <c r="C357" i="2"/>
  <c r="R356" i="2"/>
  <c r="S356" i="2" s="1"/>
  <c r="N356" i="2"/>
  <c r="K356" i="2"/>
  <c r="H356" i="2"/>
  <c r="F356" i="2"/>
  <c r="D356" i="2"/>
  <c r="E356" i="2" s="1"/>
  <c r="C356" i="2"/>
  <c r="S355" i="2"/>
  <c r="R355" i="2"/>
  <c r="N355" i="2"/>
  <c r="K355" i="2"/>
  <c r="H355" i="2"/>
  <c r="F355" i="2"/>
  <c r="D355" i="2"/>
  <c r="E355" i="2" s="1"/>
  <c r="C355" i="2"/>
  <c r="S354" i="2"/>
  <c r="R354" i="2"/>
  <c r="N354" i="2"/>
  <c r="K354" i="2"/>
  <c r="H354" i="2"/>
  <c r="F354" i="2"/>
  <c r="D354" i="2"/>
  <c r="E354" i="2" s="1"/>
  <c r="C354" i="2"/>
  <c r="S353" i="2"/>
  <c r="R353" i="2"/>
  <c r="N353" i="2"/>
  <c r="K353" i="2"/>
  <c r="H353" i="2"/>
  <c r="F353" i="2"/>
  <c r="E353" i="2"/>
  <c r="D353" i="2"/>
  <c r="C353" i="2"/>
  <c r="R352" i="2"/>
  <c r="S352" i="2" s="1"/>
  <c r="N352" i="2"/>
  <c r="K352" i="2"/>
  <c r="H352" i="2"/>
  <c r="F352" i="2"/>
  <c r="D352" i="2"/>
  <c r="E352" i="2" s="1"/>
  <c r="C352" i="2"/>
  <c r="S351" i="2"/>
  <c r="R351" i="2"/>
  <c r="N351" i="2"/>
  <c r="K351" i="2"/>
  <c r="H351" i="2"/>
  <c r="F351" i="2"/>
  <c r="D351" i="2"/>
  <c r="E351" i="2" s="1"/>
  <c r="C351" i="2"/>
  <c r="R350" i="2"/>
  <c r="S350" i="2" s="1"/>
  <c r="N350" i="2"/>
  <c r="K350" i="2"/>
  <c r="H350" i="2"/>
  <c r="F350" i="2"/>
  <c r="D350" i="2"/>
  <c r="E350" i="2" s="1"/>
  <c r="C350" i="2"/>
  <c r="R349" i="2"/>
  <c r="S349" i="2" s="1"/>
  <c r="N349" i="2"/>
  <c r="K349" i="2"/>
  <c r="H349" i="2"/>
  <c r="F349" i="2"/>
  <c r="D349" i="2"/>
  <c r="E349" i="2" s="1"/>
  <c r="C349" i="2"/>
  <c r="R348" i="2"/>
  <c r="S348" i="2" s="1"/>
  <c r="N348" i="2"/>
  <c r="K348" i="2"/>
  <c r="H348" i="2"/>
  <c r="F348" i="2"/>
  <c r="D348" i="2"/>
  <c r="E348" i="2" s="1"/>
  <c r="C348" i="2"/>
  <c r="S347" i="2"/>
  <c r="R347" i="2"/>
  <c r="N347" i="2"/>
  <c r="K347" i="2"/>
  <c r="H347" i="2"/>
  <c r="F347" i="2"/>
  <c r="D347" i="2"/>
  <c r="E347" i="2" s="1"/>
  <c r="C347" i="2"/>
  <c r="S346" i="2"/>
  <c r="R346" i="2"/>
  <c r="N346" i="2"/>
  <c r="K346" i="2"/>
  <c r="H346" i="2"/>
  <c r="F346" i="2"/>
  <c r="D346" i="2"/>
  <c r="E346" i="2" s="1"/>
  <c r="C346" i="2"/>
  <c r="S345" i="2"/>
  <c r="R345" i="2"/>
  <c r="N345" i="2"/>
  <c r="K345" i="2"/>
  <c r="H345" i="2"/>
  <c r="F345" i="2"/>
  <c r="E345" i="2"/>
  <c r="D345" i="2"/>
  <c r="C345" i="2"/>
  <c r="R344" i="2"/>
  <c r="S344" i="2" s="1"/>
  <c r="N344" i="2"/>
  <c r="K344" i="2"/>
  <c r="H344" i="2"/>
  <c r="F344" i="2"/>
  <c r="D344" i="2"/>
  <c r="E344" i="2" s="1"/>
  <c r="C344" i="2"/>
  <c r="S343" i="2"/>
  <c r="R343" i="2"/>
  <c r="N343" i="2"/>
  <c r="K343" i="2"/>
  <c r="H343" i="2"/>
  <c r="F343" i="2"/>
  <c r="D343" i="2"/>
  <c r="E343" i="2" s="1"/>
  <c r="C343" i="2"/>
  <c r="R342" i="2"/>
  <c r="S342" i="2" s="1"/>
  <c r="N342" i="2"/>
  <c r="K342" i="2"/>
  <c r="H342" i="2"/>
  <c r="F342" i="2"/>
  <c r="D342" i="2"/>
  <c r="E342" i="2" s="1"/>
  <c r="C342" i="2"/>
  <c r="R341" i="2"/>
  <c r="S341" i="2" s="1"/>
  <c r="N341" i="2"/>
  <c r="K341" i="2"/>
  <c r="H341" i="2"/>
  <c r="F341" i="2"/>
  <c r="D341" i="2"/>
  <c r="E341" i="2" s="1"/>
  <c r="C341" i="2"/>
  <c r="R340" i="2"/>
  <c r="S340" i="2" s="1"/>
  <c r="N340" i="2"/>
  <c r="K340" i="2"/>
  <c r="H340" i="2"/>
  <c r="F340" i="2"/>
  <c r="D340" i="2"/>
  <c r="E340" i="2" s="1"/>
  <c r="C340" i="2"/>
  <c r="S339" i="2"/>
  <c r="R339" i="2"/>
  <c r="N339" i="2"/>
  <c r="K339" i="2"/>
  <c r="H339" i="2"/>
  <c r="F339" i="2"/>
  <c r="D339" i="2"/>
  <c r="E339" i="2" s="1"/>
  <c r="C339" i="2"/>
  <c r="S338" i="2"/>
  <c r="R338" i="2"/>
  <c r="N338" i="2"/>
  <c r="K338" i="2"/>
  <c r="H338" i="2"/>
  <c r="F338" i="2"/>
  <c r="D338" i="2"/>
  <c r="E338" i="2" s="1"/>
  <c r="C338" i="2"/>
  <c r="S337" i="2"/>
  <c r="R337" i="2"/>
  <c r="N337" i="2"/>
  <c r="K337" i="2"/>
  <c r="H337" i="2"/>
  <c r="F337" i="2"/>
  <c r="E337" i="2"/>
  <c r="D337" i="2"/>
  <c r="C337" i="2"/>
  <c r="R336" i="2"/>
  <c r="S336" i="2" s="1"/>
  <c r="N336" i="2"/>
  <c r="K336" i="2"/>
  <c r="H336" i="2"/>
  <c r="F336" i="2"/>
  <c r="D336" i="2"/>
  <c r="E336" i="2" s="1"/>
  <c r="C336" i="2"/>
  <c r="S335" i="2"/>
  <c r="R335" i="2"/>
  <c r="N335" i="2"/>
  <c r="K335" i="2"/>
  <c r="H335" i="2"/>
  <c r="F335" i="2"/>
  <c r="D335" i="2"/>
  <c r="E335" i="2" s="1"/>
  <c r="C335" i="2"/>
  <c r="R334" i="2"/>
  <c r="S334" i="2" s="1"/>
  <c r="N334" i="2"/>
  <c r="K334" i="2"/>
  <c r="H334" i="2"/>
  <c r="F334" i="2"/>
  <c r="D334" i="2"/>
  <c r="E334" i="2" s="1"/>
  <c r="C334" i="2"/>
  <c r="R333" i="2"/>
  <c r="S333" i="2" s="1"/>
  <c r="N333" i="2"/>
  <c r="K333" i="2"/>
  <c r="H333" i="2"/>
  <c r="F333" i="2"/>
  <c r="D333" i="2"/>
  <c r="E333" i="2" s="1"/>
  <c r="C333" i="2"/>
  <c r="R332" i="2"/>
  <c r="S332" i="2" s="1"/>
  <c r="N332" i="2"/>
  <c r="K332" i="2"/>
  <c r="H332" i="2"/>
  <c r="F332" i="2"/>
  <c r="D332" i="2"/>
  <c r="E332" i="2" s="1"/>
  <c r="C332" i="2"/>
  <c r="S331" i="2"/>
  <c r="R331" i="2"/>
  <c r="N331" i="2"/>
  <c r="K331" i="2"/>
  <c r="H331" i="2"/>
  <c r="F331" i="2"/>
  <c r="D331" i="2"/>
  <c r="E331" i="2" s="1"/>
  <c r="C331" i="2"/>
  <c r="S330" i="2"/>
  <c r="R330" i="2"/>
  <c r="N330" i="2"/>
  <c r="K330" i="2"/>
  <c r="H330" i="2"/>
  <c r="F330" i="2"/>
  <c r="D330" i="2"/>
  <c r="E330" i="2" s="1"/>
  <c r="C330" i="2"/>
  <c r="S329" i="2"/>
  <c r="R329" i="2"/>
  <c r="N329" i="2"/>
  <c r="K329" i="2"/>
  <c r="H329" i="2"/>
  <c r="F329" i="2"/>
  <c r="E329" i="2"/>
  <c r="D329" i="2"/>
  <c r="C329" i="2"/>
  <c r="R328" i="2"/>
  <c r="S328" i="2" s="1"/>
  <c r="N328" i="2"/>
  <c r="K328" i="2"/>
  <c r="H328" i="2"/>
  <c r="F328" i="2"/>
  <c r="D328" i="2"/>
  <c r="E328" i="2" s="1"/>
  <c r="C328" i="2"/>
  <c r="S327" i="2"/>
  <c r="R327" i="2"/>
  <c r="N327" i="2"/>
  <c r="K327" i="2"/>
  <c r="H327" i="2"/>
  <c r="F327" i="2"/>
  <c r="D327" i="2"/>
  <c r="E327" i="2" s="1"/>
  <c r="C327" i="2"/>
  <c r="R326" i="2"/>
  <c r="S326" i="2" s="1"/>
  <c r="N326" i="2"/>
  <c r="K326" i="2"/>
  <c r="H326" i="2"/>
  <c r="F326" i="2"/>
  <c r="D326" i="2"/>
  <c r="E326" i="2" s="1"/>
  <c r="C326" i="2"/>
  <c r="R325" i="2"/>
  <c r="S325" i="2" s="1"/>
  <c r="N325" i="2"/>
  <c r="K325" i="2"/>
  <c r="H325" i="2"/>
  <c r="F325" i="2"/>
  <c r="D325" i="2"/>
  <c r="E325" i="2" s="1"/>
  <c r="C325" i="2"/>
  <c r="R324" i="2"/>
  <c r="S324" i="2" s="1"/>
  <c r="N324" i="2"/>
  <c r="K324" i="2"/>
  <c r="H324" i="2"/>
  <c r="F324" i="2"/>
  <c r="D324" i="2"/>
  <c r="E324" i="2" s="1"/>
  <c r="C324" i="2"/>
  <c r="S323" i="2"/>
  <c r="R323" i="2"/>
  <c r="N323" i="2"/>
  <c r="K323" i="2"/>
  <c r="H323" i="2"/>
  <c r="F323" i="2"/>
  <c r="D323" i="2"/>
  <c r="E323" i="2" s="1"/>
  <c r="C323" i="2"/>
  <c r="S322" i="2"/>
  <c r="R322" i="2"/>
  <c r="N322" i="2"/>
  <c r="K322" i="2"/>
  <c r="H322" i="2"/>
  <c r="F322" i="2"/>
  <c r="D322" i="2"/>
  <c r="E322" i="2" s="1"/>
  <c r="C322" i="2"/>
  <c r="S321" i="2"/>
  <c r="R321" i="2"/>
  <c r="N321" i="2"/>
  <c r="K321" i="2"/>
  <c r="H321" i="2"/>
  <c r="F321" i="2"/>
  <c r="E321" i="2"/>
  <c r="D321" i="2"/>
  <c r="C321" i="2"/>
  <c r="R320" i="2"/>
  <c r="S320" i="2" s="1"/>
  <c r="N320" i="2"/>
  <c r="K320" i="2"/>
  <c r="H320" i="2"/>
  <c r="F320" i="2"/>
  <c r="D320" i="2"/>
  <c r="E320" i="2" s="1"/>
  <c r="C320" i="2"/>
  <c r="S319" i="2"/>
  <c r="R319" i="2"/>
  <c r="N319" i="2"/>
  <c r="K319" i="2"/>
  <c r="H319" i="2"/>
  <c r="F319" i="2"/>
  <c r="D319" i="2"/>
  <c r="E319" i="2" s="1"/>
  <c r="C319" i="2"/>
  <c r="R318" i="2"/>
  <c r="S318" i="2" s="1"/>
  <c r="N318" i="2"/>
  <c r="K318" i="2"/>
  <c r="H318" i="2"/>
  <c r="F318" i="2"/>
  <c r="D318" i="2"/>
  <c r="E318" i="2" s="1"/>
  <c r="C318" i="2"/>
  <c r="R317" i="2"/>
  <c r="S317" i="2" s="1"/>
  <c r="N317" i="2"/>
  <c r="K317" i="2"/>
  <c r="H317" i="2"/>
  <c r="F317" i="2"/>
  <c r="D317" i="2"/>
  <c r="E317" i="2" s="1"/>
  <c r="C317" i="2"/>
  <c r="R316" i="2"/>
  <c r="S316" i="2" s="1"/>
  <c r="N316" i="2"/>
  <c r="K316" i="2"/>
  <c r="H316" i="2"/>
  <c r="F316" i="2"/>
  <c r="D316" i="2"/>
  <c r="E316" i="2" s="1"/>
  <c r="C316" i="2"/>
  <c r="S315" i="2"/>
  <c r="R315" i="2"/>
  <c r="N315" i="2"/>
  <c r="K315" i="2"/>
  <c r="H315" i="2"/>
  <c r="F315" i="2"/>
  <c r="D315" i="2"/>
  <c r="E315" i="2" s="1"/>
  <c r="C315" i="2"/>
  <c r="S314" i="2"/>
  <c r="R314" i="2"/>
  <c r="N314" i="2"/>
  <c r="K314" i="2"/>
  <c r="H314" i="2"/>
  <c r="F314" i="2"/>
  <c r="D314" i="2"/>
  <c r="E314" i="2" s="1"/>
  <c r="C314" i="2"/>
  <c r="S313" i="2"/>
  <c r="R313" i="2"/>
  <c r="N313" i="2"/>
  <c r="K313" i="2"/>
  <c r="H313" i="2"/>
  <c r="F313" i="2"/>
  <c r="E313" i="2"/>
  <c r="D313" i="2"/>
  <c r="C313" i="2"/>
  <c r="R312" i="2"/>
  <c r="S312" i="2" s="1"/>
  <c r="N312" i="2"/>
  <c r="K312" i="2"/>
  <c r="H312" i="2"/>
  <c r="F312" i="2"/>
  <c r="D312" i="2"/>
  <c r="E312" i="2" s="1"/>
  <c r="C312" i="2"/>
  <c r="S311" i="2"/>
  <c r="R311" i="2"/>
  <c r="N311" i="2"/>
  <c r="K311" i="2"/>
  <c r="H311" i="2"/>
  <c r="F311" i="2"/>
  <c r="D311" i="2"/>
  <c r="E311" i="2" s="1"/>
  <c r="C311" i="2"/>
  <c r="R310" i="2"/>
  <c r="S310" i="2" s="1"/>
  <c r="N310" i="2"/>
  <c r="K310" i="2"/>
  <c r="H310" i="2"/>
  <c r="F310" i="2"/>
  <c r="D310" i="2"/>
  <c r="E310" i="2" s="1"/>
  <c r="C310" i="2"/>
  <c r="R309" i="2"/>
  <c r="S309" i="2" s="1"/>
  <c r="N309" i="2"/>
  <c r="K309" i="2"/>
  <c r="H309" i="2"/>
  <c r="F309" i="2"/>
  <c r="D309" i="2"/>
  <c r="E309" i="2" s="1"/>
  <c r="C309" i="2"/>
  <c r="R308" i="2"/>
  <c r="S308" i="2" s="1"/>
  <c r="N308" i="2"/>
  <c r="K308" i="2"/>
  <c r="H308" i="2"/>
  <c r="F308" i="2"/>
  <c r="D308" i="2"/>
  <c r="E308" i="2" s="1"/>
  <c r="C308" i="2"/>
  <c r="S307" i="2"/>
  <c r="R307" i="2"/>
  <c r="N307" i="2"/>
  <c r="K307" i="2"/>
  <c r="H307" i="2"/>
  <c r="F307" i="2"/>
  <c r="D307" i="2"/>
  <c r="E307" i="2" s="1"/>
  <c r="C307" i="2"/>
  <c r="S306" i="2"/>
  <c r="R306" i="2"/>
  <c r="N306" i="2"/>
  <c r="K306" i="2"/>
  <c r="H306" i="2"/>
  <c r="F306" i="2"/>
  <c r="D306" i="2"/>
  <c r="E306" i="2" s="1"/>
  <c r="C306" i="2"/>
  <c r="S305" i="2"/>
  <c r="R305" i="2"/>
  <c r="N305" i="2"/>
  <c r="K305" i="2"/>
  <c r="H305" i="2"/>
  <c r="F305" i="2"/>
  <c r="E305" i="2"/>
  <c r="D305" i="2"/>
  <c r="C305" i="2"/>
  <c r="R304" i="2"/>
  <c r="S304" i="2" s="1"/>
  <c r="N304" i="2"/>
  <c r="K304" i="2"/>
  <c r="H304" i="2"/>
  <c r="F304" i="2"/>
  <c r="D304" i="2"/>
  <c r="E304" i="2" s="1"/>
  <c r="C304" i="2"/>
  <c r="S303" i="2"/>
  <c r="R303" i="2"/>
  <c r="N303" i="2"/>
  <c r="K303" i="2"/>
  <c r="H303" i="2"/>
  <c r="F303" i="2"/>
  <c r="D303" i="2"/>
  <c r="E303" i="2" s="1"/>
  <c r="C303" i="2"/>
  <c r="R302" i="2"/>
  <c r="S302" i="2" s="1"/>
  <c r="N302" i="2"/>
  <c r="K302" i="2"/>
  <c r="H302" i="2"/>
  <c r="F302" i="2"/>
  <c r="D302" i="2"/>
  <c r="E302" i="2" s="1"/>
  <c r="C302" i="2"/>
  <c r="R301" i="2"/>
  <c r="S301" i="2" s="1"/>
  <c r="N301" i="2"/>
  <c r="K301" i="2"/>
  <c r="H301" i="2"/>
  <c r="F301" i="2"/>
  <c r="D301" i="2"/>
  <c r="E301" i="2" s="1"/>
  <c r="C301" i="2"/>
  <c r="R300" i="2"/>
  <c r="S300" i="2" s="1"/>
  <c r="N300" i="2"/>
  <c r="K300" i="2"/>
  <c r="H300" i="2"/>
  <c r="F300" i="2"/>
  <c r="D300" i="2"/>
  <c r="E300" i="2" s="1"/>
  <c r="C300" i="2"/>
  <c r="S299" i="2"/>
  <c r="R299" i="2"/>
  <c r="N299" i="2"/>
  <c r="K299" i="2"/>
  <c r="H299" i="2"/>
  <c r="F299" i="2"/>
  <c r="D299" i="2"/>
  <c r="E299" i="2" s="1"/>
  <c r="C299" i="2"/>
  <c r="S298" i="2"/>
  <c r="R298" i="2"/>
  <c r="N298" i="2"/>
  <c r="K298" i="2"/>
  <c r="H298" i="2"/>
  <c r="F298" i="2"/>
  <c r="D298" i="2"/>
  <c r="E298" i="2" s="1"/>
  <c r="C298" i="2"/>
  <c r="S297" i="2"/>
  <c r="R297" i="2"/>
  <c r="N297" i="2"/>
  <c r="K297" i="2"/>
  <c r="H297" i="2"/>
  <c r="F297" i="2"/>
  <c r="E297" i="2"/>
  <c r="D297" i="2"/>
  <c r="C297" i="2"/>
  <c r="R296" i="2"/>
  <c r="S296" i="2" s="1"/>
  <c r="N296" i="2"/>
  <c r="K296" i="2"/>
  <c r="H296" i="2"/>
  <c r="F296" i="2"/>
  <c r="D296" i="2"/>
  <c r="E296" i="2" s="1"/>
  <c r="C296" i="2"/>
  <c r="S295" i="2"/>
  <c r="R295" i="2"/>
  <c r="N295" i="2"/>
  <c r="K295" i="2"/>
  <c r="H295" i="2"/>
  <c r="F295" i="2"/>
  <c r="D295" i="2"/>
  <c r="E295" i="2" s="1"/>
  <c r="C295" i="2"/>
  <c r="R294" i="2"/>
  <c r="S294" i="2" s="1"/>
  <c r="N294" i="2"/>
  <c r="K294" i="2"/>
  <c r="H294" i="2"/>
  <c r="F294" i="2"/>
  <c r="D294" i="2"/>
  <c r="E294" i="2" s="1"/>
  <c r="C294" i="2"/>
  <c r="R293" i="2"/>
  <c r="S293" i="2" s="1"/>
  <c r="N293" i="2"/>
  <c r="K293" i="2"/>
  <c r="H293" i="2"/>
  <c r="F293" i="2"/>
  <c r="D293" i="2"/>
  <c r="E293" i="2" s="1"/>
  <c r="C293" i="2"/>
  <c r="R292" i="2"/>
  <c r="S292" i="2" s="1"/>
  <c r="N292" i="2"/>
  <c r="K292" i="2"/>
  <c r="H292" i="2"/>
  <c r="F292" i="2"/>
  <c r="D292" i="2"/>
  <c r="E292" i="2" s="1"/>
  <c r="C292" i="2"/>
  <c r="S291" i="2"/>
  <c r="R291" i="2"/>
  <c r="N291" i="2"/>
  <c r="K291" i="2"/>
  <c r="H291" i="2"/>
  <c r="F291" i="2"/>
  <c r="D291" i="2"/>
  <c r="E291" i="2" s="1"/>
  <c r="C291" i="2"/>
  <c r="S290" i="2"/>
  <c r="R290" i="2"/>
  <c r="N290" i="2"/>
  <c r="K290" i="2"/>
  <c r="H290" i="2"/>
  <c r="F290" i="2"/>
  <c r="D290" i="2"/>
  <c r="E290" i="2" s="1"/>
  <c r="C290" i="2"/>
  <c r="S289" i="2"/>
  <c r="R289" i="2"/>
  <c r="N289" i="2"/>
  <c r="K289" i="2"/>
  <c r="H289" i="2"/>
  <c r="F289" i="2"/>
  <c r="E289" i="2"/>
  <c r="D289" i="2"/>
  <c r="C289" i="2"/>
  <c r="R288" i="2"/>
  <c r="S288" i="2" s="1"/>
  <c r="N288" i="2"/>
  <c r="K288" i="2"/>
  <c r="H288" i="2"/>
  <c r="F288" i="2"/>
  <c r="D288" i="2"/>
  <c r="E288" i="2" s="1"/>
  <c r="C288" i="2"/>
  <c r="S287" i="2"/>
  <c r="R287" i="2"/>
  <c r="N287" i="2"/>
  <c r="K287" i="2"/>
  <c r="H287" i="2"/>
  <c r="F287" i="2"/>
  <c r="D287" i="2"/>
  <c r="E287" i="2" s="1"/>
  <c r="C287" i="2"/>
  <c r="R286" i="2"/>
  <c r="S286" i="2" s="1"/>
  <c r="N286" i="2"/>
  <c r="K286" i="2"/>
  <c r="H286" i="2"/>
  <c r="F286" i="2"/>
  <c r="D286" i="2"/>
  <c r="E286" i="2" s="1"/>
  <c r="C286" i="2"/>
  <c r="R285" i="2"/>
  <c r="S285" i="2" s="1"/>
  <c r="N285" i="2"/>
  <c r="K285" i="2"/>
  <c r="H285" i="2"/>
  <c r="F285" i="2"/>
  <c r="D285" i="2"/>
  <c r="E285" i="2" s="1"/>
  <c r="C285" i="2"/>
  <c r="R284" i="2"/>
  <c r="S284" i="2" s="1"/>
  <c r="N284" i="2"/>
  <c r="K284" i="2"/>
  <c r="H284" i="2"/>
  <c r="F284" i="2"/>
  <c r="D284" i="2"/>
  <c r="E284" i="2" s="1"/>
  <c r="C284" i="2"/>
  <c r="S283" i="2"/>
  <c r="R283" i="2"/>
  <c r="N283" i="2"/>
  <c r="K283" i="2"/>
  <c r="H283" i="2"/>
  <c r="F283" i="2"/>
  <c r="D283" i="2"/>
  <c r="E283" i="2" s="1"/>
  <c r="C283" i="2"/>
  <c r="S282" i="2"/>
  <c r="R282" i="2"/>
  <c r="N282" i="2"/>
  <c r="K282" i="2"/>
  <c r="H282" i="2"/>
  <c r="F282" i="2"/>
  <c r="D282" i="2"/>
  <c r="E282" i="2" s="1"/>
  <c r="C282" i="2"/>
  <c r="S281" i="2"/>
  <c r="R281" i="2"/>
  <c r="N281" i="2"/>
  <c r="K281" i="2"/>
  <c r="H281" i="2"/>
  <c r="F281" i="2"/>
  <c r="E281" i="2"/>
  <c r="D281" i="2"/>
  <c r="C281" i="2"/>
  <c r="R280" i="2"/>
  <c r="S280" i="2" s="1"/>
  <c r="N280" i="2"/>
  <c r="K280" i="2"/>
  <c r="H280" i="2"/>
  <c r="F280" i="2"/>
  <c r="D280" i="2"/>
  <c r="E280" i="2" s="1"/>
  <c r="C280" i="2"/>
  <c r="S279" i="2"/>
  <c r="R279" i="2"/>
  <c r="N279" i="2"/>
  <c r="K279" i="2"/>
  <c r="H279" i="2"/>
  <c r="F279" i="2"/>
  <c r="D279" i="2"/>
  <c r="E279" i="2" s="1"/>
  <c r="C279" i="2"/>
  <c r="R278" i="2"/>
  <c r="S278" i="2" s="1"/>
  <c r="N278" i="2"/>
  <c r="K278" i="2"/>
  <c r="H278" i="2"/>
  <c r="F278" i="2"/>
  <c r="D278" i="2"/>
  <c r="E278" i="2" s="1"/>
  <c r="C278" i="2"/>
  <c r="R277" i="2"/>
  <c r="S277" i="2" s="1"/>
  <c r="N277" i="2"/>
  <c r="K277" i="2"/>
  <c r="H277" i="2"/>
  <c r="F277" i="2"/>
  <c r="D277" i="2"/>
  <c r="E277" i="2" s="1"/>
  <c r="C277" i="2"/>
  <c r="R276" i="2"/>
  <c r="S276" i="2" s="1"/>
  <c r="N276" i="2"/>
  <c r="K276" i="2"/>
  <c r="H276" i="2"/>
  <c r="F276" i="2"/>
  <c r="D276" i="2"/>
  <c r="E276" i="2" s="1"/>
  <c r="C276" i="2"/>
  <c r="S275" i="2"/>
  <c r="R275" i="2"/>
  <c r="N275" i="2"/>
  <c r="K275" i="2"/>
  <c r="H275" i="2"/>
  <c r="F275" i="2"/>
  <c r="D275" i="2"/>
  <c r="E275" i="2" s="1"/>
  <c r="C275" i="2"/>
  <c r="S274" i="2"/>
  <c r="R274" i="2"/>
  <c r="N274" i="2"/>
  <c r="K274" i="2"/>
  <c r="H274" i="2"/>
  <c r="F274" i="2"/>
  <c r="D274" i="2"/>
  <c r="E274" i="2" s="1"/>
  <c r="C274" i="2"/>
  <c r="S273" i="2"/>
  <c r="R273" i="2"/>
  <c r="N273" i="2"/>
  <c r="K273" i="2"/>
  <c r="H273" i="2"/>
  <c r="F273" i="2"/>
  <c r="E273" i="2"/>
  <c r="D273" i="2"/>
  <c r="C273" i="2"/>
  <c r="R272" i="2"/>
  <c r="S272" i="2" s="1"/>
  <c r="N272" i="2"/>
  <c r="K272" i="2"/>
  <c r="H272" i="2"/>
  <c r="F272" i="2"/>
  <c r="D272" i="2"/>
  <c r="E272" i="2" s="1"/>
  <c r="C272" i="2"/>
  <c r="S271" i="2"/>
  <c r="R271" i="2"/>
  <c r="N271" i="2"/>
  <c r="K271" i="2"/>
  <c r="H271" i="2"/>
  <c r="F271" i="2"/>
  <c r="D271" i="2"/>
  <c r="E271" i="2" s="1"/>
  <c r="C271" i="2"/>
  <c r="R270" i="2"/>
  <c r="S270" i="2" s="1"/>
  <c r="N270" i="2"/>
  <c r="K270" i="2"/>
  <c r="H270" i="2"/>
  <c r="F270" i="2"/>
  <c r="D270" i="2"/>
  <c r="E270" i="2" s="1"/>
  <c r="C270" i="2"/>
  <c r="R269" i="2"/>
  <c r="S269" i="2" s="1"/>
  <c r="N269" i="2"/>
  <c r="K269" i="2"/>
  <c r="H269" i="2"/>
  <c r="F269" i="2"/>
  <c r="D269" i="2"/>
  <c r="E269" i="2" s="1"/>
  <c r="C269" i="2"/>
  <c r="R268" i="2"/>
  <c r="S268" i="2" s="1"/>
  <c r="N268" i="2"/>
  <c r="K268" i="2"/>
  <c r="H268" i="2"/>
  <c r="F268" i="2"/>
  <c r="D268" i="2"/>
  <c r="E268" i="2" s="1"/>
  <c r="C268" i="2"/>
  <c r="S267" i="2"/>
  <c r="R267" i="2"/>
  <c r="N267" i="2"/>
  <c r="K267" i="2"/>
  <c r="H267" i="2"/>
  <c r="F267" i="2"/>
  <c r="D267" i="2"/>
  <c r="E267" i="2" s="1"/>
  <c r="C267" i="2"/>
  <c r="S266" i="2"/>
  <c r="R266" i="2"/>
  <c r="N266" i="2"/>
  <c r="K266" i="2"/>
  <c r="H266" i="2"/>
  <c r="F266" i="2"/>
  <c r="D266" i="2"/>
  <c r="E266" i="2" s="1"/>
  <c r="C266" i="2"/>
  <c r="S265" i="2"/>
  <c r="R265" i="2"/>
  <c r="N265" i="2"/>
  <c r="K265" i="2"/>
  <c r="H265" i="2"/>
  <c r="F265" i="2"/>
  <c r="E265" i="2"/>
  <c r="D265" i="2"/>
  <c r="C265" i="2"/>
  <c r="R264" i="2"/>
  <c r="S264" i="2" s="1"/>
  <c r="N264" i="2"/>
  <c r="K264" i="2"/>
  <c r="H264" i="2"/>
  <c r="F264" i="2"/>
  <c r="D264" i="2"/>
  <c r="E264" i="2" s="1"/>
  <c r="C264" i="2"/>
  <c r="S263" i="2"/>
  <c r="R263" i="2"/>
  <c r="N263" i="2"/>
  <c r="K263" i="2"/>
  <c r="H263" i="2"/>
  <c r="F263" i="2"/>
  <c r="D263" i="2"/>
  <c r="E263" i="2" s="1"/>
  <c r="C263" i="2"/>
  <c r="R262" i="2"/>
  <c r="S262" i="2" s="1"/>
  <c r="N262" i="2"/>
  <c r="K262" i="2"/>
  <c r="H262" i="2"/>
  <c r="F262" i="2"/>
  <c r="D262" i="2"/>
  <c r="E262" i="2" s="1"/>
  <c r="C262" i="2"/>
  <c r="R261" i="2"/>
  <c r="S261" i="2" s="1"/>
  <c r="N261" i="2"/>
  <c r="K261" i="2"/>
  <c r="H261" i="2"/>
  <c r="F261" i="2"/>
  <c r="D261" i="2"/>
  <c r="E261" i="2" s="1"/>
  <c r="C261" i="2"/>
  <c r="R260" i="2"/>
  <c r="S260" i="2" s="1"/>
  <c r="N260" i="2"/>
  <c r="K260" i="2"/>
  <c r="H260" i="2"/>
  <c r="F260" i="2"/>
  <c r="D260" i="2"/>
  <c r="E260" i="2" s="1"/>
  <c r="C260" i="2"/>
  <c r="S259" i="2"/>
  <c r="R259" i="2"/>
  <c r="N259" i="2"/>
  <c r="K259" i="2"/>
  <c r="H259" i="2"/>
  <c r="F259" i="2"/>
  <c r="D259" i="2"/>
  <c r="E259" i="2" s="1"/>
  <c r="C259" i="2"/>
  <c r="S258" i="2"/>
  <c r="R258" i="2"/>
  <c r="N258" i="2"/>
  <c r="K258" i="2"/>
  <c r="H258" i="2"/>
  <c r="F258" i="2"/>
  <c r="D258" i="2"/>
  <c r="E258" i="2" s="1"/>
  <c r="C258" i="2"/>
  <c r="S257" i="2"/>
  <c r="R257" i="2"/>
  <c r="N257" i="2"/>
  <c r="K257" i="2"/>
  <c r="H257" i="2"/>
  <c r="F257" i="2"/>
  <c r="E257" i="2"/>
  <c r="D257" i="2"/>
  <c r="C257" i="2"/>
  <c r="R256" i="2"/>
  <c r="S256" i="2" s="1"/>
  <c r="N256" i="2"/>
  <c r="K256" i="2"/>
  <c r="H256" i="2"/>
  <c r="F256" i="2"/>
  <c r="D256" i="2"/>
  <c r="E256" i="2" s="1"/>
  <c r="C256" i="2"/>
  <c r="S255" i="2"/>
  <c r="R255" i="2"/>
  <c r="N255" i="2"/>
  <c r="K255" i="2"/>
  <c r="H255" i="2"/>
  <c r="F255" i="2"/>
  <c r="D255" i="2"/>
  <c r="E255" i="2" s="1"/>
  <c r="C255" i="2"/>
  <c r="R254" i="2"/>
  <c r="S254" i="2" s="1"/>
  <c r="N254" i="2"/>
  <c r="K254" i="2"/>
  <c r="H254" i="2"/>
  <c r="F254" i="2"/>
  <c r="D254" i="2"/>
  <c r="E254" i="2" s="1"/>
  <c r="C254" i="2"/>
  <c r="R253" i="2"/>
  <c r="S253" i="2" s="1"/>
  <c r="N253" i="2"/>
  <c r="K253" i="2"/>
  <c r="H253" i="2"/>
  <c r="F253" i="2"/>
  <c r="D253" i="2"/>
  <c r="E253" i="2" s="1"/>
  <c r="C253" i="2"/>
  <c r="R252" i="2"/>
  <c r="S252" i="2" s="1"/>
  <c r="N252" i="2"/>
  <c r="K252" i="2"/>
  <c r="H252" i="2"/>
  <c r="F252" i="2"/>
  <c r="D252" i="2"/>
  <c r="E252" i="2" s="1"/>
  <c r="C252" i="2"/>
  <c r="S251" i="2"/>
  <c r="R251" i="2"/>
  <c r="N251" i="2"/>
  <c r="K251" i="2"/>
  <c r="H251" i="2"/>
  <c r="F251" i="2"/>
  <c r="D251" i="2"/>
  <c r="E251" i="2" s="1"/>
  <c r="C251" i="2"/>
  <c r="S250" i="2"/>
  <c r="R250" i="2"/>
  <c r="N250" i="2"/>
  <c r="K250" i="2"/>
  <c r="H250" i="2"/>
  <c r="F250" i="2"/>
  <c r="D250" i="2"/>
  <c r="E250" i="2" s="1"/>
  <c r="C250" i="2"/>
  <c r="S249" i="2"/>
  <c r="R249" i="2"/>
  <c r="N249" i="2"/>
  <c r="K249" i="2"/>
  <c r="H249" i="2"/>
  <c r="F249" i="2"/>
  <c r="E249" i="2"/>
  <c r="D249" i="2"/>
  <c r="C249" i="2"/>
  <c r="R248" i="2"/>
  <c r="S248" i="2" s="1"/>
  <c r="N248" i="2"/>
  <c r="K248" i="2"/>
  <c r="H248" i="2"/>
  <c r="F248" i="2"/>
  <c r="D248" i="2"/>
  <c r="E248" i="2" s="1"/>
  <c r="C248" i="2"/>
  <c r="S247" i="2"/>
  <c r="R247" i="2"/>
  <c r="N247" i="2"/>
  <c r="K247" i="2"/>
  <c r="H247" i="2"/>
  <c r="F247" i="2"/>
  <c r="D247" i="2"/>
  <c r="E247" i="2" s="1"/>
  <c r="C247" i="2"/>
  <c r="R246" i="2"/>
  <c r="S246" i="2" s="1"/>
  <c r="N246" i="2"/>
  <c r="K246" i="2"/>
  <c r="H246" i="2"/>
  <c r="F246" i="2"/>
  <c r="D246" i="2"/>
  <c r="E246" i="2" s="1"/>
  <c r="C246" i="2"/>
  <c r="R245" i="2"/>
  <c r="S245" i="2" s="1"/>
  <c r="N245" i="2"/>
  <c r="K245" i="2"/>
  <c r="H245" i="2"/>
  <c r="F245" i="2"/>
  <c r="D245" i="2"/>
  <c r="E245" i="2" s="1"/>
  <c r="C245" i="2"/>
  <c r="R244" i="2"/>
  <c r="S244" i="2" s="1"/>
  <c r="N244" i="2"/>
  <c r="K244" i="2"/>
  <c r="H244" i="2"/>
  <c r="F244" i="2"/>
  <c r="D244" i="2"/>
  <c r="E244" i="2" s="1"/>
  <c r="C244" i="2"/>
  <c r="R243" i="2"/>
  <c r="S243" i="2" s="1"/>
  <c r="N243" i="2"/>
  <c r="K243" i="2"/>
  <c r="H243" i="2"/>
  <c r="F243" i="2"/>
  <c r="D243" i="2"/>
  <c r="E243" i="2" s="1"/>
  <c r="C243" i="2"/>
  <c r="R242" i="2"/>
  <c r="S242" i="2" s="1"/>
  <c r="N242" i="2"/>
  <c r="K242" i="2"/>
  <c r="H242" i="2"/>
  <c r="F242" i="2"/>
  <c r="D242" i="2"/>
  <c r="E242" i="2" s="1"/>
  <c r="C242" i="2"/>
  <c r="R241" i="2"/>
  <c r="S241" i="2" s="1"/>
  <c r="N241" i="2"/>
  <c r="K241" i="2"/>
  <c r="H241" i="2"/>
  <c r="F241" i="2"/>
  <c r="D241" i="2"/>
  <c r="E241" i="2" s="1"/>
  <c r="C241" i="2"/>
  <c r="S240" i="2"/>
  <c r="R240" i="2"/>
  <c r="N240" i="2"/>
  <c r="K240" i="2"/>
  <c r="H240" i="2"/>
  <c r="F240" i="2"/>
  <c r="E240" i="2"/>
  <c r="D240" i="2"/>
  <c r="C240" i="2"/>
  <c r="R239" i="2"/>
  <c r="S239" i="2" s="1"/>
  <c r="N239" i="2"/>
  <c r="K239" i="2"/>
  <c r="H239" i="2"/>
  <c r="F239" i="2"/>
  <c r="D239" i="2"/>
  <c r="E239" i="2" s="1"/>
  <c r="C239" i="2"/>
  <c r="S238" i="2"/>
  <c r="R238" i="2"/>
  <c r="N238" i="2"/>
  <c r="K238" i="2"/>
  <c r="H238" i="2"/>
  <c r="F238" i="2"/>
  <c r="D238" i="2"/>
  <c r="E238" i="2" s="1"/>
  <c r="C238" i="2"/>
  <c r="R237" i="2"/>
  <c r="S237" i="2" s="1"/>
  <c r="N237" i="2"/>
  <c r="K237" i="2"/>
  <c r="H237" i="2"/>
  <c r="F237" i="2"/>
  <c r="D237" i="2"/>
  <c r="E237" i="2" s="1"/>
  <c r="C237" i="2"/>
  <c r="R236" i="2"/>
  <c r="S236" i="2" s="1"/>
  <c r="N236" i="2"/>
  <c r="K236" i="2"/>
  <c r="H236" i="2"/>
  <c r="F236" i="2"/>
  <c r="D236" i="2"/>
  <c r="E236" i="2" s="1"/>
  <c r="C236" i="2"/>
  <c r="R235" i="2"/>
  <c r="S235" i="2" s="1"/>
  <c r="N235" i="2"/>
  <c r="K235" i="2"/>
  <c r="H235" i="2"/>
  <c r="F235" i="2"/>
  <c r="D235" i="2"/>
  <c r="E235" i="2" s="1"/>
  <c r="C235" i="2"/>
  <c r="R234" i="2"/>
  <c r="S234" i="2" s="1"/>
  <c r="N234" i="2"/>
  <c r="K234" i="2"/>
  <c r="H234" i="2"/>
  <c r="F234" i="2"/>
  <c r="D234" i="2"/>
  <c r="E234" i="2" s="1"/>
  <c r="C234" i="2"/>
  <c r="R233" i="2"/>
  <c r="S233" i="2" s="1"/>
  <c r="N233" i="2"/>
  <c r="K233" i="2"/>
  <c r="H233" i="2"/>
  <c r="F233" i="2"/>
  <c r="D233" i="2"/>
  <c r="E233" i="2" s="1"/>
  <c r="C233" i="2"/>
  <c r="S232" i="2"/>
  <c r="R232" i="2"/>
  <c r="N232" i="2"/>
  <c r="K232" i="2"/>
  <c r="H232" i="2"/>
  <c r="F232" i="2"/>
  <c r="E232" i="2"/>
  <c r="D232" i="2"/>
  <c r="C232" i="2"/>
  <c r="R231" i="2"/>
  <c r="S231" i="2" s="1"/>
  <c r="N231" i="2"/>
  <c r="K231" i="2"/>
  <c r="H231" i="2"/>
  <c r="F231" i="2"/>
  <c r="D231" i="2"/>
  <c r="E231" i="2" s="1"/>
  <c r="C231" i="2"/>
  <c r="S230" i="2"/>
  <c r="R230" i="2"/>
  <c r="N230" i="2"/>
  <c r="K230" i="2"/>
  <c r="H230" i="2"/>
  <c r="F230" i="2"/>
  <c r="D230" i="2"/>
  <c r="E230" i="2" s="1"/>
  <c r="C230" i="2"/>
  <c r="R229" i="2"/>
  <c r="S229" i="2" s="1"/>
  <c r="N229" i="2"/>
  <c r="K229" i="2"/>
  <c r="H229" i="2"/>
  <c r="F229" i="2"/>
  <c r="D229" i="2"/>
  <c r="E229" i="2" s="1"/>
  <c r="C229" i="2"/>
  <c r="R228" i="2"/>
  <c r="S228" i="2" s="1"/>
  <c r="N228" i="2"/>
  <c r="K228" i="2"/>
  <c r="H228" i="2"/>
  <c r="F228" i="2"/>
  <c r="D228" i="2"/>
  <c r="E228" i="2" s="1"/>
  <c r="C228" i="2"/>
  <c r="R227" i="2"/>
  <c r="S227" i="2" s="1"/>
  <c r="N227" i="2"/>
  <c r="K227" i="2"/>
  <c r="H227" i="2"/>
  <c r="F227" i="2"/>
  <c r="D227" i="2"/>
  <c r="E227" i="2" s="1"/>
  <c r="C227" i="2"/>
  <c r="R226" i="2"/>
  <c r="S226" i="2" s="1"/>
  <c r="N226" i="2"/>
  <c r="K226" i="2"/>
  <c r="H226" i="2"/>
  <c r="F226" i="2"/>
  <c r="D226" i="2"/>
  <c r="E226" i="2" s="1"/>
  <c r="C226" i="2"/>
  <c r="R225" i="2"/>
  <c r="S225" i="2" s="1"/>
  <c r="N225" i="2"/>
  <c r="K225" i="2"/>
  <c r="H225" i="2"/>
  <c r="F225" i="2"/>
  <c r="D225" i="2"/>
  <c r="E225" i="2" s="1"/>
  <c r="C225" i="2"/>
  <c r="S224" i="2"/>
  <c r="R224" i="2"/>
  <c r="N224" i="2"/>
  <c r="K224" i="2"/>
  <c r="H224" i="2"/>
  <c r="F224" i="2"/>
  <c r="E224" i="2"/>
  <c r="D224" i="2"/>
  <c r="C224" i="2"/>
  <c r="R223" i="2"/>
  <c r="S223" i="2" s="1"/>
  <c r="N223" i="2"/>
  <c r="K223" i="2"/>
  <c r="H223" i="2"/>
  <c r="F223" i="2"/>
  <c r="D223" i="2"/>
  <c r="E223" i="2" s="1"/>
  <c r="C223" i="2"/>
  <c r="S222" i="2"/>
  <c r="R222" i="2"/>
  <c r="N222" i="2"/>
  <c r="K222" i="2"/>
  <c r="H222" i="2"/>
  <c r="F222" i="2"/>
  <c r="D222" i="2"/>
  <c r="E222" i="2" s="1"/>
  <c r="C222" i="2"/>
  <c r="R221" i="2"/>
  <c r="S221" i="2" s="1"/>
  <c r="N221" i="2"/>
  <c r="K221" i="2"/>
  <c r="H221" i="2"/>
  <c r="F221" i="2"/>
  <c r="D221" i="2"/>
  <c r="E221" i="2" s="1"/>
  <c r="C221" i="2"/>
  <c r="R220" i="2"/>
  <c r="S220" i="2" s="1"/>
  <c r="N220" i="2"/>
  <c r="K220" i="2"/>
  <c r="H220" i="2"/>
  <c r="F220" i="2"/>
  <c r="D220" i="2"/>
  <c r="E220" i="2" s="1"/>
  <c r="C220" i="2"/>
  <c r="R219" i="2"/>
  <c r="S219" i="2" s="1"/>
  <c r="N219" i="2"/>
  <c r="K219" i="2"/>
  <c r="H219" i="2"/>
  <c r="F219" i="2"/>
  <c r="D219" i="2"/>
  <c r="E219" i="2" s="1"/>
  <c r="C219" i="2"/>
  <c r="R218" i="2"/>
  <c r="S218" i="2" s="1"/>
  <c r="N218" i="2"/>
  <c r="K218" i="2"/>
  <c r="H218" i="2"/>
  <c r="F218" i="2"/>
  <c r="D218" i="2"/>
  <c r="E218" i="2" s="1"/>
  <c r="C218" i="2"/>
  <c r="R217" i="2"/>
  <c r="S217" i="2" s="1"/>
  <c r="N217" i="2"/>
  <c r="K217" i="2"/>
  <c r="H217" i="2"/>
  <c r="F217" i="2"/>
  <c r="D217" i="2"/>
  <c r="E217" i="2" s="1"/>
  <c r="C217" i="2"/>
  <c r="S216" i="2"/>
  <c r="R216" i="2"/>
  <c r="N216" i="2"/>
  <c r="K216" i="2"/>
  <c r="H216" i="2"/>
  <c r="F216" i="2"/>
  <c r="E216" i="2"/>
  <c r="D216" i="2"/>
  <c r="C216" i="2"/>
  <c r="R215" i="2"/>
  <c r="S215" i="2" s="1"/>
  <c r="N215" i="2"/>
  <c r="K215" i="2"/>
  <c r="H215" i="2"/>
  <c r="F215" i="2"/>
  <c r="D215" i="2"/>
  <c r="E215" i="2" s="1"/>
  <c r="C215" i="2"/>
  <c r="S214" i="2"/>
  <c r="R214" i="2"/>
  <c r="N214" i="2"/>
  <c r="K214" i="2"/>
  <c r="H214" i="2"/>
  <c r="F214" i="2"/>
  <c r="D214" i="2"/>
  <c r="E214" i="2" s="1"/>
  <c r="C214" i="2"/>
  <c r="R213" i="2"/>
  <c r="S213" i="2" s="1"/>
  <c r="N213" i="2"/>
  <c r="K213" i="2"/>
  <c r="H213" i="2"/>
  <c r="F213" i="2"/>
  <c r="D213" i="2"/>
  <c r="E213" i="2" s="1"/>
  <c r="C213" i="2"/>
  <c r="R212" i="2"/>
  <c r="S212" i="2" s="1"/>
  <c r="N212" i="2"/>
  <c r="K212" i="2"/>
  <c r="H212" i="2"/>
  <c r="F212" i="2"/>
  <c r="D212" i="2"/>
  <c r="E212" i="2" s="1"/>
  <c r="C212" i="2"/>
  <c r="R211" i="2"/>
  <c r="S211" i="2" s="1"/>
  <c r="N211" i="2"/>
  <c r="K211" i="2"/>
  <c r="H211" i="2"/>
  <c r="F211" i="2"/>
  <c r="D211" i="2"/>
  <c r="E211" i="2" s="1"/>
  <c r="C211" i="2"/>
  <c r="R210" i="2"/>
  <c r="S210" i="2" s="1"/>
  <c r="N210" i="2"/>
  <c r="K210" i="2"/>
  <c r="H210" i="2"/>
  <c r="F210" i="2"/>
  <c r="D210" i="2"/>
  <c r="E210" i="2" s="1"/>
  <c r="C210" i="2"/>
  <c r="R209" i="2"/>
  <c r="S209" i="2" s="1"/>
  <c r="N209" i="2"/>
  <c r="K209" i="2"/>
  <c r="H209" i="2"/>
  <c r="F209" i="2"/>
  <c r="D209" i="2"/>
  <c r="E209" i="2" s="1"/>
  <c r="C209" i="2"/>
  <c r="S208" i="2"/>
  <c r="R208" i="2"/>
  <c r="N208" i="2"/>
  <c r="K208" i="2"/>
  <c r="H208" i="2"/>
  <c r="F208" i="2"/>
  <c r="E208" i="2"/>
  <c r="D208" i="2"/>
  <c r="C208" i="2"/>
  <c r="R207" i="2"/>
  <c r="S207" i="2" s="1"/>
  <c r="N207" i="2"/>
  <c r="K207" i="2"/>
  <c r="H207" i="2"/>
  <c r="F207" i="2"/>
  <c r="D207" i="2"/>
  <c r="E207" i="2" s="1"/>
  <c r="C207" i="2"/>
  <c r="S206" i="2"/>
  <c r="R206" i="2"/>
  <c r="N206" i="2"/>
  <c r="K206" i="2"/>
  <c r="H206" i="2"/>
  <c r="F206" i="2"/>
  <c r="D206" i="2"/>
  <c r="E206" i="2" s="1"/>
  <c r="C206" i="2"/>
  <c r="R205" i="2"/>
  <c r="S205" i="2" s="1"/>
  <c r="N205" i="2"/>
  <c r="K205" i="2"/>
  <c r="H205" i="2"/>
  <c r="F205" i="2"/>
  <c r="D205" i="2"/>
  <c r="E205" i="2" s="1"/>
  <c r="C205" i="2"/>
  <c r="R204" i="2"/>
  <c r="S204" i="2" s="1"/>
  <c r="N204" i="2"/>
  <c r="K204" i="2"/>
  <c r="H204" i="2"/>
  <c r="F204" i="2"/>
  <c r="D204" i="2"/>
  <c r="E204" i="2" s="1"/>
  <c r="C204" i="2"/>
  <c r="R203" i="2"/>
  <c r="S203" i="2" s="1"/>
  <c r="N203" i="2"/>
  <c r="K203" i="2"/>
  <c r="H203" i="2"/>
  <c r="F203" i="2"/>
  <c r="D203" i="2"/>
  <c r="E203" i="2" s="1"/>
  <c r="C203" i="2"/>
  <c r="R202" i="2"/>
  <c r="S202" i="2" s="1"/>
  <c r="N202" i="2"/>
  <c r="K202" i="2"/>
  <c r="H202" i="2"/>
  <c r="F202" i="2"/>
  <c r="D202" i="2"/>
  <c r="E202" i="2" s="1"/>
  <c r="C202" i="2"/>
  <c r="R201" i="2"/>
  <c r="S201" i="2" s="1"/>
  <c r="N201" i="2"/>
  <c r="K201" i="2"/>
  <c r="H201" i="2"/>
  <c r="F201" i="2"/>
  <c r="D201" i="2"/>
  <c r="E201" i="2" s="1"/>
  <c r="C201" i="2"/>
  <c r="S200" i="2"/>
  <c r="R200" i="2"/>
  <c r="N200" i="2"/>
  <c r="K200" i="2"/>
  <c r="H200" i="2"/>
  <c r="F200" i="2"/>
  <c r="E200" i="2"/>
  <c r="D200" i="2"/>
  <c r="C200" i="2"/>
  <c r="R199" i="2"/>
  <c r="S199" i="2" s="1"/>
  <c r="N199" i="2"/>
  <c r="K199" i="2"/>
  <c r="H199" i="2"/>
  <c r="F199" i="2"/>
  <c r="D199" i="2"/>
  <c r="E199" i="2" s="1"/>
  <c r="C199" i="2"/>
  <c r="S198" i="2"/>
  <c r="R198" i="2"/>
  <c r="N198" i="2"/>
  <c r="K198" i="2"/>
  <c r="H198" i="2"/>
  <c r="F198" i="2"/>
  <c r="D198" i="2"/>
  <c r="E198" i="2" s="1"/>
  <c r="C198" i="2"/>
  <c r="R197" i="2"/>
  <c r="S197" i="2" s="1"/>
  <c r="N197" i="2"/>
  <c r="K197" i="2"/>
  <c r="H197" i="2"/>
  <c r="F197" i="2"/>
  <c r="D197" i="2"/>
  <c r="E197" i="2" s="1"/>
  <c r="C197" i="2"/>
  <c r="R196" i="2"/>
  <c r="S196" i="2" s="1"/>
  <c r="N196" i="2"/>
  <c r="K196" i="2"/>
  <c r="H196" i="2"/>
  <c r="F196" i="2"/>
  <c r="D196" i="2"/>
  <c r="E196" i="2" s="1"/>
  <c r="C196" i="2"/>
  <c r="R195" i="2"/>
  <c r="S195" i="2" s="1"/>
  <c r="N195" i="2"/>
  <c r="K195" i="2"/>
  <c r="H195" i="2"/>
  <c r="F195" i="2"/>
  <c r="D195" i="2"/>
  <c r="E195" i="2" s="1"/>
  <c r="C195" i="2"/>
  <c r="R194" i="2"/>
  <c r="S194" i="2" s="1"/>
  <c r="N194" i="2"/>
  <c r="K194" i="2"/>
  <c r="H194" i="2"/>
  <c r="F194" i="2"/>
  <c r="D194" i="2"/>
  <c r="E194" i="2" s="1"/>
  <c r="C194" i="2"/>
  <c r="R193" i="2"/>
  <c r="S193" i="2" s="1"/>
  <c r="N193" i="2"/>
  <c r="K193" i="2"/>
  <c r="H193" i="2"/>
  <c r="F193" i="2"/>
  <c r="D193" i="2"/>
  <c r="E193" i="2" s="1"/>
  <c r="C193" i="2"/>
  <c r="S192" i="2"/>
  <c r="R192" i="2"/>
  <c r="N192" i="2"/>
  <c r="K192" i="2"/>
  <c r="H192" i="2"/>
  <c r="F192" i="2"/>
  <c r="E192" i="2"/>
  <c r="D192" i="2"/>
  <c r="C192" i="2"/>
  <c r="R191" i="2"/>
  <c r="S191" i="2" s="1"/>
  <c r="N191" i="2"/>
  <c r="K191" i="2"/>
  <c r="H191" i="2"/>
  <c r="F191" i="2"/>
  <c r="D191" i="2"/>
  <c r="E191" i="2" s="1"/>
  <c r="C191" i="2"/>
  <c r="S190" i="2"/>
  <c r="R190" i="2"/>
  <c r="N190" i="2"/>
  <c r="K190" i="2"/>
  <c r="H190" i="2"/>
  <c r="F190" i="2"/>
  <c r="D190" i="2"/>
  <c r="E190" i="2" s="1"/>
  <c r="C190" i="2"/>
  <c r="R189" i="2"/>
  <c r="S189" i="2" s="1"/>
  <c r="N189" i="2"/>
  <c r="K189" i="2"/>
  <c r="H189" i="2"/>
  <c r="F189" i="2"/>
  <c r="D189" i="2"/>
  <c r="E189" i="2" s="1"/>
  <c r="C189" i="2"/>
  <c r="R188" i="2"/>
  <c r="S188" i="2" s="1"/>
  <c r="N188" i="2"/>
  <c r="K188" i="2"/>
  <c r="H188" i="2"/>
  <c r="F188" i="2"/>
  <c r="D188" i="2"/>
  <c r="E188" i="2" s="1"/>
  <c r="C188" i="2"/>
  <c r="R187" i="2"/>
  <c r="S187" i="2" s="1"/>
  <c r="N187" i="2"/>
  <c r="K187" i="2"/>
  <c r="H187" i="2"/>
  <c r="F187" i="2"/>
  <c r="D187" i="2"/>
  <c r="E187" i="2" s="1"/>
  <c r="C187" i="2"/>
  <c r="R186" i="2"/>
  <c r="S186" i="2" s="1"/>
  <c r="N186" i="2"/>
  <c r="K186" i="2"/>
  <c r="H186" i="2"/>
  <c r="F186" i="2"/>
  <c r="D186" i="2"/>
  <c r="E186" i="2" s="1"/>
  <c r="C186" i="2"/>
  <c r="R185" i="2"/>
  <c r="S185" i="2" s="1"/>
  <c r="N185" i="2"/>
  <c r="K185" i="2"/>
  <c r="H185" i="2"/>
  <c r="F185" i="2"/>
  <c r="D185" i="2"/>
  <c r="E185" i="2" s="1"/>
  <c r="C185" i="2"/>
  <c r="S184" i="2"/>
  <c r="R184" i="2"/>
  <c r="N184" i="2"/>
  <c r="K184" i="2"/>
  <c r="H184" i="2"/>
  <c r="F184" i="2"/>
  <c r="E184" i="2"/>
  <c r="D184" i="2"/>
  <c r="C184" i="2"/>
  <c r="R183" i="2"/>
  <c r="S183" i="2" s="1"/>
  <c r="N183" i="2"/>
  <c r="K183" i="2"/>
  <c r="H183" i="2"/>
  <c r="F183" i="2"/>
  <c r="D183" i="2"/>
  <c r="E183" i="2" s="1"/>
  <c r="C183" i="2"/>
  <c r="S182" i="2"/>
  <c r="R182" i="2"/>
  <c r="N182" i="2"/>
  <c r="K182" i="2"/>
  <c r="H182" i="2"/>
  <c r="F182" i="2"/>
  <c r="D182" i="2"/>
  <c r="E182" i="2" s="1"/>
  <c r="C182" i="2"/>
  <c r="R181" i="2"/>
  <c r="S181" i="2" s="1"/>
  <c r="N181" i="2"/>
  <c r="K181" i="2"/>
  <c r="H181" i="2"/>
  <c r="F181" i="2"/>
  <c r="D181" i="2"/>
  <c r="E181" i="2" s="1"/>
  <c r="C181" i="2"/>
  <c r="R180" i="2"/>
  <c r="S180" i="2" s="1"/>
  <c r="N180" i="2"/>
  <c r="K180" i="2"/>
  <c r="H180" i="2"/>
  <c r="F180" i="2"/>
  <c r="D180" i="2"/>
  <c r="E180" i="2" s="1"/>
  <c r="C180" i="2"/>
  <c r="R179" i="2"/>
  <c r="S179" i="2" s="1"/>
  <c r="N179" i="2"/>
  <c r="K179" i="2"/>
  <c r="H179" i="2"/>
  <c r="F179" i="2"/>
  <c r="D179" i="2"/>
  <c r="E179" i="2" s="1"/>
  <c r="C179" i="2"/>
  <c r="R178" i="2"/>
  <c r="S178" i="2" s="1"/>
  <c r="N178" i="2"/>
  <c r="K178" i="2"/>
  <c r="H178" i="2"/>
  <c r="F178" i="2"/>
  <c r="D178" i="2"/>
  <c r="E178" i="2" s="1"/>
  <c r="C178" i="2"/>
  <c r="R177" i="2"/>
  <c r="S177" i="2" s="1"/>
  <c r="N177" i="2"/>
  <c r="K177" i="2"/>
  <c r="H177" i="2"/>
  <c r="F177" i="2"/>
  <c r="D177" i="2"/>
  <c r="E177" i="2" s="1"/>
  <c r="C177" i="2"/>
  <c r="S176" i="2"/>
  <c r="R176" i="2"/>
  <c r="N176" i="2"/>
  <c r="K176" i="2"/>
  <c r="H176" i="2"/>
  <c r="F176" i="2"/>
  <c r="E176" i="2"/>
  <c r="D176" i="2"/>
  <c r="C176" i="2"/>
  <c r="R175" i="2"/>
  <c r="S175" i="2" s="1"/>
  <c r="N175" i="2"/>
  <c r="K175" i="2"/>
  <c r="H175" i="2"/>
  <c r="F175" i="2"/>
  <c r="D175" i="2"/>
  <c r="E175" i="2" s="1"/>
  <c r="C175" i="2"/>
  <c r="S174" i="2"/>
  <c r="R174" i="2"/>
  <c r="N174" i="2"/>
  <c r="K174" i="2"/>
  <c r="H174" i="2"/>
  <c r="F174" i="2"/>
  <c r="D174" i="2"/>
  <c r="E174" i="2" s="1"/>
  <c r="C174" i="2"/>
  <c r="R173" i="2"/>
  <c r="S173" i="2" s="1"/>
  <c r="N173" i="2"/>
  <c r="K173" i="2"/>
  <c r="H173" i="2"/>
  <c r="F173" i="2"/>
  <c r="D173" i="2"/>
  <c r="E173" i="2" s="1"/>
  <c r="C173" i="2"/>
  <c r="R172" i="2"/>
  <c r="S172" i="2" s="1"/>
  <c r="N172" i="2"/>
  <c r="K172" i="2"/>
  <c r="H172" i="2"/>
  <c r="F172" i="2"/>
  <c r="D172" i="2"/>
  <c r="E172" i="2" s="1"/>
  <c r="C172" i="2"/>
  <c r="R171" i="2"/>
  <c r="S171" i="2" s="1"/>
  <c r="N171" i="2"/>
  <c r="K171" i="2"/>
  <c r="H171" i="2"/>
  <c r="F171" i="2"/>
  <c r="D171" i="2"/>
  <c r="E171" i="2" s="1"/>
  <c r="C171" i="2"/>
  <c r="R170" i="2"/>
  <c r="S170" i="2" s="1"/>
  <c r="N170" i="2"/>
  <c r="K170" i="2"/>
  <c r="H170" i="2"/>
  <c r="F170" i="2"/>
  <c r="D170" i="2"/>
  <c r="E170" i="2" s="1"/>
  <c r="C170" i="2"/>
  <c r="R169" i="2"/>
  <c r="S169" i="2" s="1"/>
  <c r="N169" i="2"/>
  <c r="K169" i="2"/>
  <c r="H169" i="2"/>
  <c r="F169" i="2"/>
  <c r="D169" i="2"/>
  <c r="E169" i="2" s="1"/>
  <c r="C169" i="2"/>
  <c r="S168" i="2"/>
  <c r="R168" i="2"/>
  <c r="N168" i="2"/>
  <c r="K168" i="2"/>
  <c r="H168" i="2"/>
  <c r="F168" i="2"/>
  <c r="E168" i="2"/>
  <c r="D168" i="2"/>
  <c r="C168" i="2"/>
  <c r="R167" i="2"/>
  <c r="S167" i="2" s="1"/>
  <c r="N167" i="2"/>
  <c r="K167" i="2"/>
  <c r="H167" i="2"/>
  <c r="F167" i="2"/>
  <c r="D167" i="2"/>
  <c r="E167" i="2" s="1"/>
  <c r="C167" i="2"/>
  <c r="S166" i="2"/>
  <c r="R166" i="2"/>
  <c r="N166" i="2"/>
  <c r="K166" i="2"/>
  <c r="H166" i="2"/>
  <c r="F166" i="2"/>
  <c r="D166" i="2"/>
  <c r="E166" i="2" s="1"/>
  <c r="C166" i="2"/>
  <c r="R165" i="2"/>
  <c r="S165" i="2" s="1"/>
  <c r="N165" i="2"/>
  <c r="K165" i="2"/>
  <c r="H165" i="2"/>
  <c r="F165" i="2"/>
  <c r="D165" i="2"/>
  <c r="E165" i="2" s="1"/>
  <c r="C165" i="2"/>
  <c r="R164" i="2"/>
  <c r="S164" i="2" s="1"/>
  <c r="N164" i="2"/>
  <c r="K164" i="2"/>
  <c r="H164" i="2"/>
  <c r="F164" i="2"/>
  <c r="D164" i="2"/>
  <c r="E164" i="2" s="1"/>
  <c r="C164" i="2"/>
  <c r="R163" i="2"/>
  <c r="S163" i="2" s="1"/>
  <c r="N163" i="2"/>
  <c r="K163" i="2"/>
  <c r="H163" i="2"/>
  <c r="F163" i="2"/>
  <c r="D163" i="2"/>
  <c r="E163" i="2" s="1"/>
  <c r="C163" i="2"/>
  <c r="R162" i="2"/>
  <c r="S162" i="2" s="1"/>
  <c r="N162" i="2"/>
  <c r="K162" i="2"/>
  <c r="H162" i="2"/>
  <c r="F162" i="2"/>
  <c r="D162" i="2"/>
  <c r="E162" i="2" s="1"/>
  <c r="C162" i="2"/>
  <c r="R161" i="2"/>
  <c r="S161" i="2" s="1"/>
  <c r="N161" i="2"/>
  <c r="K161" i="2"/>
  <c r="H161" i="2"/>
  <c r="F161" i="2"/>
  <c r="D161" i="2"/>
  <c r="E161" i="2" s="1"/>
  <c r="C161" i="2"/>
  <c r="S160" i="2"/>
  <c r="R160" i="2"/>
  <c r="N160" i="2"/>
  <c r="K160" i="2"/>
  <c r="H160" i="2"/>
  <c r="F160" i="2"/>
  <c r="E160" i="2"/>
  <c r="D160" i="2"/>
  <c r="C160" i="2"/>
  <c r="R159" i="2"/>
  <c r="S159" i="2" s="1"/>
  <c r="N159" i="2"/>
  <c r="K159" i="2"/>
  <c r="H159" i="2"/>
  <c r="F159" i="2"/>
  <c r="D159" i="2"/>
  <c r="E159" i="2" s="1"/>
  <c r="C159" i="2"/>
  <c r="S158" i="2"/>
  <c r="R158" i="2"/>
  <c r="N158" i="2"/>
  <c r="K158" i="2"/>
  <c r="H158" i="2"/>
  <c r="F158" i="2"/>
  <c r="D158" i="2"/>
  <c r="E158" i="2" s="1"/>
  <c r="C158" i="2"/>
  <c r="R157" i="2"/>
  <c r="S157" i="2" s="1"/>
  <c r="N157" i="2"/>
  <c r="K157" i="2"/>
  <c r="H157" i="2"/>
  <c r="F157" i="2"/>
  <c r="D157" i="2"/>
  <c r="E157" i="2" s="1"/>
  <c r="C157" i="2"/>
  <c r="R156" i="2"/>
  <c r="S156" i="2" s="1"/>
  <c r="N156" i="2"/>
  <c r="K156" i="2"/>
  <c r="H156" i="2"/>
  <c r="F156" i="2"/>
  <c r="D156" i="2"/>
  <c r="E156" i="2" s="1"/>
  <c r="C156" i="2"/>
  <c r="R155" i="2"/>
  <c r="S155" i="2" s="1"/>
  <c r="N155" i="2"/>
  <c r="K155" i="2"/>
  <c r="H155" i="2"/>
  <c r="F155" i="2"/>
  <c r="D155" i="2"/>
  <c r="E155" i="2" s="1"/>
  <c r="C155" i="2"/>
  <c r="R154" i="2"/>
  <c r="S154" i="2" s="1"/>
  <c r="N154" i="2"/>
  <c r="K154" i="2"/>
  <c r="H154" i="2"/>
  <c r="F154" i="2"/>
  <c r="D154" i="2"/>
  <c r="E154" i="2" s="1"/>
  <c r="C154" i="2"/>
  <c r="R153" i="2"/>
  <c r="S153" i="2" s="1"/>
  <c r="N153" i="2"/>
  <c r="K153" i="2"/>
  <c r="H153" i="2"/>
  <c r="F153" i="2"/>
  <c r="D153" i="2"/>
  <c r="E153" i="2" s="1"/>
  <c r="C153" i="2"/>
  <c r="S152" i="2"/>
  <c r="R152" i="2"/>
  <c r="N152" i="2"/>
  <c r="K152" i="2"/>
  <c r="H152" i="2"/>
  <c r="F152" i="2"/>
  <c r="E152" i="2"/>
  <c r="D152" i="2"/>
  <c r="C152" i="2"/>
  <c r="R151" i="2"/>
  <c r="S151" i="2" s="1"/>
  <c r="N151" i="2"/>
  <c r="K151" i="2"/>
  <c r="H151" i="2"/>
  <c r="F151" i="2"/>
  <c r="D151" i="2"/>
  <c r="E151" i="2" s="1"/>
  <c r="C151" i="2"/>
  <c r="S150" i="2"/>
  <c r="R150" i="2"/>
  <c r="N150" i="2"/>
  <c r="K150" i="2"/>
  <c r="H150" i="2"/>
  <c r="F150" i="2"/>
  <c r="D150" i="2"/>
  <c r="E150" i="2" s="1"/>
  <c r="C150" i="2"/>
  <c r="R149" i="2"/>
  <c r="S149" i="2" s="1"/>
  <c r="N149" i="2"/>
  <c r="K149" i="2"/>
  <c r="H149" i="2"/>
  <c r="F149" i="2"/>
  <c r="D149" i="2"/>
  <c r="E149" i="2" s="1"/>
  <c r="C149" i="2"/>
  <c r="R148" i="2"/>
  <c r="S148" i="2" s="1"/>
  <c r="N148" i="2"/>
  <c r="K148" i="2"/>
  <c r="H148" i="2"/>
  <c r="F148" i="2"/>
  <c r="D148" i="2"/>
  <c r="E148" i="2" s="1"/>
  <c r="C148" i="2"/>
  <c r="R147" i="2"/>
  <c r="S147" i="2" s="1"/>
  <c r="N147" i="2"/>
  <c r="K147" i="2"/>
  <c r="H147" i="2"/>
  <c r="F147" i="2"/>
  <c r="D147" i="2"/>
  <c r="E147" i="2" s="1"/>
  <c r="C147" i="2"/>
  <c r="R146" i="2"/>
  <c r="S146" i="2" s="1"/>
  <c r="N146" i="2"/>
  <c r="K146" i="2"/>
  <c r="H146" i="2"/>
  <c r="F146" i="2"/>
  <c r="D146" i="2"/>
  <c r="E146" i="2" s="1"/>
  <c r="C146" i="2"/>
  <c r="R145" i="2"/>
  <c r="S145" i="2" s="1"/>
  <c r="N145" i="2"/>
  <c r="K145" i="2"/>
  <c r="H145" i="2"/>
  <c r="F145" i="2"/>
  <c r="D145" i="2"/>
  <c r="E145" i="2" s="1"/>
  <c r="C145" i="2"/>
  <c r="S144" i="2"/>
  <c r="R144" i="2"/>
  <c r="N144" i="2"/>
  <c r="K144" i="2"/>
  <c r="H144" i="2"/>
  <c r="F144" i="2"/>
  <c r="E144" i="2"/>
  <c r="D144" i="2"/>
  <c r="C144" i="2"/>
  <c r="R143" i="2"/>
  <c r="S143" i="2" s="1"/>
  <c r="N143" i="2"/>
  <c r="K143" i="2"/>
  <c r="H143" i="2"/>
  <c r="F143" i="2"/>
  <c r="D143" i="2"/>
  <c r="E143" i="2" s="1"/>
  <c r="C143" i="2"/>
  <c r="S142" i="2"/>
  <c r="R142" i="2"/>
  <c r="N142" i="2"/>
  <c r="K142" i="2"/>
  <c r="H142" i="2"/>
  <c r="F142" i="2"/>
  <c r="D142" i="2"/>
  <c r="E142" i="2" s="1"/>
  <c r="C142" i="2"/>
  <c r="R141" i="2"/>
  <c r="S141" i="2" s="1"/>
  <c r="N141" i="2"/>
  <c r="K141" i="2"/>
  <c r="H141" i="2"/>
  <c r="F141" i="2"/>
  <c r="D141" i="2"/>
  <c r="E141" i="2" s="1"/>
  <c r="C141" i="2"/>
  <c r="R140" i="2"/>
  <c r="S140" i="2" s="1"/>
  <c r="N140" i="2"/>
  <c r="K140" i="2"/>
  <c r="H140" i="2"/>
  <c r="F140" i="2"/>
  <c r="D140" i="2"/>
  <c r="E140" i="2" s="1"/>
  <c r="C140" i="2"/>
  <c r="R139" i="2"/>
  <c r="S139" i="2" s="1"/>
  <c r="N139" i="2"/>
  <c r="K139" i="2"/>
  <c r="H139" i="2"/>
  <c r="F139" i="2"/>
  <c r="D139" i="2"/>
  <c r="E139" i="2" s="1"/>
  <c r="C139" i="2"/>
  <c r="R138" i="2"/>
  <c r="S138" i="2" s="1"/>
  <c r="N138" i="2"/>
  <c r="K138" i="2"/>
  <c r="H138" i="2"/>
  <c r="F138" i="2"/>
  <c r="D138" i="2"/>
  <c r="E138" i="2" s="1"/>
  <c r="C138" i="2"/>
  <c r="R137" i="2"/>
  <c r="S137" i="2" s="1"/>
  <c r="N137" i="2"/>
  <c r="K137" i="2"/>
  <c r="H137" i="2"/>
  <c r="F137" i="2"/>
  <c r="D137" i="2"/>
  <c r="E137" i="2" s="1"/>
  <c r="C137" i="2"/>
  <c r="S136" i="2"/>
  <c r="R136" i="2"/>
  <c r="N136" i="2"/>
  <c r="K136" i="2"/>
  <c r="H136" i="2"/>
  <c r="F136" i="2"/>
  <c r="E136" i="2"/>
  <c r="D136" i="2"/>
  <c r="C136" i="2"/>
  <c r="R135" i="2"/>
  <c r="S135" i="2" s="1"/>
  <c r="N135" i="2"/>
  <c r="K135" i="2"/>
  <c r="H135" i="2"/>
  <c r="F135" i="2"/>
  <c r="D135" i="2"/>
  <c r="E135" i="2" s="1"/>
  <c r="C135" i="2"/>
  <c r="S134" i="2"/>
  <c r="R134" i="2"/>
  <c r="N134" i="2"/>
  <c r="K134" i="2"/>
  <c r="H134" i="2"/>
  <c r="F134" i="2"/>
  <c r="D134" i="2"/>
  <c r="E134" i="2" s="1"/>
  <c r="C134" i="2"/>
  <c r="R133" i="2"/>
  <c r="S133" i="2" s="1"/>
  <c r="N133" i="2"/>
  <c r="K133" i="2"/>
  <c r="H133" i="2"/>
  <c r="F133" i="2"/>
  <c r="D133" i="2"/>
  <c r="E133" i="2" s="1"/>
  <c r="C133" i="2"/>
  <c r="R132" i="2"/>
  <c r="S132" i="2" s="1"/>
  <c r="N132" i="2"/>
  <c r="K132" i="2"/>
  <c r="H132" i="2"/>
  <c r="F132" i="2"/>
  <c r="D132" i="2"/>
  <c r="E132" i="2" s="1"/>
  <c r="C132" i="2"/>
  <c r="R131" i="2"/>
  <c r="S131" i="2" s="1"/>
  <c r="N131" i="2"/>
  <c r="K131" i="2"/>
  <c r="H131" i="2"/>
  <c r="F131" i="2"/>
  <c r="D131" i="2"/>
  <c r="E131" i="2" s="1"/>
  <c r="C131" i="2"/>
  <c r="R130" i="2"/>
  <c r="S130" i="2" s="1"/>
  <c r="N130" i="2"/>
  <c r="K130" i="2"/>
  <c r="H130" i="2"/>
  <c r="F130" i="2"/>
  <c r="D130" i="2"/>
  <c r="E130" i="2" s="1"/>
  <c r="C130" i="2"/>
  <c r="R129" i="2"/>
  <c r="S129" i="2" s="1"/>
  <c r="N129" i="2"/>
  <c r="K129" i="2"/>
  <c r="H129" i="2"/>
  <c r="F129" i="2"/>
  <c r="D129" i="2"/>
  <c r="E129" i="2" s="1"/>
  <c r="C129" i="2"/>
  <c r="S128" i="2"/>
  <c r="R128" i="2"/>
  <c r="N128" i="2"/>
  <c r="K128" i="2"/>
  <c r="H128" i="2"/>
  <c r="F128" i="2"/>
  <c r="E128" i="2"/>
  <c r="D128" i="2"/>
  <c r="C128" i="2"/>
  <c r="R127" i="2"/>
  <c r="S127" i="2" s="1"/>
  <c r="N127" i="2"/>
  <c r="K127" i="2"/>
  <c r="H127" i="2"/>
  <c r="F127" i="2"/>
  <c r="D127" i="2"/>
  <c r="E127" i="2" s="1"/>
  <c r="C127" i="2"/>
  <c r="S126" i="2"/>
  <c r="R126" i="2"/>
  <c r="N126" i="2"/>
  <c r="K126" i="2"/>
  <c r="H126" i="2"/>
  <c r="F126" i="2"/>
  <c r="D126" i="2"/>
  <c r="E126" i="2" s="1"/>
  <c r="C126" i="2"/>
  <c r="R125" i="2"/>
  <c r="S125" i="2" s="1"/>
  <c r="N125" i="2"/>
  <c r="K125" i="2"/>
  <c r="H125" i="2"/>
  <c r="F125" i="2"/>
  <c r="D125" i="2"/>
  <c r="E125" i="2" s="1"/>
  <c r="C125" i="2"/>
  <c r="R124" i="2"/>
  <c r="S124" i="2" s="1"/>
  <c r="N124" i="2"/>
  <c r="K124" i="2"/>
  <c r="H124" i="2"/>
  <c r="F124" i="2"/>
  <c r="D124" i="2"/>
  <c r="E124" i="2" s="1"/>
  <c r="C124" i="2"/>
  <c r="R123" i="2"/>
  <c r="S123" i="2" s="1"/>
  <c r="N123" i="2"/>
  <c r="K123" i="2"/>
  <c r="H123" i="2"/>
  <c r="F123" i="2"/>
  <c r="D123" i="2"/>
  <c r="E123" i="2" s="1"/>
  <c r="C123" i="2"/>
  <c r="R122" i="2"/>
  <c r="S122" i="2" s="1"/>
  <c r="N122" i="2"/>
  <c r="K122" i="2"/>
  <c r="H122" i="2"/>
  <c r="F122" i="2"/>
  <c r="D122" i="2"/>
  <c r="E122" i="2" s="1"/>
  <c r="C122" i="2"/>
  <c r="R121" i="2"/>
  <c r="S121" i="2" s="1"/>
  <c r="N121" i="2"/>
  <c r="K121" i="2"/>
  <c r="H121" i="2"/>
  <c r="F121" i="2"/>
  <c r="D121" i="2"/>
  <c r="E121" i="2" s="1"/>
  <c r="C121" i="2"/>
  <c r="S120" i="2"/>
  <c r="R120" i="2"/>
  <c r="N120" i="2"/>
  <c r="K120" i="2"/>
  <c r="H120" i="2"/>
  <c r="F120" i="2"/>
  <c r="E120" i="2"/>
  <c r="D120" i="2"/>
  <c r="C120" i="2"/>
  <c r="R119" i="2"/>
  <c r="S119" i="2" s="1"/>
  <c r="N119" i="2"/>
  <c r="K119" i="2"/>
  <c r="H119" i="2"/>
  <c r="F119" i="2"/>
  <c r="D119" i="2"/>
  <c r="E119" i="2" s="1"/>
  <c r="C119" i="2"/>
  <c r="S118" i="2"/>
  <c r="R118" i="2"/>
  <c r="N118" i="2"/>
  <c r="K118" i="2"/>
  <c r="H118" i="2"/>
  <c r="F118" i="2"/>
  <c r="D118" i="2"/>
  <c r="E118" i="2" s="1"/>
  <c r="C118" i="2"/>
  <c r="R117" i="2"/>
  <c r="S117" i="2" s="1"/>
  <c r="N117" i="2"/>
  <c r="K117" i="2"/>
  <c r="H117" i="2"/>
  <c r="F117" i="2"/>
  <c r="D117" i="2"/>
  <c r="E117" i="2" s="1"/>
  <c r="C117" i="2"/>
  <c r="R116" i="2"/>
  <c r="S116" i="2" s="1"/>
  <c r="N116" i="2"/>
  <c r="K116" i="2"/>
  <c r="H116" i="2"/>
  <c r="F116" i="2"/>
  <c r="D116" i="2"/>
  <c r="E116" i="2" s="1"/>
  <c r="C116" i="2"/>
  <c r="R115" i="2"/>
  <c r="S115" i="2" s="1"/>
  <c r="N115" i="2"/>
  <c r="K115" i="2"/>
  <c r="H115" i="2"/>
  <c r="F115" i="2"/>
  <c r="D115" i="2"/>
  <c r="E115" i="2" s="1"/>
  <c r="C115" i="2"/>
  <c r="R114" i="2"/>
  <c r="S114" i="2" s="1"/>
  <c r="N114" i="2"/>
  <c r="K114" i="2"/>
  <c r="H114" i="2"/>
  <c r="F114" i="2"/>
  <c r="D114" i="2"/>
  <c r="E114" i="2" s="1"/>
  <c r="C114" i="2"/>
  <c r="R113" i="2"/>
  <c r="S113" i="2" s="1"/>
  <c r="N113" i="2"/>
  <c r="K113" i="2"/>
  <c r="H113" i="2"/>
  <c r="F113" i="2"/>
  <c r="D113" i="2"/>
  <c r="E113" i="2" s="1"/>
  <c r="C113" i="2"/>
  <c r="S112" i="2"/>
  <c r="R112" i="2"/>
  <c r="N112" i="2"/>
  <c r="K112" i="2"/>
  <c r="H112" i="2"/>
  <c r="F112" i="2"/>
  <c r="D112" i="2"/>
  <c r="E112" i="2" s="1"/>
  <c r="C112" i="2"/>
  <c r="S111" i="2"/>
  <c r="R111" i="2"/>
  <c r="N111" i="2"/>
  <c r="K111" i="2"/>
  <c r="H111" i="2"/>
  <c r="F111" i="2"/>
  <c r="D111" i="2"/>
  <c r="E111" i="2" s="1"/>
  <c r="C111" i="2"/>
  <c r="S110" i="2"/>
  <c r="R110" i="2"/>
  <c r="N110" i="2"/>
  <c r="K110" i="2"/>
  <c r="H110" i="2"/>
  <c r="F110" i="2"/>
  <c r="E110" i="2"/>
  <c r="D110" i="2"/>
  <c r="C110" i="2"/>
  <c r="R109" i="2"/>
  <c r="S109" i="2" s="1"/>
  <c r="N109" i="2"/>
  <c r="K109" i="2"/>
  <c r="H109" i="2"/>
  <c r="F109" i="2"/>
  <c r="D109" i="2"/>
  <c r="E109" i="2" s="1"/>
  <c r="C109" i="2"/>
  <c r="S108" i="2"/>
  <c r="R108" i="2"/>
  <c r="N108" i="2"/>
  <c r="K108" i="2"/>
  <c r="H108" i="2"/>
  <c r="F108" i="2"/>
  <c r="D108" i="2"/>
  <c r="E108" i="2" s="1"/>
  <c r="C108" i="2"/>
  <c r="R107" i="2"/>
  <c r="S107" i="2" s="1"/>
  <c r="N107" i="2"/>
  <c r="K107" i="2"/>
  <c r="H107" i="2"/>
  <c r="F107" i="2"/>
  <c r="D107" i="2"/>
  <c r="E107" i="2" s="1"/>
  <c r="C107" i="2"/>
  <c r="R106" i="2"/>
  <c r="S106" i="2" s="1"/>
  <c r="N106" i="2"/>
  <c r="K106" i="2"/>
  <c r="H106" i="2"/>
  <c r="F106" i="2"/>
  <c r="D106" i="2"/>
  <c r="E106" i="2" s="1"/>
  <c r="C106" i="2"/>
  <c r="R105" i="2"/>
  <c r="S105" i="2" s="1"/>
  <c r="N105" i="2"/>
  <c r="K105" i="2"/>
  <c r="H105" i="2"/>
  <c r="F105" i="2"/>
  <c r="D105" i="2"/>
  <c r="E105" i="2" s="1"/>
  <c r="C105" i="2"/>
  <c r="S104" i="2"/>
  <c r="R104" i="2"/>
  <c r="N104" i="2"/>
  <c r="K104" i="2"/>
  <c r="H104" i="2"/>
  <c r="F104" i="2"/>
  <c r="D104" i="2"/>
  <c r="E104" i="2" s="1"/>
  <c r="C104" i="2"/>
  <c r="S103" i="2"/>
  <c r="R103" i="2"/>
  <c r="N103" i="2"/>
  <c r="K103" i="2"/>
  <c r="H103" i="2"/>
  <c r="F103" i="2"/>
  <c r="D103" i="2"/>
  <c r="E103" i="2" s="1"/>
  <c r="C103" i="2"/>
  <c r="S102" i="2"/>
  <c r="R102" i="2"/>
  <c r="N102" i="2"/>
  <c r="K102" i="2"/>
  <c r="H102" i="2"/>
  <c r="F102" i="2"/>
  <c r="E102" i="2"/>
  <c r="D102" i="2"/>
  <c r="C102" i="2"/>
  <c r="R101" i="2"/>
  <c r="S101" i="2" s="1"/>
  <c r="N101" i="2"/>
  <c r="K101" i="2"/>
  <c r="H101" i="2"/>
  <c r="F101" i="2"/>
  <c r="D101" i="2"/>
  <c r="E101" i="2" s="1"/>
  <c r="C101" i="2"/>
  <c r="S100" i="2"/>
  <c r="R100" i="2"/>
  <c r="N100" i="2"/>
  <c r="K100" i="2"/>
  <c r="H100" i="2"/>
  <c r="F100" i="2"/>
  <c r="D100" i="2"/>
  <c r="E100" i="2" s="1"/>
  <c r="C100" i="2"/>
  <c r="R99" i="2"/>
  <c r="S99" i="2" s="1"/>
  <c r="N99" i="2"/>
  <c r="K99" i="2"/>
  <c r="H99" i="2"/>
  <c r="F99" i="2"/>
  <c r="D99" i="2"/>
  <c r="E99" i="2" s="1"/>
  <c r="C99" i="2"/>
  <c r="R98" i="2"/>
  <c r="S98" i="2" s="1"/>
  <c r="N98" i="2"/>
  <c r="K98" i="2"/>
  <c r="H98" i="2"/>
  <c r="F98" i="2"/>
  <c r="D98" i="2"/>
  <c r="E98" i="2" s="1"/>
  <c r="C98" i="2"/>
  <c r="R97" i="2"/>
  <c r="S97" i="2" s="1"/>
  <c r="N97" i="2"/>
  <c r="K97" i="2"/>
  <c r="H97" i="2"/>
  <c r="F97" i="2"/>
  <c r="D97" i="2"/>
  <c r="E97" i="2" s="1"/>
  <c r="C97" i="2"/>
  <c r="S96" i="2"/>
  <c r="R96" i="2"/>
  <c r="N96" i="2"/>
  <c r="K96" i="2"/>
  <c r="H96" i="2"/>
  <c r="F96" i="2"/>
  <c r="D96" i="2"/>
  <c r="E96" i="2" s="1"/>
  <c r="C96" i="2"/>
  <c r="S95" i="2"/>
  <c r="R95" i="2"/>
  <c r="N95" i="2"/>
  <c r="K95" i="2"/>
  <c r="H95" i="2"/>
  <c r="F95" i="2"/>
  <c r="D95" i="2"/>
  <c r="E95" i="2" s="1"/>
  <c r="C95" i="2"/>
  <c r="S94" i="2"/>
  <c r="R94" i="2"/>
  <c r="N94" i="2"/>
  <c r="K94" i="2"/>
  <c r="H94" i="2"/>
  <c r="F94" i="2"/>
  <c r="E94" i="2"/>
  <c r="D94" i="2"/>
  <c r="C94" i="2"/>
  <c r="R93" i="2"/>
  <c r="S93" i="2" s="1"/>
  <c r="N93" i="2"/>
  <c r="K93" i="2"/>
  <c r="H93" i="2"/>
  <c r="F93" i="2"/>
  <c r="D93" i="2"/>
  <c r="E93" i="2" s="1"/>
  <c r="C93" i="2"/>
  <c r="S92" i="2"/>
  <c r="R92" i="2"/>
  <c r="N92" i="2"/>
  <c r="K92" i="2"/>
  <c r="H92" i="2"/>
  <c r="F92" i="2"/>
  <c r="D92" i="2"/>
  <c r="E92" i="2" s="1"/>
  <c r="C92" i="2"/>
  <c r="R91" i="2"/>
  <c r="S91" i="2" s="1"/>
  <c r="N91" i="2"/>
  <c r="K91" i="2"/>
  <c r="H91" i="2"/>
  <c r="F91" i="2"/>
  <c r="D91" i="2"/>
  <c r="E91" i="2" s="1"/>
  <c r="C91" i="2"/>
  <c r="R90" i="2"/>
  <c r="S90" i="2" s="1"/>
  <c r="N90" i="2"/>
  <c r="K90" i="2"/>
  <c r="H90" i="2"/>
  <c r="F90" i="2"/>
  <c r="D90" i="2"/>
  <c r="E90" i="2" s="1"/>
  <c r="C90" i="2"/>
  <c r="R89" i="2"/>
  <c r="S89" i="2" s="1"/>
  <c r="N89" i="2"/>
  <c r="K89" i="2"/>
  <c r="H89" i="2"/>
  <c r="F89" i="2"/>
  <c r="D89" i="2"/>
  <c r="E89" i="2" s="1"/>
  <c r="C89" i="2"/>
  <c r="S88" i="2"/>
  <c r="R88" i="2"/>
  <c r="N88" i="2"/>
  <c r="K88" i="2"/>
  <c r="H88" i="2"/>
  <c r="F88" i="2"/>
  <c r="D88" i="2"/>
  <c r="E88" i="2" s="1"/>
  <c r="C88" i="2"/>
  <c r="S87" i="2"/>
  <c r="R87" i="2"/>
  <c r="N87" i="2"/>
  <c r="K87" i="2"/>
  <c r="H87" i="2"/>
  <c r="F87" i="2"/>
  <c r="D87" i="2"/>
  <c r="E87" i="2" s="1"/>
  <c r="C87" i="2"/>
  <c r="S86" i="2"/>
  <c r="R86" i="2"/>
  <c r="N86" i="2"/>
  <c r="K86" i="2"/>
  <c r="H86" i="2"/>
  <c r="F86" i="2"/>
  <c r="E86" i="2"/>
  <c r="D86" i="2"/>
  <c r="C86" i="2"/>
  <c r="R85" i="2"/>
  <c r="S85" i="2" s="1"/>
  <c r="N85" i="2"/>
  <c r="K85" i="2"/>
  <c r="H85" i="2"/>
  <c r="F85" i="2"/>
  <c r="D85" i="2"/>
  <c r="E85" i="2" s="1"/>
  <c r="C85" i="2"/>
  <c r="S84" i="2"/>
  <c r="R84" i="2"/>
  <c r="N84" i="2"/>
  <c r="K84" i="2"/>
  <c r="H84" i="2"/>
  <c r="F84" i="2"/>
  <c r="D84" i="2"/>
  <c r="E84" i="2" s="1"/>
  <c r="C84" i="2"/>
  <c r="R83" i="2"/>
  <c r="S83" i="2" s="1"/>
  <c r="N83" i="2"/>
  <c r="K83" i="2"/>
  <c r="H83" i="2"/>
  <c r="F83" i="2"/>
  <c r="D83" i="2"/>
  <c r="E83" i="2" s="1"/>
  <c r="C83" i="2"/>
  <c r="R82" i="2"/>
  <c r="S82" i="2" s="1"/>
  <c r="N82" i="2"/>
  <c r="K82" i="2"/>
  <c r="H82" i="2"/>
  <c r="F82" i="2"/>
  <c r="D82" i="2"/>
  <c r="E82" i="2" s="1"/>
  <c r="C82" i="2"/>
  <c r="R81" i="2"/>
  <c r="S81" i="2" s="1"/>
  <c r="N81" i="2"/>
  <c r="K81" i="2"/>
  <c r="H81" i="2"/>
  <c r="F81" i="2"/>
  <c r="D81" i="2"/>
  <c r="E81" i="2" s="1"/>
  <c r="C81" i="2"/>
  <c r="S80" i="2"/>
  <c r="R80" i="2"/>
  <c r="N80" i="2"/>
  <c r="K80" i="2"/>
  <c r="H80" i="2"/>
  <c r="F80" i="2"/>
  <c r="D80" i="2"/>
  <c r="E80" i="2" s="1"/>
  <c r="C80" i="2"/>
  <c r="S79" i="2"/>
  <c r="R79" i="2"/>
  <c r="N79" i="2"/>
  <c r="K79" i="2"/>
  <c r="H79" i="2"/>
  <c r="F79" i="2"/>
  <c r="D79" i="2"/>
  <c r="E79" i="2" s="1"/>
  <c r="C79" i="2"/>
  <c r="S78" i="2"/>
  <c r="R78" i="2"/>
  <c r="N78" i="2"/>
  <c r="K78" i="2"/>
  <c r="H78" i="2"/>
  <c r="F78" i="2"/>
  <c r="E78" i="2"/>
  <c r="D78" i="2"/>
  <c r="C78" i="2"/>
  <c r="R77" i="2"/>
  <c r="S77" i="2" s="1"/>
  <c r="N77" i="2"/>
  <c r="K77" i="2"/>
  <c r="H77" i="2"/>
  <c r="F77" i="2"/>
  <c r="D77" i="2"/>
  <c r="E77" i="2" s="1"/>
  <c r="C77" i="2"/>
  <c r="S76" i="2"/>
  <c r="R76" i="2"/>
  <c r="N76" i="2"/>
  <c r="K76" i="2"/>
  <c r="H76" i="2"/>
  <c r="F76" i="2"/>
  <c r="D76" i="2"/>
  <c r="E76" i="2" s="1"/>
  <c r="C76" i="2"/>
  <c r="R75" i="2"/>
  <c r="S75" i="2" s="1"/>
  <c r="N75" i="2"/>
  <c r="K75" i="2"/>
  <c r="H75" i="2"/>
  <c r="F75" i="2"/>
  <c r="D75" i="2"/>
  <c r="E75" i="2" s="1"/>
  <c r="C75" i="2"/>
  <c r="R74" i="2"/>
  <c r="S74" i="2" s="1"/>
  <c r="N74" i="2"/>
  <c r="K74" i="2"/>
  <c r="H74" i="2"/>
  <c r="F74" i="2"/>
  <c r="D74" i="2"/>
  <c r="E74" i="2" s="1"/>
  <c r="C74" i="2"/>
  <c r="R73" i="2"/>
  <c r="S73" i="2" s="1"/>
  <c r="N73" i="2"/>
  <c r="K73" i="2"/>
  <c r="H73" i="2"/>
  <c r="F73" i="2"/>
  <c r="D73" i="2"/>
  <c r="E73" i="2" s="1"/>
  <c r="C73" i="2"/>
  <c r="S72" i="2"/>
  <c r="R72" i="2"/>
  <c r="N72" i="2"/>
  <c r="K72" i="2"/>
  <c r="H72" i="2"/>
  <c r="F72" i="2"/>
  <c r="D72" i="2"/>
  <c r="E72" i="2" s="1"/>
  <c r="C72" i="2"/>
  <c r="S71" i="2"/>
  <c r="R71" i="2"/>
  <c r="N71" i="2"/>
  <c r="K71" i="2"/>
  <c r="H71" i="2"/>
  <c r="F71" i="2"/>
  <c r="D71" i="2"/>
  <c r="E71" i="2" s="1"/>
  <c r="C71" i="2"/>
  <c r="S70" i="2"/>
  <c r="R70" i="2"/>
  <c r="N70" i="2"/>
  <c r="K70" i="2"/>
  <c r="H70" i="2"/>
  <c r="F70" i="2"/>
  <c r="E70" i="2"/>
  <c r="D70" i="2"/>
  <c r="C70" i="2"/>
  <c r="R69" i="2"/>
  <c r="S69" i="2" s="1"/>
  <c r="N69" i="2"/>
  <c r="K69" i="2"/>
  <c r="H69" i="2"/>
  <c r="F69" i="2"/>
  <c r="D69" i="2"/>
  <c r="E69" i="2" s="1"/>
  <c r="C69" i="2"/>
  <c r="S68" i="2"/>
  <c r="R68" i="2"/>
  <c r="N68" i="2"/>
  <c r="K68" i="2"/>
  <c r="H68" i="2"/>
  <c r="F68" i="2"/>
  <c r="D68" i="2"/>
  <c r="E68" i="2" s="1"/>
  <c r="C68" i="2"/>
  <c r="R67" i="2"/>
  <c r="S67" i="2" s="1"/>
  <c r="N67" i="2"/>
  <c r="K67" i="2"/>
  <c r="H67" i="2"/>
  <c r="F67" i="2"/>
  <c r="D67" i="2"/>
  <c r="E67" i="2" s="1"/>
  <c r="C67" i="2"/>
  <c r="R66" i="2"/>
  <c r="S66" i="2" s="1"/>
  <c r="N66" i="2"/>
  <c r="K66" i="2"/>
  <c r="H66" i="2"/>
  <c r="F66" i="2"/>
  <c r="D66" i="2"/>
  <c r="E66" i="2" s="1"/>
  <c r="C66" i="2"/>
  <c r="R65" i="2"/>
  <c r="S65" i="2" s="1"/>
  <c r="N65" i="2"/>
  <c r="K65" i="2"/>
  <c r="H65" i="2"/>
  <c r="F65" i="2"/>
  <c r="D65" i="2"/>
  <c r="E65" i="2" s="1"/>
  <c r="C65" i="2"/>
  <c r="S64" i="2"/>
  <c r="R64" i="2"/>
  <c r="N64" i="2"/>
  <c r="K64" i="2"/>
  <c r="H64" i="2"/>
  <c r="F64" i="2"/>
  <c r="D64" i="2"/>
  <c r="E64" i="2" s="1"/>
  <c r="C64" i="2"/>
  <c r="S63" i="2"/>
  <c r="R63" i="2"/>
  <c r="N63" i="2"/>
  <c r="K63" i="2"/>
  <c r="H63" i="2"/>
  <c r="F63" i="2"/>
  <c r="D63" i="2"/>
  <c r="E63" i="2" s="1"/>
  <c r="C63" i="2"/>
  <c r="S62" i="2"/>
  <c r="R62" i="2"/>
  <c r="N62" i="2"/>
  <c r="K62" i="2"/>
  <c r="H62" i="2"/>
  <c r="F62" i="2"/>
  <c r="E62" i="2"/>
  <c r="D62" i="2"/>
  <c r="C62" i="2"/>
  <c r="R61" i="2"/>
  <c r="S61" i="2" s="1"/>
  <c r="N61" i="2"/>
  <c r="K61" i="2"/>
  <c r="H61" i="2"/>
  <c r="F61" i="2"/>
  <c r="D61" i="2"/>
  <c r="E61" i="2" s="1"/>
  <c r="C61" i="2"/>
  <c r="S60" i="2"/>
  <c r="R60" i="2"/>
  <c r="N60" i="2"/>
  <c r="K60" i="2"/>
  <c r="H60" i="2"/>
  <c r="F60" i="2"/>
  <c r="D60" i="2"/>
  <c r="E60" i="2" s="1"/>
  <c r="C60" i="2"/>
  <c r="R59" i="2"/>
  <c r="S59" i="2" s="1"/>
  <c r="N59" i="2"/>
  <c r="K59" i="2"/>
  <c r="H59" i="2"/>
  <c r="F59" i="2"/>
  <c r="D59" i="2"/>
  <c r="E59" i="2" s="1"/>
  <c r="C59" i="2"/>
  <c r="R58" i="2"/>
  <c r="S58" i="2" s="1"/>
  <c r="N58" i="2"/>
  <c r="K58" i="2"/>
  <c r="H58" i="2"/>
  <c r="F58" i="2"/>
  <c r="D58" i="2"/>
  <c r="E58" i="2" s="1"/>
  <c r="C58" i="2"/>
  <c r="R57" i="2"/>
  <c r="S57" i="2" s="1"/>
  <c r="N57" i="2"/>
  <c r="K57" i="2"/>
  <c r="H57" i="2"/>
  <c r="F57" i="2"/>
  <c r="D57" i="2"/>
  <c r="E57" i="2" s="1"/>
  <c r="C57" i="2"/>
  <c r="S56" i="2"/>
  <c r="R56" i="2"/>
  <c r="N56" i="2"/>
  <c r="K56" i="2"/>
  <c r="H56" i="2"/>
  <c r="F56" i="2"/>
  <c r="D56" i="2"/>
  <c r="E56" i="2" s="1"/>
  <c r="C56" i="2"/>
  <c r="S55" i="2"/>
  <c r="R55" i="2"/>
  <c r="N55" i="2"/>
  <c r="K55" i="2"/>
  <c r="H55" i="2"/>
  <c r="F55" i="2"/>
  <c r="D55" i="2"/>
  <c r="E55" i="2" s="1"/>
  <c r="C55" i="2"/>
  <c r="S54" i="2"/>
  <c r="R54" i="2"/>
  <c r="N54" i="2"/>
  <c r="K54" i="2"/>
  <c r="H54" i="2"/>
  <c r="F54" i="2"/>
  <c r="E54" i="2"/>
  <c r="D54" i="2"/>
  <c r="C54" i="2"/>
  <c r="R53" i="2"/>
  <c r="S53" i="2" s="1"/>
  <c r="N53" i="2"/>
  <c r="K53" i="2"/>
  <c r="H53" i="2"/>
  <c r="F53" i="2"/>
  <c r="D53" i="2"/>
  <c r="E53" i="2" s="1"/>
  <c r="C53" i="2"/>
  <c r="S52" i="2"/>
  <c r="R52" i="2"/>
  <c r="N52" i="2"/>
  <c r="K52" i="2"/>
  <c r="H52" i="2"/>
  <c r="F52" i="2"/>
  <c r="D52" i="2"/>
  <c r="E52" i="2" s="1"/>
  <c r="C52" i="2"/>
  <c r="R51" i="2"/>
  <c r="S51" i="2" s="1"/>
  <c r="N51" i="2"/>
  <c r="K51" i="2"/>
  <c r="H51" i="2"/>
  <c r="F51" i="2"/>
  <c r="D51" i="2"/>
  <c r="E51" i="2" s="1"/>
  <c r="C51" i="2"/>
  <c r="R50" i="2"/>
  <c r="S50" i="2" s="1"/>
  <c r="N50" i="2"/>
  <c r="K50" i="2"/>
  <c r="H50" i="2"/>
  <c r="F50" i="2"/>
  <c r="D50" i="2"/>
  <c r="E50" i="2" s="1"/>
  <c r="C50" i="2"/>
  <c r="R49" i="2"/>
  <c r="S49" i="2" s="1"/>
  <c r="N49" i="2"/>
  <c r="K49" i="2"/>
  <c r="H49" i="2"/>
  <c r="F49" i="2"/>
  <c r="D49" i="2"/>
  <c r="E49" i="2" s="1"/>
  <c r="C49" i="2"/>
  <c r="S48" i="2"/>
  <c r="R48" i="2"/>
  <c r="N48" i="2"/>
  <c r="K48" i="2"/>
  <c r="H48" i="2"/>
  <c r="F48" i="2"/>
  <c r="D48" i="2"/>
  <c r="E48" i="2" s="1"/>
  <c r="C48" i="2"/>
  <c r="S47" i="2"/>
  <c r="R47" i="2"/>
  <c r="N47" i="2"/>
  <c r="K47" i="2"/>
  <c r="H47" i="2"/>
  <c r="F47" i="2"/>
  <c r="D47" i="2"/>
  <c r="E47" i="2" s="1"/>
  <c r="C47" i="2"/>
  <c r="S46" i="2"/>
  <c r="R46" i="2"/>
  <c r="N46" i="2"/>
  <c r="K46" i="2"/>
  <c r="H46" i="2"/>
  <c r="F46" i="2"/>
  <c r="E46" i="2"/>
  <c r="D46" i="2"/>
  <c r="C46" i="2"/>
  <c r="R45" i="2"/>
  <c r="S45" i="2" s="1"/>
  <c r="N45" i="2"/>
  <c r="K45" i="2"/>
  <c r="H45" i="2"/>
  <c r="F45" i="2"/>
  <c r="D45" i="2"/>
  <c r="E45" i="2" s="1"/>
  <c r="C45" i="2"/>
  <c r="S44" i="2"/>
  <c r="R44" i="2"/>
  <c r="N44" i="2"/>
  <c r="K44" i="2"/>
  <c r="H44" i="2"/>
  <c r="F44" i="2"/>
  <c r="D44" i="2"/>
  <c r="E44" i="2" s="1"/>
  <c r="C44" i="2"/>
  <c r="R43" i="2"/>
  <c r="S43" i="2" s="1"/>
  <c r="N43" i="2"/>
  <c r="K43" i="2"/>
  <c r="H43" i="2"/>
  <c r="F43" i="2"/>
  <c r="D43" i="2"/>
  <c r="E43" i="2" s="1"/>
  <c r="C43" i="2"/>
  <c r="R42" i="2"/>
  <c r="S42" i="2" s="1"/>
  <c r="N42" i="2"/>
  <c r="K42" i="2"/>
  <c r="H42" i="2"/>
  <c r="F42" i="2"/>
  <c r="D42" i="2"/>
  <c r="E42" i="2" s="1"/>
  <c r="C42" i="2"/>
  <c r="R41" i="2"/>
  <c r="S41" i="2" s="1"/>
  <c r="N41" i="2"/>
  <c r="K41" i="2"/>
  <c r="H41" i="2"/>
  <c r="F41" i="2"/>
  <c r="D41" i="2"/>
  <c r="E41" i="2" s="1"/>
  <c r="C41" i="2"/>
  <c r="S40" i="2"/>
  <c r="R40" i="2"/>
  <c r="N40" i="2"/>
  <c r="K40" i="2"/>
  <c r="H40" i="2"/>
  <c r="F40" i="2"/>
  <c r="D40" i="2"/>
  <c r="E40" i="2" s="1"/>
  <c r="C40" i="2"/>
  <c r="S39" i="2"/>
  <c r="R39" i="2"/>
  <c r="N39" i="2"/>
  <c r="K39" i="2"/>
  <c r="H39" i="2"/>
  <c r="F39" i="2"/>
  <c r="D39" i="2"/>
  <c r="E39" i="2" s="1"/>
  <c r="C39" i="2"/>
  <c r="S38" i="2"/>
  <c r="R38" i="2"/>
  <c r="N38" i="2"/>
  <c r="K38" i="2"/>
  <c r="H38" i="2"/>
  <c r="F38" i="2"/>
  <c r="E38" i="2"/>
  <c r="D38" i="2"/>
  <c r="C38" i="2"/>
  <c r="R37" i="2"/>
  <c r="S37" i="2" s="1"/>
  <c r="N37" i="2"/>
  <c r="K37" i="2"/>
  <c r="H37" i="2"/>
  <c r="F37" i="2"/>
  <c r="D37" i="2"/>
  <c r="E37" i="2" s="1"/>
  <c r="C37" i="2"/>
  <c r="S36" i="2"/>
  <c r="R36" i="2"/>
  <c r="N36" i="2"/>
  <c r="K36" i="2"/>
  <c r="H36" i="2"/>
  <c r="F36" i="2"/>
  <c r="D36" i="2"/>
  <c r="E36" i="2" s="1"/>
  <c r="C36" i="2"/>
  <c r="R35" i="2"/>
  <c r="S35" i="2" s="1"/>
  <c r="N35" i="2"/>
  <c r="K35" i="2"/>
  <c r="H35" i="2"/>
  <c r="F35" i="2"/>
  <c r="D35" i="2"/>
  <c r="E35" i="2" s="1"/>
  <c r="C35" i="2"/>
  <c r="R34" i="2"/>
  <c r="S34" i="2" s="1"/>
  <c r="N34" i="2"/>
  <c r="K34" i="2"/>
  <c r="H34" i="2"/>
  <c r="F34" i="2"/>
  <c r="D34" i="2"/>
  <c r="E34" i="2" s="1"/>
  <c r="C34" i="2"/>
  <c r="R33" i="2"/>
  <c r="S33" i="2" s="1"/>
  <c r="N33" i="2"/>
  <c r="K33" i="2"/>
  <c r="H33" i="2"/>
  <c r="F33" i="2"/>
  <c r="D33" i="2"/>
  <c r="E33" i="2" s="1"/>
  <c r="C33" i="2"/>
  <c r="S32" i="2"/>
  <c r="R32" i="2"/>
  <c r="N32" i="2"/>
  <c r="K32" i="2"/>
  <c r="H32" i="2"/>
  <c r="F32" i="2"/>
  <c r="D32" i="2"/>
  <c r="E32" i="2" s="1"/>
  <c r="C32" i="2"/>
  <c r="S31" i="2"/>
  <c r="R31" i="2"/>
  <c r="N31" i="2"/>
  <c r="K31" i="2"/>
  <c r="H31" i="2"/>
  <c r="F31" i="2"/>
  <c r="D31" i="2"/>
  <c r="E31" i="2" s="1"/>
  <c r="C31" i="2"/>
  <c r="S30" i="2"/>
  <c r="R30" i="2"/>
  <c r="N30" i="2"/>
  <c r="K30" i="2"/>
  <c r="H30" i="2"/>
  <c r="F30" i="2"/>
  <c r="E30" i="2"/>
  <c r="D30" i="2"/>
  <c r="C30" i="2"/>
  <c r="R29" i="2"/>
  <c r="S29" i="2" s="1"/>
  <c r="N29" i="2"/>
  <c r="K29" i="2"/>
  <c r="H29" i="2"/>
  <c r="F29" i="2"/>
  <c r="D29" i="2"/>
  <c r="E29" i="2" s="1"/>
  <c r="C29" i="2"/>
  <c r="S28" i="2"/>
  <c r="R28" i="2"/>
  <c r="N28" i="2"/>
  <c r="K28" i="2"/>
  <c r="H28" i="2"/>
  <c r="F28" i="2"/>
  <c r="D28" i="2"/>
  <c r="E28" i="2" s="1"/>
  <c r="C28" i="2"/>
  <c r="R27" i="2"/>
  <c r="S27" i="2" s="1"/>
  <c r="N27" i="2"/>
  <c r="K27" i="2"/>
  <c r="H27" i="2"/>
  <c r="F27" i="2"/>
  <c r="D27" i="2"/>
  <c r="E27" i="2" s="1"/>
  <c r="C27" i="2"/>
  <c r="R26" i="2"/>
  <c r="S26" i="2" s="1"/>
  <c r="N26" i="2"/>
  <c r="K26" i="2"/>
  <c r="H26" i="2"/>
  <c r="F26" i="2"/>
  <c r="D26" i="2"/>
  <c r="E26" i="2" s="1"/>
  <c r="C26" i="2"/>
  <c r="R25" i="2"/>
  <c r="S25" i="2" s="1"/>
  <c r="N25" i="2"/>
  <c r="K25" i="2"/>
  <c r="H25" i="2"/>
  <c r="F25" i="2"/>
  <c r="D25" i="2"/>
  <c r="E25" i="2" s="1"/>
  <c r="C25" i="2"/>
  <c r="S24" i="2"/>
  <c r="R24" i="2"/>
  <c r="N24" i="2"/>
  <c r="K24" i="2"/>
  <c r="H24" i="2"/>
  <c r="F24" i="2"/>
  <c r="D24" i="2"/>
  <c r="E24" i="2" s="1"/>
  <c r="C24" i="2"/>
  <c r="S23" i="2"/>
  <c r="R23" i="2"/>
  <c r="N23" i="2"/>
  <c r="K23" i="2"/>
  <c r="H23" i="2"/>
  <c r="F23" i="2"/>
  <c r="D23" i="2"/>
  <c r="E23" i="2" s="1"/>
  <c r="C23" i="2"/>
  <c r="S22" i="2"/>
  <c r="R22" i="2"/>
  <c r="N22" i="2"/>
  <c r="K22" i="2"/>
  <c r="H22" i="2"/>
  <c r="F22" i="2"/>
  <c r="E22" i="2"/>
  <c r="D22" i="2"/>
  <c r="C22" i="2"/>
  <c r="R21" i="2"/>
  <c r="S21" i="2" s="1"/>
  <c r="N21" i="2"/>
  <c r="K21" i="2"/>
  <c r="H21" i="2"/>
  <c r="F21" i="2"/>
  <c r="D21" i="2"/>
  <c r="E21" i="2" s="1"/>
  <c r="C21" i="2"/>
  <c r="S20" i="2"/>
  <c r="R20" i="2"/>
  <c r="N20" i="2"/>
  <c r="K20" i="2"/>
  <c r="H20" i="2"/>
  <c r="F20" i="2"/>
  <c r="D20" i="2"/>
  <c r="E20" i="2" s="1"/>
  <c r="C20" i="2"/>
  <c r="R19" i="2"/>
  <c r="S19" i="2" s="1"/>
  <c r="N19" i="2"/>
  <c r="K19" i="2"/>
  <c r="H19" i="2"/>
  <c r="F19" i="2"/>
  <c r="D19" i="2"/>
  <c r="E19" i="2" s="1"/>
  <c r="C19" i="2"/>
  <c r="R18" i="2"/>
  <c r="S18" i="2" s="1"/>
  <c r="N18" i="2"/>
  <c r="K18" i="2"/>
  <c r="H18" i="2"/>
  <c r="F18" i="2"/>
  <c r="D18" i="2"/>
  <c r="E18" i="2" s="1"/>
  <c r="C18" i="2"/>
  <c r="R17" i="2"/>
  <c r="S17" i="2" s="1"/>
  <c r="N17" i="2"/>
  <c r="K17" i="2"/>
  <c r="H17" i="2"/>
  <c r="F17" i="2"/>
  <c r="D17" i="2"/>
  <c r="E17" i="2" s="1"/>
  <c r="C17" i="2"/>
  <c r="S16" i="2"/>
  <c r="R16" i="2"/>
  <c r="N16" i="2"/>
  <c r="K16" i="2"/>
  <c r="H16" i="2"/>
  <c r="F16" i="2"/>
  <c r="D16" i="2"/>
  <c r="E16" i="2" s="1"/>
  <c r="C16" i="2"/>
  <c r="S15" i="2"/>
  <c r="R15" i="2"/>
  <c r="N15" i="2"/>
  <c r="K15" i="2"/>
  <c r="H15" i="2"/>
  <c r="F15" i="2"/>
  <c r="D15" i="2"/>
  <c r="E15" i="2" s="1"/>
  <c r="C15" i="2"/>
  <c r="S14" i="2"/>
  <c r="R14" i="2"/>
  <c r="N14" i="2"/>
  <c r="K14" i="2"/>
  <c r="H14" i="2"/>
  <c r="F14" i="2"/>
  <c r="E14" i="2"/>
  <c r="D14" i="2"/>
  <c r="C14" i="2"/>
  <c r="R13" i="2"/>
  <c r="S13" i="2" s="1"/>
  <c r="N13" i="2"/>
  <c r="K13" i="2"/>
  <c r="H13" i="2"/>
  <c r="F13" i="2"/>
  <c r="D13" i="2"/>
  <c r="E13" i="2" s="1"/>
  <c r="C13" i="2"/>
  <c r="S12" i="2"/>
  <c r="R12" i="2"/>
  <c r="N12" i="2"/>
  <c r="K12" i="2"/>
  <c r="H12" i="2"/>
  <c r="F12" i="2"/>
  <c r="D12" i="2"/>
  <c r="E12" i="2" s="1"/>
  <c r="C12" i="2"/>
  <c r="R11" i="2"/>
  <c r="S11" i="2" s="1"/>
  <c r="N11" i="2"/>
  <c r="K11" i="2"/>
  <c r="H11" i="2"/>
  <c r="F11" i="2"/>
  <c r="D11" i="2"/>
  <c r="E11" i="2" s="1"/>
  <c r="C11" i="2"/>
  <c r="R10" i="2"/>
  <c r="S10" i="2" s="1"/>
  <c r="N10" i="2"/>
  <c r="K10" i="2"/>
  <c r="H10" i="2"/>
  <c r="F10" i="2"/>
  <c r="D10" i="2"/>
  <c r="E10" i="2" s="1"/>
  <c r="C10" i="2"/>
  <c r="R9" i="2"/>
  <c r="S9" i="2" s="1"/>
  <c r="N9" i="2"/>
  <c r="K9" i="2"/>
  <c r="H9" i="2"/>
  <c r="F9" i="2"/>
  <c r="D9" i="2"/>
  <c r="E9" i="2" s="1"/>
  <c r="C9" i="2"/>
  <c r="S8" i="2"/>
  <c r="R8" i="2"/>
  <c r="N8" i="2"/>
  <c r="K8" i="2"/>
  <c r="H8" i="2"/>
  <c r="F8" i="2"/>
  <c r="D8" i="2"/>
  <c r="E8" i="2" s="1"/>
  <c r="C8" i="2"/>
  <c r="S7" i="2"/>
  <c r="R7" i="2"/>
  <c r="N7" i="2"/>
  <c r="K7" i="2"/>
  <c r="H7" i="2"/>
  <c r="F7" i="2"/>
  <c r="D7" i="2"/>
  <c r="E7" i="2" s="1"/>
  <c r="C7" i="2"/>
  <c r="S6" i="2"/>
  <c r="R6" i="2"/>
  <c r="N6" i="2"/>
  <c r="K6" i="2"/>
  <c r="H6" i="2"/>
  <c r="F6" i="2"/>
  <c r="E6" i="2"/>
  <c r="D6" i="2"/>
  <c r="C6" i="2"/>
  <c r="R5" i="2"/>
  <c r="S5" i="2" s="1"/>
  <c r="N5" i="2"/>
  <c r="K5" i="2"/>
  <c r="H5" i="2"/>
  <c r="F5" i="2"/>
  <c r="D5" i="2"/>
  <c r="E5" i="2" s="1"/>
  <c r="C5" i="2"/>
  <c r="S4" i="2"/>
  <c r="R4" i="2"/>
  <c r="N4" i="2"/>
  <c r="K4" i="2"/>
  <c r="H4" i="2"/>
  <c r="F4" i="2"/>
  <c r="D4" i="2"/>
  <c r="E4" i="2" s="1"/>
  <c r="C4" i="2"/>
  <c r="R3" i="2"/>
  <c r="S3" i="2" s="1"/>
  <c r="N3" i="2"/>
  <c r="K3" i="2"/>
  <c r="H3" i="2"/>
  <c r="F3" i="2"/>
  <c r="D3" i="2"/>
  <c r="E3" i="2" s="1"/>
  <c r="C3" i="2"/>
  <c r="R2" i="2"/>
  <c r="S2" i="2" s="1"/>
  <c r="N2" i="2"/>
  <c r="K2" i="2"/>
  <c r="H2" i="2"/>
  <c r="F2" i="2"/>
  <c r="D2" i="2"/>
  <c r="E2" i="2" s="1"/>
  <c r="C2" i="2"/>
  <c r="G10" i="5"/>
  <c r="G6" i="5"/>
  <c r="G13" i="5"/>
</calcChain>
</file>

<file path=xl/sharedStrings.xml><?xml version="1.0" encoding="utf-8"?>
<sst xmlns="http://schemas.openxmlformats.org/spreadsheetml/2006/main" count="5438" uniqueCount="544">
  <si>
    <t>ID</t>
  </si>
  <si>
    <t>Start Time</t>
  </si>
  <si>
    <t>End Time</t>
  </si>
  <si>
    <t>Trip Duration</t>
  </si>
  <si>
    <t>Start Station</t>
  </si>
  <si>
    <t>End Station</t>
  </si>
  <si>
    <t>User Type</t>
  </si>
  <si>
    <t>Gender</t>
  </si>
  <si>
    <t>Birth Year</t>
  </si>
  <si>
    <t>Suffolk St &amp; Stanton St</t>
  </si>
  <si>
    <t>W Broadway &amp; Spring St</t>
  </si>
  <si>
    <t>Subscriber</t>
  </si>
  <si>
    <t>Male</t>
  </si>
  <si>
    <t>Lexington Ave &amp; E 63 St</t>
  </si>
  <si>
    <t>1 Ave &amp; E 78 St</t>
  </si>
  <si>
    <t>1 Pl &amp; Clinton St</t>
  </si>
  <si>
    <t>Henry St &amp; Degraw St</t>
  </si>
  <si>
    <t>Barrow St &amp; Hudson St</t>
  </si>
  <si>
    <t>W 20 St &amp; 8 Ave</t>
  </si>
  <si>
    <t>Female</t>
  </si>
  <si>
    <t>1 Ave &amp; E 44 St</t>
  </si>
  <si>
    <t>E 53 St &amp; 3 Ave</t>
  </si>
  <si>
    <t>State St &amp; Smith St</t>
  </si>
  <si>
    <t>Bond St &amp; Fulton St</t>
  </si>
  <si>
    <t>Front St &amp; Gold St</t>
  </si>
  <si>
    <t>Lafayette Ave &amp; Fort Greene Pl</t>
  </si>
  <si>
    <t>E 89 St &amp; York Ave</t>
  </si>
  <si>
    <t>Broadway &amp; Battery Pl</t>
  </si>
  <si>
    <t>Central Park S &amp; 6 Ave</t>
  </si>
  <si>
    <t>Customer</t>
  </si>
  <si>
    <t>E 3 St &amp; 1 Ave</t>
  </si>
  <si>
    <t>E 25 St &amp; 2 Ave</t>
  </si>
  <si>
    <t>Bank St &amp; Washington St</t>
  </si>
  <si>
    <t>Little West St &amp; 1 Pl</t>
  </si>
  <si>
    <t>Front St &amp; Maiden Ln</t>
  </si>
  <si>
    <t>Liberty St &amp; Broadway</t>
  </si>
  <si>
    <t>E 10 St &amp; 5 Ave</t>
  </si>
  <si>
    <t>Columbus Ave &amp; W 72 St</t>
  </si>
  <si>
    <t>1 Ave &amp; E 68 St</t>
  </si>
  <si>
    <t>E 47 St &amp; Park Ave</t>
  </si>
  <si>
    <t>N 11 St &amp; Wythe Ave</t>
  </si>
  <si>
    <t>Bushwick Ave &amp; Powers St</t>
  </si>
  <si>
    <t>E 17 St &amp; Broadway</t>
  </si>
  <si>
    <t>W 17 St &amp; 8 Ave</t>
  </si>
  <si>
    <t>Johnson St &amp; Gold St</t>
  </si>
  <si>
    <t>E 2 St &amp; Avenue C</t>
  </si>
  <si>
    <t>E 11 St &amp; 2 Ave</t>
  </si>
  <si>
    <t>Central Park West &amp; W 76 St</t>
  </si>
  <si>
    <t>E 72 St &amp; York Ave</t>
  </si>
  <si>
    <t>W 22 St &amp; 8 Ave</t>
  </si>
  <si>
    <t>W 45 St &amp; 6 Ave</t>
  </si>
  <si>
    <t>E 71 St &amp; 1 Ave</t>
  </si>
  <si>
    <t>University Pl &amp; E 14 St</t>
  </si>
  <si>
    <t>Washington Pl &amp; Broadway</t>
  </si>
  <si>
    <t>Dean St &amp; Hoyt St</t>
  </si>
  <si>
    <t>Plaza St West &amp; Flatbush Ave</t>
  </si>
  <si>
    <t>Allen St &amp; Stanton St</t>
  </si>
  <si>
    <t>Mott St &amp; Prince St</t>
  </si>
  <si>
    <t>NYCBS Depot - SSP</t>
  </si>
  <si>
    <t>Columbia St &amp; Degraw St</t>
  </si>
  <si>
    <t>W 26 St &amp; 8 Ave</t>
  </si>
  <si>
    <t>W 38 St &amp; 8 Ave</t>
  </si>
  <si>
    <t>Great Jones St</t>
  </si>
  <si>
    <t>W 43 St &amp; 10 Ave</t>
  </si>
  <si>
    <t>9 Ave &amp; W 45 St</t>
  </si>
  <si>
    <t>Grand St &amp; Elizabeth St</t>
  </si>
  <si>
    <t>Grand St &amp; Greene St</t>
  </si>
  <si>
    <t>W 20 St &amp; 11 Ave</t>
  </si>
  <si>
    <t>St Marks Pl &amp; 2 Ave</t>
  </si>
  <si>
    <t>Old Fulton St</t>
  </si>
  <si>
    <t>Broadway &amp; E 14 St</t>
  </si>
  <si>
    <t>Allen St &amp; Hester St</t>
  </si>
  <si>
    <t>Rivington St &amp; Chrystie St</t>
  </si>
  <si>
    <t>E 55 St &amp; 3 Ave</t>
  </si>
  <si>
    <t>Milton St &amp; Franklin St</t>
  </si>
  <si>
    <t>8 Ave &amp; W 52 St</t>
  </si>
  <si>
    <t>W 54 St &amp; 9 Ave</t>
  </si>
  <si>
    <t>Broadway &amp; W 29 St</t>
  </si>
  <si>
    <t>Cathedral Pkwy &amp; Broadway</t>
  </si>
  <si>
    <t>Bayard St &amp; Baxter St</t>
  </si>
  <si>
    <t>Driggs Ave &amp; N Henry St</t>
  </si>
  <si>
    <t>N 8 St &amp; Driggs Ave</t>
  </si>
  <si>
    <t>Perry St &amp; Bleecker St</t>
  </si>
  <si>
    <t>8 Ave &amp; W 31 St</t>
  </si>
  <si>
    <t>Broadway &amp; E 22 St</t>
  </si>
  <si>
    <t>Pershing Square South</t>
  </si>
  <si>
    <t>Carmine St &amp; 6 Ave</t>
  </si>
  <si>
    <t>W 13 St &amp; 7 Ave</t>
  </si>
  <si>
    <t>Fulton St &amp; Clermont Ave</t>
  </si>
  <si>
    <t>Hanson Pl &amp; Ashland Pl</t>
  </si>
  <si>
    <t>Greenwich St &amp; W Houston St</t>
  </si>
  <si>
    <t>Broadway &amp; W 56 St</t>
  </si>
  <si>
    <t>8 Ave &amp; W 16 St</t>
  </si>
  <si>
    <t>W 13 St &amp; Hudson St</t>
  </si>
  <si>
    <t>W 84 St &amp; Columbus Ave</t>
  </si>
  <si>
    <t>W 104 St &amp; Amsterdam Ave</t>
  </si>
  <si>
    <t>E 53 St &amp; Madison Ave</t>
  </si>
  <si>
    <t>E 58 St &amp; 1 Ave</t>
  </si>
  <si>
    <t>W 43 St &amp; 6 Ave</t>
  </si>
  <si>
    <t>Broadway &amp; W 36 St</t>
  </si>
  <si>
    <t>E 41 St &amp; Madison Ave</t>
  </si>
  <si>
    <t>Cleveland Pl &amp; Spring St</t>
  </si>
  <si>
    <t>S 5 Pl &amp; S 4 St</t>
  </si>
  <si>
    <t>E 45 St &amp; 3 Ave</t>
  </si>
  <si>
    <t>W 34 St &amp; 11 Ave</t>
  </si>
  <si>
    <t>Columbus Ave &amp; W 103 St</t>
  </si>
  <si>
    <t>W 106 St &amp; Central Park West</t>
  </si>
  <si>
    <t>E 39 St &amp; 3 Ave</t>
  </si>
  <si>
    <t>Central Park North &amp; Adam Clayton Powell Blvd</t>
  </si>
  <si>
    <t>Vesey Pl &amp; River Terrace</t>
  </si>
  <si>
    <t>Mercer St &amp; Spring St</t>
  </si>
  <si>
    <t>E 39 St &amp; 2 Ave</t>
  </si>
  <si>
    <t>E 20 St &amp; FDR Drive</t>
  </si>
  <si>
    <t>Washington St &amp; Gansevoort St</t>
  </si>
  <si>
    <t>West St &amp; Chambers St</t>
  </si>
  <si>
    <t>E 85 St &amp; 3 Ave</t>
  </si>
  <si>
    <t>Spruce St &amp; Nassau St</t>
  </si>
  <si>
    <t>Avenue D &amp; E 12 St</t>
  </si>
  <si>
    <t>E 15 St &amp; 3 Ave</t>
  </si>
  <si>
    <t>9 Ave &amp; W 28 St</t>
  </si>
  <si>
    <t>W 78 St &amp; Broadway</t>
  </si>
  <si>
    <t>W 63 St &amp; Broadway</t>
  </si>
  <si>
    <t>Pier 40 - Hudson River Park</t>
  </si>
  <si>
    <t>W 84 St &amp; Broadway</t>
  </si>
  <si>
    <t>Avenue D &amp; E 3 St</t>
  </si>
  <si>
    <t>E 88 St &amp; 1 Ave</t>
  </si>
  <si>
    <t>Allen St &amp; Rivington St</t>
  </si>
  <si>
    <t>Stanton St &amp; Chrystie St</t>
  </si>
  <si>
    <t>E 59 St &amp; Madison Ave</t>
  </si>
  <si>
    <t>W 14 St &amp; The High Line</t>
  </si>
  <si>
    <t>MacDougal St &amp; Prince St</t>
  </si>
  <si>
    <t>E 14 St &amp; Avenue B</t>
  </si>
  <si>
    <t>Front St &amp; Washington St</t>
  </si>
  <si>
    <t>Clark St &amp; Henry St</t>
  </si>
  <si>
    <t>Broadway &amp; W 51 St</t>
  </si>
  <si>
    <t>Duane St &amp; Greenwich St</t>
  </si>
  <si>
    <t>W 16 St &amp; The High Line</t>
  </si>
  <si>
    <t>Leonard St &amp; Maujer St</t>
  </si>
  <si>
    <t>Myrtle Ave &amp; Lewis Ave</t>
  </si>
  <si>
    <t>Centre St &amp; Chambers St</t>
  </si>
  <si>
    <t>1 Ave &amp; E 16 St</t>
  </si>
  <si>
    <t>E 16 St &amp; 5 Ave</t>
  </si>
  <si>
    <t>Reade St &amp; Broadway</t>
  </si>
  <si>
    <t>E 10 St &amp; Avenue A</t>
  </si>
  <si>
    <t>Greenwich Ave &amp; 8 Ave</t>
  </si>
  <si>
    <t>Barclay St &amp; Church St</t>
  </si>
  <si>
    <t>South End Ave &amp; Liberty St</t>
  </si>
  <si>
    <t>E 33 St &amp; 2 Ave</t>
  </si>
  <si>
    <t>Cherry St</t>
  </si>
  <si>
    <t>Broadway &amp; Roebling St</t>
  </si>
  <si>
    <t>Adelphi St &amp; Myrtle Ave</t>
  </si>
  <si>
    <t>DeKalb Ave &amp; S Portland Ave</t>
  </si>
  <si>
    <t>Bergen St &amp; Smith St</t>
  </si>
  <si>
    <t>Bedford Ave &amp; Nassau Ave</t>
  </si>
  <si>
    <t>11 Ave &amp; W 41 St</t>
  </si>
  <si>
    <t>8 Ave &amp; W 33 St</t>
  </si>
  <si>
    <t>University Pl &amp; E 8 St</t>
  </si>
  <si>
    <t>Broadway &amp; W 58 St</t>
  </si>
  <si>
    <t>Broadway &amp; W 53 St</t>
  </si>
  <si>
    <t>Forsyth St &amp; Broome St</t>
  </si>
  <si>
    <t>Lafayette St &amp; E 8 St</t>
  </si>
  <si>
    <t>W 45 St &amp; 8 Ave</t>
  </si>
  <si>
    <t>W 44 St &amp; 5 Ave</t>
  </si>
  <si>
    <t>Bond St &amp; Bergen St</t>
  </si>
  <si>
    <t>Dean St &amp; 4 Ave</t>
  </si>
  <si>
    <t>E 51 St &amp; 1 Ave</t>
  </si>
  <si>
    <t>W 92 St &amp; Broadway</t>
  </si>
  <si>
    <t>W 76 St &amp; Columbus Ave</t>
  </si>
  <si>
    <t>5 Ave &amp; E 88 St</t>
  </si>
  <si>
    <t>E 24 St &amp; Park Ave S</t>
  </si>
  <si>
    <t>W 52 St &amp; 6 Ave</t>
  </si>
  <si>
    <t>Central Park West &amp; W 102 St</t>
  </si>
  <si>
    <t>E 48 St &amp; 5 Ave</t>
  </si>
  <si>
    <t>W 42 St &amp; Dyer Ave</t>
  </si>
  <si>
    <t>Clinton St &amp; Joralemon St</t>
  </si>
  <si>
    <t>E 47 St &amp; 2 Ave</t>
  </si>
  <si>
    <t>Cooper Square &amp; E 7 St</t>
  </si>
  <si>
    <t>Broadway &amp; W 24 St</t>
  </si>
  <si>
    <t>W 52 St &amp; 5 Ave</t>
  </si>
  <si>
    <t>9 Ave &amp; W 22 St</t>
  </si>
  <si>
    <t>Clinton St &amp; Grand St</t>
  </si>
  <si>
    <t>E 31 St &amp; 3 Ave</t>
  </si>
  <si>
    <t>2 Ave &amp; E 96 St</t>
  </si>
  <si>
    <t>Bus Slip &amp; State St</t>
  </si>
  <si>
    <t>E 6 St &amp; Avenue B</t>
  </si>
  <si>
    <t>W 22 St &amp; 10 Ave</t>
  </si>
  <si>
    <t>11 Ave &amp; W 27 St</t>
  </si>
  <si>
    <t>E 23 St &amp; 1 Ave</t>
  </si>
  <si>
    <t>Kent Ave &amp; N 7 St</t>
  </si>
  <si>
    <t>N 6 St &amp; Bedford Ave</t>
  </si>
  <si>
    <t>W 4 St &amp; 7 Ave S</t>
  </si>
  <si>
    <t>Sands St &amp; Navy St</t>
  </si>
  <si>
    <t>York St &amp; Jay St</t>
  </si>
  <si>
    <t>Rivington St &amp; Ridge St</t>
  </si>
  <si>
    <t>Montrose Ave &amp; Bushwick Ave</t>
  </si>
  <si>
    <t>E 91 St &amp; Park Ave</t>
  </si>
  <si>
    <t>E 88 St &amp; Park Ave</t>
  </si>
  <si>
    <t>6 Ave &amp; Canal St</t>
  </si>
  <si>
    <t>2 Ave &amp; E 31 St</t>
  </si>
  <si>
    <t>W 56 St &amp; 10 Ave</t>
  </si>
  <si>
    <t>Broadway &amp; W 49 St</t>
  </si>
  <si>
    <t>Henry St &amp; Grand St</t>
  </si>
  <si>
    <t>Maiden Ln &amp; Pearl St</t>
  </si>
  <si>
    <t>South St &amp; Gouverneur Ln</t>
  </si>
  <si>
    <t>Richards St &amp; Delavan St</t>
  </si>
  <si>
    <t>Christopher St &amp; Greenwich St</t>
  </si>
  <si>
    <t>Amsterdam Ave &amp; W 79 St</t>
  </si>
  <si>
    <t>W 53 St &amp; 10 Ave</t>
  </si>
  <si>
    <t>E 32 St &amp; Park Ave</t>
  </si>
  <si>
    <t>Central Park West &amp; W 72 St</t>
  </si>
  <si>
    <t>W 49 St &amp; 8 Ave</t>
  </si>
  <si>
    <t>Columbia St &amp; Rivington St</t>
  </si>
  <si>
    <t>Division St &amp; Bowery</t>
  </si>
  <si>
    <t>Centre St &amp; Worth St</t>
  </si>
  <si>
    <t>Clinton St &amp; Tillary St</t>
  </si>
  <si>
    <t>Carroll St &amp; Smith St</t>
  </si>
  <si>
    <t>Fulton St &amp; Broadway</t>
  </si>
  <si>
    <t>W 46 St &amp; 11 Ave</t>
  </si>
  <si>
    <t>E 66 St &amp; Madison Ave</t>
  </si>
  <si>
    <t>5 Ave &amp; E 103 St</t>
  </si>
  <si>
    <t>Cadman Plaza E &amp; Red Cross Pl</t>
  </si>
  <si>
    <t>W 13 St &amp; 5 Ave</t>
  </si>
  <si>
    <t>Sullivan St &amp; Washington Sq</t>
  </si>
  <si>
    <t>Berkeley Pl &amp; 7 Ave</t>
  </si>
  <si>
    <t>MacDougal St &amp; Washington Sq</t>
  </si>
  <si>
    <t>FDR Drive &amp; E 35 St</t>
  </si>
  <si>
    <t>31 St &amp; Thomson Ave</t>
  </si>
  <si>
    <t>W 42 St &amp; 8 Ave</t>
  </si>
  <si>
    <t>Canal St &amp; Rutgers St</t>
  </si>
  <si>
    <t>Howard St &amp; Centre St</t>
  </si>
  <si>
    <t>E 65 St &amp; 2 Ave</t>
  </si>
  <si>
    <t>Murray St &amp; West St</t>
  </si>
  <si>
    <t>President St &amp; Henry St</t>
  </si>
  <si>
    <t>Schermerhorn St &amp; Court St</t>
  </si>
  <si>
    <t>Norfolk St &amp; Broome St</t>
  </si>
  <si>
    <t>Clinton Ave &amp; Flushing Ave</t>
  </si>
  <si>
    <t>Grand Army Plaza &amp; Central Park S</t>
  </si>
  <si>
    <t>Columbus Ave &amp; W 95 St</t>
  </si>
  <si>
    <t>Washington Pl &amp; 6 Ave</t>
  </si>
  <si>
    <t>E 102 St &amp; 1 Ave</t>
  </si>
  <si>
    <t>E 7 St &amp; Avenue A</t>
  </si>
  <si>
    <t>E 4 St &amp; 2 Ave</t>
  </si>
  <si>
    <t>W 55 St &amp; 6 Ave</t>
  </si>
  <si>
    <t>Franklin St &amp; Dupont St</t>
  </si>
  <si>
    <t>12 Ave &amp; W 40 St</t>
  </si>
  <si>
    <t>W 24 St &amp; 7 Ave</t>
  </si>
  <si>
    <t>Metropolitan Ave &amp; Bedford Ave</t>
  </si>
  <si>
    <t>Central Park West &amp; W 85 St</t>
  </si>
  <si>
    <t>West Thames St</t>
  </si>
  <si>
    <t>W 41 St &amp; 8 Ave</t>
  </si>
  <si>
    <t>6 Ave &amp; W 33 St</t>
  </si>
  <si>
    <t>1 Ave &amp; E 62 St</t>
  </si>
  <si>
    <t>E 47 St &amp; 1 Ave</t>
  </si>
  <si>
    <t>W 88 St &amp; West End Ave</t>
  </si>
  <si>
    <t>Bank St &amp; Hudson St</t>
  </si>
  <si>
    <t>Pershing Square North</t>
  </si>
  <si>
    <t>W 31 St &amp; 7 Ave</t>
  </si>
  <si>
    <t>E 60 St &amp; York Ave</t>
  </si>
  <si>
    <t>Cliff St &amp; Fulton St</t>
  </si>
  <si>
    <t>3 Ave &amp; E 62 St</t>
  </si>
  <si>
    <t>E 20 St &amp; 2 Ave</t>
  </si>
  <si>
    <t>E 30 St &amp; Park Ave S</t>
  </si>
  <si>
    <t>W 70 St &amp; Amsterdam Ave</t>
  </si>
  <si>
    <t>1 Ave &amp; E 94 St</t>
  </si>
  <si>
    <t>Madison Ave &amp; E 99 St</t>
  </si>
  <si>
    <t>Berkeley Pl &amp; 6 Ave</t>
  </si>
  <si>
    <t>W 52 St &amp; 9 Ave</t>
  </si>
  <si>
    <t>Broadway &amp; W 55 St</t>
  </si>
  <si>
    <t>W 37 St &amp; 10 Ave</t>
  </si>
  <si>
    <t>Driggs Ave &amp; Lorimer St</t>
  </si>
  <si>
    <t>E 55 St &amp; 2 Ave</t>
  </si>
  <si>
    <t>5 Ave &amp; E 93 St</t>
  </si>
  <si>
    <t>E 58 St &amp; Madison Ave</t>
  </si>
  <si>
    <t>W 87 St  &amp; Amsterdam Ave</t>
  </si>
  <si>
    <t>11 Ave &amp; W 59 St</t>
  </si>
  <si>
    <t>W 18 St &amp; 6 Ave</t>
  </si>
  <si>
    <t>W 39 St &amp; 9 Ave</t>
  </si>
  <si>
    <t>Kane St &amp; Clinton St</t>
  </si>
  <si>
    <t>W 15 St &amp; 7 Ave</t>
  </si>
  <si>
    <t>Fulton St &amp; Rockwell Pl</t>
  </si>
  <si>
    <t>Clermont Ave &amp; Lafayette Ave</t>
  </si>
  <si>
    <t>E 12 St &amp; 3 Ave</t>
  </si>
  <si>
    <t>S 4 St &amp; Rodney St</t>
  </si>
  <si>
    <t>W 67 St &amp; Broadway</t>
  </si>
  <si>
    <t>Pike St &amp; E Broadway</t>
  </si>
  <si>
    <t>Greenwich St &amp; Hubert St</t>
  </si>
  <si>
    <t>Union Ave &amp; Wallabout St</t>
  </si>
  <si>
    <t>Division Ave &amp; Hooper St</t>
  </si>
  <si>
    <t>Broadway &amp; W 60 St</t>
  </si>
  <si>
    <t>W 33 St &amp; 7 Ave</t>
  </si>
  <si>
    <t>1 Ave &amp; E 18 St</t>
  </si>
  <si>
    <t>Hudson St &amp; Reade St</t>
  </si>
  <si>
    <t>2 Ave &amp; E 99 St</t>
  </si>
  <si>
    <t>5 Ave &amp; E 63 St</t>
  </si>
  <si>
    <t>E 76 St &amp; 3 Ave</t>
  </si>
  <si>
    <t>Riverside Dr &amp; W 104 St</t>
  </si>
  <si>
    <t>W 106 St &amp; Amsterdam Ave</t>
  </si>
  <si>
    <t>W 82 St &amp; Central Park West</t>
  </si>
  <si>
    <t>Throop Ave &amp; Myrtle Ave</t>
  </si>
  <si>
    <t>Broad St &amp; Bridge St</t>
  </si>
  <si>
    <t>W 52 St &amp; 11 Ave</t>
  </si>
  <si>
    <t>Peck Slip &amp; Front St</t>
  </si>
  <si>
    <t>E 25 St &amp; 1 Ave</t>
  </si>
  <si>
    <t>Brooklyn Bridge Park - Pier 2</t>
  </si>
  <si>
    <t>Cadman Plaza E &amp; Tillary St</t>
  </si>
  <si>
    <t>Commerce St &amp; Van Brunt St</t>
  </si>
  <si>
    <t>Atlantic Ave &amp; Furman St</t>
  </si>
  <si>
    <t>Jackson Ave &amp; 46 Rd</t>
  </si>
  <si>
    <t>46 Ave &amp; 5 St</t>
  </si>
  <si>
    <t>Mercer St &amp; Bleecker St</t>
  </si>
  <si>
    <t>E 81 St &amp; York Ave</t>
  </si>
  <si>
    <t>E 74 St &amp; 1 Ave</t>
  </si>
  <si>
    <t>Franklin St &amp; W Broadway</t>
  </si>
  <si>
    <t>W 13 St &amp; 6 Ave</t>
  </si>
  <si>
    <t>John St &amp; William St</t>
  </si>
  <si>
    <t>Banker St &amp; Meserole Ave</t>
  </si>
  <si>
    <t>W 47 St &amp; 10 Ave</t>
  </si>
  <si>
    <t>E 27 St &amp; 1 Ave</t>
  </si>
  <si>
    <t>Watts St &amp; Greenwich St</t>
  </si>
  <si>
    <t>E 5 St &amp; Avenue C</t>
  </si>
  <si>
    <t>Bond St &amp; Schermerhorn St</t>
  </si>
  <si>
    <t>5 Ave &amp; E 78 St</t>
  </si>
  <si>
    <t>5 Ave &amp; E 73 St</t>
  </si>
  <si>
    <t>Columbia Heights &amp; Cranberry St</t>
  </si>
  <si>
    <t>Hicks St &amp; Montague St</t>
  </si>
  <si>
    <t>East End Ave &amp; E 86 St</t>
  </si>
  <si>
    <t>5 Ave &amp; E 29 St</t>
  </si>
  <si>
    <t>E 2 St &amp; Avenue B</t>
  </si>
  <si>
    <t>Riverside Dr &amp; W 72 St</t>
  </si>
  <si>
    <t>E 19 St &amp; 3 Ave</t>
  </si>
  <si>
    <t>E 13 St &amp; Avenue A</t>
  </si>
  <si>
    <t>E 40 St &amp; 5 Ave</t>
  </si>
  <si>
    <t>E 81 St &amp; 3 Ave</t>
  </si>
  <si>
    <t>Murray St &amp; Greenwich St</t>
  </si>
  <si>
    <t>E 33 St &amp; 5 Ave</t>
  </si>
  <si>
    <t>W 20 St &amp; 7 Ave</t>
  </si>
  <si>
    <t>Henry St &amp; Poplar St</t>
  </si>
  <si>
    <t>Central Park W &amp; W 96 St</t>
  </si>
  <si>
    <t>DeKalb Ave &amp; Hudson Ave</t>
  </si>
  <si>
    <t>Emerson Pl &amp; Myrtle Ave</t>
  </si>
  <si>
    <t>E 2 St &amp; 2 Ave</t>
  </si>
  <si>
    <t>Willoughby St &amp; Fleet St</t>
  </si>
  <si>
    <t>Clinton Ave &amp; Myrtle Ave</t>
  </si>
  <si>
    <t>Graham Ave &amp; Conselyea St</t>
  </si>
  <si>
    <t>Amsterdam Ave &amp; W 82 St</t>
  </si>
  <si>
    <t>Richardson St &amp; N Henry St</t>
  </si>
  <si>
    <t>Lexington Ave &amp; E 24 St</t>
  </si>
  <si>
    <t>Bialystoker Pl &amp; Delancey St</t>
  </si>
  <si>
    <t>E 55 St &amp; Lexington Ave</t>
  </si>
  <si>
    <t>Concord St &amp; Bridge St</t>
  </si>
  <si>
    <t>Leonard St &amp; Church St</t>
  </si>
  <si>
    <t>Cadman Plaza West &amp; Montague St</t>
  </si>
  <si>
    <t>Willoughby Ave &amp; Hall St</t>
  </si>
  <si>
    <t>St James Pl &amp; Oliver St</t>
  </si>
  <si>
    <t>W 25 St &amp; 6 Ave</t>
  </si>
  <si>
    <t>W 37 St &amp; Broadway</t>
  </si>
  <si>
    <t>W 100 St &amp; Manhattan Ave</t>
  </si>
  <si>
    <t>Graham Ave &amp; Withers St</t>
  </si>
  <si>
    <t>Leonard St &amp; Boerum St</t>
  </si>
  <si>
    <t>W 26 St &amp; 10 Ave</t>
  </si>
  <si>
    <t>Catherine St &amp; Monroe St</t>
  </si>
  <si>
    <t>Central Park West &amp; W 68 St</t>
  </si>
  <si>
    <t>E 75 St &amp; 3 Ave</t>
  </si>
  <si>
    <t>Broadway &amp; W 41 St</t>
  </si>
  <si>
    <t>W 27 St &amp; 7 Ave</t>
  </si>
  <si>
    <t>Warren St &amp; Church St</t>
  </si>
  <si>
    <t>Riverside Dr &amp; W 82 St</t>
  </si>
  <si>
    <t>E 11 St &amp; 1 Ave</t>
  </si>
  <si>
    <t>William St &amp; Pine St</t>
  </si>
  <si>
    <t>Court St &amp; State St</t>
  </si>
  <si>
    <t>Broadway &amp; Berry St</t>
  </si>
  <si>
    <t>E 35 St &amp; 3 Ave</t>
  </si>
  <si>
    <t>LaGuardia Pl &amp; W 3 St</t>
  </si>
  <si>
    <t>E 80 St &amp; 2 Ave</t>
  </si>
  <si>
    <t>W 21 St &amp; 6 Ave</t>
  </si>
  <si>
    <t>Albany Ave &amp; Fulton St</t>
  </si>
  <si>
    <t>Lewis Ave &amp; Decatur St</t>
  </si>
  <si>
    <t>Washington Park</t>
  </si>
  <si>
    <t>W 74 St &amp; Columbus Ave</t>
  </si>
  <si>
    <t>S Portland Ave &amp; Hanson Pl</t>
  </si>
  <si>
    <t>Carroll St &amp; 6 Ave</t>
  </si>
  <si>
    <t>E 20 St &amp; Park Ave</t>
  </si>
  <si>
    <t>Boerum St &amp; Broadway</t>
  </si>
  <si>
    <t>Hope St &amp; Union Ave</t>
  </si>
  <si>
    <t>Norman Ave &amp; Leonard St - 2</t>
  </si>
  <si>
    <t>Greenwich Ave &amp; Charles St</t>
  </si>
  <si>
    <t>E 11 St &amp; Broadway</t>
  </si>
  <si>
    <t>E 84 St &amp; Park Ave</t>
  </si>
  <si>
    <t>Jay St &amp; Tech Pl</t>
  </si>
  <si>
    <t>Vernon Blvd &amp; 50 Ave</t>
  </si>
  <si>
    <t>W 107 St &amp; Columbus Ave</t>
  </si>
  <si>
    <t>Amsterdam Ave &amp; W 73 St</t>
  </si>
  <si>
    <t>E 51 St &amp; Lexington Ave</t>
  </si>
  <si>
    <t>Broadway &amp; W 32 St</t>
  </si>
  <si>
    <t>Forsyth St &amp; Canal St</t>
  </si>
  <si>
    <t>45 Rd &amp; 11 St</t>
  </si>
  <si>
    <t>Center Blvd &amp; Borden Ave</t>
  </si>
  <si>
    <t>E 6 St &amp; Avenue D</t>
  </si>
  <si>
    <t>Water - Whitehall Plaza</t>
  </si>
  <si>
    <t>5 Ave &amp; 3 St</t>
  </si>
  <si>
    <t>W 11 St &amp; 6 Ave</t>
  </si>
  <si>
    <t>9 Ave &amp; W 18 St</t>
  </si>
  <si>
    <t>Meserole Ave &amp; Manhattan Ave</t>
  </si>
  <si>
    <t>Berry St &amp; N 8 St</t>
  </si>
  <si>
    <t>Monroe St &amp; Classon Ave</t>
  </si>
  <si>
    <t>Eckford St &amp; Engert Ave</t>
  </si>
  <si>
    <t>E 58 St &amp; 3 Ave</t>
  </si>
  <si>
    <t>Graham Ave &amp; Grand St</t>
  </si>
  <si>
    <t>Metropolitan Ave &amp; Meeker Ave</t>
  </si>
  <si>
    <t>W 95 St &amp; Broadway</t>
  </si>
  <si>
    <t>21 St &amp; Queens Plaza North</t>
  </si>
  <si>
    <t>West End Ave &amp; W 107 St</t>
  </si>
  <si>
    <t>W 37 St &amp; 5 Ave</t>
  </si>
  <si>
    <t>Graham Ave &amp; Herbert St</t>
  </si>
  <si>
    <t>Tompkins Ave &amp; Hopkins St</t>
  </si>
  <si>
    <t>Nassau Ave &amp; Newell St</t>
  </si>
  <si>
    <t>E 78 St &amp; 2 Ave</t>
  </si>
  <si>
    <t>Macon St &amp; Nostrand Ave</t>
  </si>
  <si>
    <t>Pike St &amp; Monroe St</t>
  </si>
  <si>
    <t>Harrison St &amp; Hudson St</t>
  </si>
  <si>
    <t>Wythe Ave &amp; Metropolitan Ave</t>
  </si>
  <si>
    <t>Willoughby Ave &amp; Tompkins Ave</t>
  </si>
  <si>
    <t>Myrtle Ave &amp; Marcy Ave</t>
  </si>
  <si>
    <t>Avenue D &amp; E 8 St</t>
  </si>
  <si>
    <t>Montague St &amp; Clinton St</t>
  </si>
  <si>
    <t>Fulton St &amp; Washington Ave</t>
  </si>
  <si>
    <t>Lexington Ave &amp; E 29 St</t>
  </si>
  <si>
    <t>Lexington Ave &amp; Classon Ave</t>
  </si>
  <si>
    <t>South St &amp; Whitehall St</t>
  </si>
  <si>
    <t>Lispenard St &amp; Broadway</t>
  </si>
  <si>
    <t>Carroll St &amp; Columbia St</t>
  </si>
  <si>
    <t>Grand Army Plaza &amp; Plaza St West</t>
  </si>
  <si>
    <t>3 St &amp; 7 Ave</t>
  </si>
  <si>
    <t>Hancock St &amp; Bedford Ave</t>
  </si>
  <si>
    <t>W 90 St &amp; Amsterdam Ave</t>
  </si>
  <si>
    <t>E 67 St &amp; Park Ave</t>
  </si>
  <si>
    <t>Madison St &amp; Clinton St</t>
  </si>
  <si>
    <t>47 Ave &amp; 31 St</t>
  </si>
  <si>
    <t>Broadway &amp; W 39 St</t>
  </si>
  <si>
    <t>E 9 St &amp; Avenue C</t>
  </si>
  <si>
    <t>E 97 St &amp; Madison Ave</t>
  </si>
  <si>
    <t>Smith St &amp; 9 St</t>
  </si>
  <si>
    <t>Madison St &amp; Montgomery St</t>
  </si>
  <si>
    <t>Riverside Dr &amp; W 89 St</t>
  </si>
  <si>
    <t>Reed St &amp; Van Brunt St</t>
  </si>
  <si>
    <t>E 48 St &amp; 3 Ave</t>
  </si>
  <si>
    <t>Putnam Ave &amp; Throop Ave</t>
  </si>
  <si>
    <t>Marcus Garvey Blvd &amp; Macon St</t>
  </si>
  <si>
    <t>West End Ave &amp; W 94 St</t>
  </si>
  <si>
    <t>Central Park West &amp; W 100 St</t>
  </si>
  <si>
    <t>Putnam Ave &amp; Nostrand Ave</t>
  </si>
  <si>
    <t xml:space="preserve">Age </t>
  </si>
  <si>
    <t>Month</t>
  </si>
  <si>
    <t>Weekday</t>
  </si>
  <si>
    <t>Year</t>
  </si>
  <si>
    <t>Start station to End station</t>
  </si>
  <si>
    <t>20-29</t>
  </si>
  <si>
    <t>30-39</t>
  </si>
  <si>
    <t>50-59</t>
  </si>
  <si>
    <t>40-49</t>
  </si>
  <si>
    <t>60-69</t>
  </si>
  <si>
    <t>70-79</t>
  </si>
  <si>
    <t>80 above</t>
  </si>
  <si>
    <t>1.  What are the types of customers the company has and what is the count for each</t>
  </si>
  <si>
    <t>Trip duration (minutes)</t>
  </si>
  <si>
    <t>Count of Start Station</t>
  </si>
  <si>
    <t>Count of User Type</t>
  </si>
  <si>
    <t>Count of End Station</t>
  </si>
  <si>
    <t>Bayard St &amp; Baxter St TO Bayard St &amp; Baxter St</t>
  </si>
  <si>
    <t>Central Park S &amp; 6 Ave TO Central Park S &amp; 6 Ave</t>
  </si>
  <si>
    <t>Pershing Square North TO W 33 St &amp; 7 Ave</t>
  </si>
  <si>
    <t>Rivington St &amp; Chrystie St TO W Broadway &amp; Spring St</t>
  </si>
  <si>
    <t>University Pl &amp; E 14 St TO Washington Pl &amp; Broadway</t>
  </si>
  <si>
    <t>W 20 St &amp; 8 Ave TO W 26 St &amp; 8 Ave</t>
  </si>
  <si>
    <t>W 26 St &amp; 8 Ave TO W 38 St &amp; 8 Ave</t>
  </si>
  <si>
    <t>York St &amp; Jay St TO Rivington St &amp; Chrystie St</t>
  </si>
  <si>
    <t>Count of Start station to End station</t>
  </si>
  <si>
    <t>Count of Gender</t>
  </si>
  <si>
    <t>QUESTIONS</t>
  </si>
  <si>
    <t>Age group</t>
  </si>
  <si>
    <t>Count of Age group</t>
  </si>
  <si>
    <t>4.  What is the average trip duration?</t>
  </si>
  <si>
    <t>Row Labels</t>
  </si>
  <si>
    <t>Sum of Trip duration (minutes)</t>
  </si>
  <si>
    <t>Count of Trip duration (minutes)</t>
  </si>
  <si>
    <t>Trip Duration( seconds)</t>
  </si>
  <si>
    <t>Average of Trip duration (minutes)</t>
  </si>
  <si>
    <t>May</t>
  </si>
  <si>
    <t>Count of Month</t>
  </si>
  <si>
    <t>Count of Weekday</t>
  </si>
  <si>
    <t>2. Do men make use of the service than women? YES</t>
  </si>
  <si>
    <t>1.  What are the types of customers the company has and what is the count for each?</t>
  </si>
  <si>
    <t>5. What is the age distribution of customers</t>
  </si>
  <si>
    <t>Start date and time</t>
  </si>
  <si>
    <t>Tme interval</t>
  </si>
  <si>
    <t xml:space="preserve">Start date </t>
  </si>
  <si>
    <t xml:space="preserve">Start time </t>
  </si>
  <si>
    <t>Grand Total</t>
  </si>
  <si>
    <t>3.  What age group makes use of the bikeshare service the most?  Age 30-39</t>
  </si>
  <si>
    <t>6. What is the most common start station?  </t>
  </si>
  <si>
    <t>5. What is the age distribution of customers?</t>
  </si>
  <si>
    <t xml:space="preserve">7.  What is the most common end station? </t>
  </si>
  <si>
    <t xml:space="preserve">8.  What is the most common trip (start station to end station)? </t>
  </si>
  <si>
    <t>12 AM</t>
  </si>
  <si>
    <t>1 AM</t>
  </si>
  <si>
    <t>2 AM</t>
  </si>
  <si>
    <t>3 AM</t>
  </si>
  <si>
    <t>5 AM</t>
  </si>
  <si>
    <t>6 AM</t>
  </si>
  <si>
    <t>7 AM</t>
  </si>
  <si>
    <t>8 AM</t>
  </si>
  <si>
    <t>9 AM</t>
  </si>
  <si>
    <t>10 AM</t>
  </si>
  <si>
    <t>11 AM</t>
  </si>
  <si>
    <t>12 PM</t>
  </si>
  <si>
    <t>1 PM</t>
  </si>
  <si>
    <t>2 PM</t>
  </si>
  <si>
    <t>3 PM</t>
  </si>
  <si>
    <t>4 PM</t>
  </si>
  <si>
    <t>5 PM</t>
  </si>
  <si>
    <t>6 PM</t>
  </si>
  <si>
    <t>7 PM</t>
  </si>
  <si>
    <t>8 PM</t>
  </si>
  <si>
    <t>9 PM</t>
  </si>
  <si>
    <t>10 PM</t>
  </si>
  <si>
    <t>11 PM</t>
  </si>
  <si>
    <t xml:space="preserve">Count of Start time </t>
  </si>
  <si>
    <t>9. Who are the users with high trip duration.</t>
  </si>
  <si>
    <t>10. Number of trips made by subscribers and customers</t>
  </si>
  <si>
    <t>11. Which type of user takes longer rides on average? Customers</t>
  </si>
  <si>
    <t>11. Which type of user takes longer rides on average?</t>
  </si>
  <si>
    <t xml:space="preserve">2. Do men make use of the service than women? </t>
  </si>
  <si>
    <t>12. What is the subscription rate among men and women?</t>
  </si>
  <si>
    <t>13. What gender records the highest average trip duration?</t>
  </si>
  <si>
    <t>14. What month records the highest traffic? June</t>
  </si>
  <si>
    <t>15. What day records the highest traffic?</t>
  </si>
  <si>
    <t>16. What time records the highest traffic?</t>
  </si>
  <si>
    <t>QUESTIONS/PIVOT</t>
  </si>
  <si>
    <t>9. Who are the users with high trip duration? Subcribers</t>
  </si>
  <si>
    <t>Jun</t>
  </si>
  <si>
    <t>Apr</t>
  </si>
  <si>
    <t>Mar</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</si>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</sst>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dddd"/>
    <numFmt numFmtId="166" formatCode="0.0"/>
  </numFmts>
  <fonts count="13" x14ac:knownFonts="1">
    <font>
      <sz val="11"/>
      <color theme="1"/>
      <name val="Calibri"/>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font>
    <font>
      <b/>
      <sz val="10"/>
      <color theme="1"/>
      <name val="Times New Roman"/>
      <family val="1"/>
    </font>
    <font>
      <sz val="10"/>
      <color theme="1"/>
      <name val="Times New Roman"/>
      <family val="1"/>
    </font>
    <font>
      <b/>
      <sz val="10"/>
      <name val="Times New Roman"/>
      <family val="1"/>
    </font>
    <font>
      <sz val="10"/>
      <name val="Times New Roman"/>
      <family val="1"/>
    </font>
    <font>
      <b/>
      <sz val="10"/>
      <color rgb="FF3C4043"/>
      <name val="Times New Roman"/>
      <family val="1"/>
    </font>
    <font>
      <b/>
      <sz val="11"/>
      <color theme="1"/>
      <name val="Calibri"/>
      <family val="2"/>
      <scheme val="minor"/>
    </font>
    <font>
      <b/>
      <sz val="10"/>
      <color rgb="FFFF0000"/>
      <name val="Times New Roman"/>
      <family val="1"/>
    </font>
    <font>
      <sz val="10"/>
      <color rgb="FFFF0000"/>
      <name val="Times New Roman"/>
      <family val="1"/>
    </font>
  </fonts>
  <fills count="2">
    <fill>
      <patternFill patternType="none"/>
    </fill>
    <fill>
      <patternFill patternType="gray125"/>
    </fill>
  </fills>
  <borders count="2">
    <border>
      <left/>
      <right/>
      <top/>
      <bottom/>
      <diagonal/>
    </border>
    <border>
      <left style="thin">
        <color rgb="FFABABAB"/>
      </left>
      <right style="thin">
        <color rgb="FFABABAB"/>
      </right>
      <top style="thin">
        <color rgb="FFABABAB"/>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1" fillId="0" borderId="0" xfId="0" applyFont="1"/>
    <xf numFmtId="22" fontId="2" fillId="0" borderId="0" xfId="0" applyNumberFormat="1" applyFont="1"/>
    <xf numFmtId="0" fontId="4" fillId="0" borderId="0" xfId="0" applyFont="1" applyAlignment="1">
      <alignment horizontal="center"/>
    </xf>
    <xf numFmtId="1" fontId="4" fillId="0" borderId="0" xfId="0" applyNumberFormat="1" applyFont="1" applyAlignment="1">
      <alignment horizontal="center"/>
    </xf>
    <xf numFmtId="0" fontId="1" fillId="0" borderId="0" xfId="0" applyFont="1" applyAlignment="1">
      <alignment horizontal="center"/>
    </xf>
    <xf numFmtId="22" fontId="2" fillId="0" borderId="0" xfId="0" applyNumberFormat="1" applyFont="1" applyAlignment="1">
      <alignment horizontal="center"/>
    </xf>
    <xf numFmtId="2" fontId="0" fillId="0" borderId="0" xfId="0" applyNumberFormat="1" applyAlignment="1">
      <alignment horizontal="center"/>
    </xf>
    <xf numFmtId="49" fontId="3" fillId="0" borderId="0" xfId="0" applyNumberFormat="1" applyFont="1" applyAlignment="1">
      <alignment horizontal="center"/>
    </xf>
    <xf numFmtId="0" fontId="0" fillId="0" borderId="0" xfId="0"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49" fontId="4" fillId="0" borderId="0" xfId="0" applyNumberFormat="1" applyFont="1" applyAlignment="1">
      <alignment horizontal="center"/>
    </xf>
    <xf numFmtId="49" fontId="0" fillId="0" borderId="0" xfId="0" applyNumberFormat="1"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Alignment="1">
      <alignment horizontal="left" vertical="center"/>
    </xf>
    <xf numFmtId="0" fontId="5" fillId="0" borderId="0" xfId="0" applyFont="1" applyAlignment="1">
      <alignment horizontal="left"/>
    </xf>
    <xf numFmtId="0" fontId="6" fillId="0" borderId="1" xfId="0" applyFont="1" applyBorder="1" applyAlignment="1">
      <alignment horizontal="left"/>
    </xf>
    <xf numFmtId="2" fontId="6" fillId="0" borderId="0" xfId="0" applyNumberFormat="1" applyFont="1" applyAlignment="1">
      <alignment horizontal="center"/>
    </xf>
    <xf numFmtId="0" fontId="9" fillId="0" borderId="0" xfId="0" applyFont="1" applyAlignment="1">
      <alignment horizontal="center" vertical="center"/>
    </xf>
    <xf numFmtId="166" fontId="6" fillId="0" borderId="0" xfId="0" applyNumberFormat="1" applyFont="1" applyAlignment="1">
      <alignment horizontal="center"/>
    </xf>
    <xf numFmtId="0" fontId="8" fillId="0" borderId="0" xfId="0" applyFont="1" applyAlignment="1">
      <alignment horizontal="center"/>
    </xf>
    <xf numFmtId="0" fontId="5" fillId="0" borderId="0" xfId="0" applyFont="1" applyAlignment="1">
      <alignment horizontal="center" vertical="center"/>
    </xf>
    <xf numFmtId="0" fontId="8" fillId="0" borderId="0" xfId="0" applyFont="1" applyAlignment="1">
      <alignment vertical="center"/>
    </xf>
    <xf numFmtId="0" fontId="7" fillId="0" borderId="0" xfId="0" applyFont="1" applyAlignment="1">
      <alignment vertical="center"/>
    </xf>
    <xf numFmtId="0" fontId="5" fillId="0" borderId="0" xfId="0" applyFont="1" applyAlignment="1">
      <alignment horizontal="left" vertical="center"/>
    </xf>
    <xf numFmtId="2" fontId="5" fillId="0" borderId="0" xfId="0" applyNumberFormat="1" applyFont="1" applyAlignment="1">
      <alignment horizontal="left"/>
    </xf>
    <xf numFmtId="9" fontId="6" fillId="0" borderId="0" xfId="0" applyNumberFormat="1" applyFont="1" applyAlignment="1">
      <alignment horizontal="center"/>
    </xf>
    <xf numFmtId="9" fontId="6" fillId="0" borderId="0" xfId="1" applyFont="1" applyAlignment="1">
      <alignment horizontal="center"/>
    </xf>
    <xf numFmtId="14" fontId="0" fillId="0" borderId="0" xfId="0" applyNumberFormat="1" applyAlignment="1">
      <alignment horizontal="center"/>
    </xf>
    <xf numFmtId="18" fontId="0" fillId="0" borderId="0" xfId="0" applyNumberFormat="1" applyAlignment="1">
      <alignment horizontal="center"/>
    </xf>
    <xf numFmtId="2" fontId="6" fillId="0" borderId="0" xfId="0" applyNumberFormat="1" applyFont="1"/>
    <xf numFmtId="0" fontId="5" fillId="0" borderId="0" xfId="0" applyFont="1"/>
    <xf numFmtId="0" fontId="0" fillId="0" borderId="0" xfId="0" pivotButton="1"/>
    <xf numFmtId="0" fontId="0" fillId="0" borderId="0" xfId="0" applyAlignment="1">
      <alignment horizontal="left"/>
    </xf>
    <xf numFmtId="0" fontId="6" fillId="0" borderId="0" xfId="0" applyFont="1"/>
    <xf numFmtId="0" fontId="11" fillId="0" borderId="0" xfId="0" applyFont="1" applyAlignment="1">
      <alignment horizontal="center"/>
    </xf>
    <xf numFmtId="0" fontId="12" fillId="0" borderId="0" xfId="0" applyFont="1" applyAlignment="1">
      <alignment horizontal="center"/>
    </xf>
    <xf numFmtId="165" fontId="0" fillId="0" borderId="0" xfId="0" applyNumberFormat="1"/>
    <xf numFmtId="0" fontId="10" fillId="0" borderId="0" xfId="0" applyFont="1"/>
    <xf numFmtId="0" fontId="10" fillId="0" borderId="0" xfId="0" applyFont="1" applyAlignment="1">
      <alignment horizontal="left"/>
    </xf>
    <xf numFmtId="166" fontId="0" fillId="0" borderId="0" xfId="0" applyNumberFormat="1" applyAlignment="1">
      <alignment horizontal="center"/>
    </xf>
    <xf numFmtId="166" fontId="0" fillId="0" borderId="0" xfId="0" applyNumberFormat="1"/>
    <xf numFmtId="0" fontId="5" fillId="0" borderId="0" xfId="0" applyFont="1" applyAlignment="1">
      <alignment horizontal="center"/>
    </xf>
    <xf numFmtId="0" fontId="9" fillId="0" borderId="0" xfId="0" applyFont="1" applyAlignment="1">
      <alignment horizontal="left" vertical="center"/>
    </xf>
    <xf numFmtId="0" fontId="0" fillId="0" borderId="0" xfId="0" applyNumberFormat="1"/>
  </cellXfs>
  <cellStyles count="2">
    <cellStyle name="Normal" xfId="0" builtinId="0"/>
    <cellStyle name="Percent" xfId="1" builtinId="5"/>
  </cellStyles>
  <dxfs count="21">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dddd"/>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3" formatCode="h:mm\ AM/PM"/>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27" formatCode="m/d/yyyy\ h:mm"/>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[bikeshare_excel.xlsx]Pivot!age distribution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users by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Pivot!$B$16:$B$22</c:f>
              <c:strCache>
                <c:ptCount val="7"/>
                <c:pt idx="0">
                  <c:v>80 above</c:v>
                </c:pt>
                <c:pt idx="1">
                  <c:v>70-79</c:v>
                </c:pt>
                <c:pt idx="2">
                  <c:v>20-29</c:v>
                </c:pt>
                <c:pt idx="3">
                  <c:v>60-69</c:v>
                </c:pt>
                <c:pt idx="4">
                  <c:v>50-59</c:v>
                </c:pt>
                <c:pt idx="5">
                  <c:v>40-49</c:v>
                </c:pt>
                <c:pt idx="6">
                  <c:v>30-39</c:v>
                </c:pt>
              </c:strCache>
            </c:strRef>
          </c:cat>
          <c:val>
            <c:numRef>
              <c:f>Pivot!$C$16:$C$22</c:f>
              <c:numCache>
                <c:formatCode>General</c:formatCode>
                <c:ptCount val="7"/>
                <c:pt idx="0">
                  <c:v>2</c:v>
                </c:pt>
                <c:pt idx="1">
                  <c:v>19</c:v>
                </c:pt>
                <c:pt idx="2">
                  <c:v>47</c:v>
                </c:pt>
                <c:pt idx="3">
                  <c:v>58</c:v>
                </c:pt>
                <c:pt idx="4">
                  <c:v>118</c:v>
                </c:pt>
                <c:pt idx="5">
                  <c:v>174</c:v>
                </c:pt>
                <c:pt idx="6">
                  <c:v>248</c:v>
                </c:pt>
              </c:numCache>
            </c:numRef>
          </c:val>
          <c:extLst>
            <c:ext xmlns:c16="http://schemas.microsoft.com/office/drawing/2014/chart" uri="{C3380CC4-5D6E-409C-BE32-E72D297353CC}">
              <c16:uniqueId val="{00000001-6817-428B-B7FF-91596C68B3AB}"/>
            </c:ext>
          </c:extLst>
        </c:ser>
        <c:dLbls>
          <c:dLblPos val="outEnd"/>
          <c:showLegendKey val="0"/>
          <c:showVal val="1"/>
          <c:showCatName val="0"/>
          <c:showSerName val="0"/>
          <c:showPercent val="0"/>
          <c:showBubbleSize val="0"/>
        </c:dLbls>
        <c:gapWidth val="219"/>
        <c:overlap val="-27"/>
        <c:axId val="1321009008"/>
        <c:axId val="1321009840"/>
      </c:barChart>
      <c:catAx>
        <c:axId val="132100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09840"/>
        <c:crosses val="autoZero"/>
        <c:auto val="1"/>
        <c:lblAlgn val="ctr"/>
        <c:lblOffset val="100"/>
        <c:noMultiLvlLbl val="0"/>
      </c:catAx>
      <c:valAx>
        <c:axId val="132100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009008"/>
        <c:crosses val="autoZero"/>
        <c:crossBetween val="between"/>
      </c:valAx>
      <c:spPr>
        <a:noFill/>
        <a:ln>
          <a:noFill/>
        </a:ln>
        <a:effectLst>
          <a:softEdge rad="0"/>
        </a:effectLst>
      </c:spPr>
    </c:plotArea>
    <c:plotVisOnly val="1"/>
    <c:dispBlanksAs val="gap"/>
    <c:showDLblsOverMax val="0"/>
  </c:chart>
  <c:spPr>
    <a:solidFill>
      <a:schemeClr val="bg1"/>
    </a:solidFill>
    <a:ln w="69850" cap="flat" cmpd="sng" algn="ctr">
      <a:solidFill>
        <a:schemeClr val="tx1">
          <a:lumMod val="15000"/>
          <a:lumOff val="85000"/>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[bikeshare_excel.xlsx]Pivot!userType</c:name>
    <c:fmtId val="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1969574513923188E-2"/>
              <c:y val="0.13245825865778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6.1969574513923188E-2"/>
              <c:y val="0.132458258657780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373DBE18-16F3-4976-A571-F579D1AB5D38}" type="CATEGORYNAME">
                  <a:rPr lang="en-US" sz="1000">
                    <a:solidFill>
                      <a:schemeClr val="bg1"/>
                    </a:solidFill>
                  </a:rPr>
                  <a:pPr>
                    <a:defRPr sz="1000" b="0" i="0" u="none" strike="noStrike" kern="1200" baseline="0">
                      <a:solidFill>
                        <a:schemeClr val="bg1"/>
                      </a:solidFill>
                      <a:latin typeface="+mn-lt"/>
                      <a:ea typeface="+mn-ea"/>
                      <a:cs typeface="+mn-cs"/>
                    </a:defRPr>
                  </a:pPr>
                  <a:t>[CATEGORY NAME]</a:t>
                </a:fld>
                <a:r>
                  <a:rPr lang="en-US" sz="1000" baseline="0">
                    <a:solidFill>
                      <a:schemeClr val="bg1"/>
                    </a:solidFill>
                  </a:rPr>
                  <a:t> </a:t>
                </a:r>
                <a:fld id="{FB0F804B-7DBC-4048-9FE1-B9D4D6E74E6D}" type="PERCENTAGE">
                  <a:rPr lang="en-US" sz="1000" baseline="0">
                    <a:solidFill>
                      <a:schemeClr val="bg1"/>
                    </a:solidFill>
                  </a:rPr>
                  <a:pPr>
                    <a:defRPr sz="1000" b="0" i="0" u="none" strike="noStrike" kern="1200" baseline="0">
                      <a:solidFill>
                        <a:schemeClr val="bg1"/>
                      </a:solidFill>
                      <a:latin typeface="+mn-lt"/>
                      <a:ea typeface="+mn-ea"/>
                      <a:cs typeface="+mn-cs"/>
                    </a:defRPr>
                  </a:pPr>
                  <a:t>[PERCENTAGE]</a:t>
                </a:fld>
                <a:endParaRPr lang="en-US" sz="1000" baseline="0">
                  <a:solidFill>
                    <a:schemeClr val="bg1"/>
                  </a:solidFill>
                </a:endParaRPr>
              </a:p>
            </c:rich>
          </c:tx>
          <c:spPr>
            <a:noFill/>
            <a:ln>
              <a:noFill/>
            </a:ln>
            <a:effectLst/>
          </c:spPr>
          <c:dLblPos val="inEnd"/>
          <c:showLegendKey val="0"/>
          <c:showVal val="0"/>
          <c:showCatName val="1"/>
          <c:showSerName val="0"/>
          <c:showPercent val="1"/>
          <c:showBubbleSize val="0"/>
          <c:extLst>
            <c:ext xmlns:c15="http://schemas.microsoft.com/office/drawing/2012/chart" uri="{CE6537A1-D6FC-4f65-9D91-7224C49458BB}">
              <c15:layout>
                <c:manualLayout>
                  <c:w val="0.41991116538914314"/>
                  <c:h val="0.28009704600937124"/>
                </c:manualLayout>
              </c15:layout>
              <c15:dlblFieldTable/>
              <c15:showDataLabelsRange val="0"/>
            </c:ext>
          </c:extLst>
        </c:dLbl>
      </c:pivotFmt>
      <c:pivotFmt>
        <c:idx val="18"/>
        <c:spPr>
          <a:solidFill>
            <a:schemeClr val="accent1"/>
          </a:solidFill>
          <a:ln w="19050">
            <a:noFill/>
          </a:ln>
          <a:effectLst/>
        </c:spPr>
      </c:pivotFmt>
      <c:pivotFmt>
        <c:idx val="19"/>
        <c:spPr>
          <a:solidFill>
            <a:schemeClr val="accent1"/>
          </a:solidFill>
          <a:ln w="19050">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373DBE18-16F3-4976-A571-F579D1AB5D38}" type="CATEGORYNAME">
                  <a:rPr lang="en-US" sz="1000">
                    <a:solidFill>
                      <a:schemeClr val="bg1"/>
                    </a:solidFill>
                  </a:rPr>
                  <a:pPr>
                    <a:defRPr sz="1000" b="0" i="0" u="none" strike="noStrike" kern="1200" baseline="0">
                      <a:solidFill>
                        <a:schemeClr val="bg1"/>
                      </a:solidFill>
                      <a:latin typeface="+mn-lt"/>
                      <a:ea typeface="+mn-ea"/>
                      <a:cs typeface="+mn-cs"/>
                    </a:defRPr>
                  </a:pPr>
                  <a:t>[CATEGORY NAME]</a:t>
                </a:fld>
                <a:r>
                  <a:rPr lang="en-US" sz="1000" baseline="0">
                    <a:solidFill>
                      <a:schemeClr val="bg1"/>
                    </a:solidFill>
                  </a:rPr>
                  <a:t> </a:t>
                </a:r>
                <a:fld id="{FB0F804B-7DBC-4048-9FE1-B9D4D6E74E6D}" type="PERCENTAGE">
                  <a:rPr lang="en-US" sz="1000" baseline="0">
                    <a:solidFill>
                      <a:schemeClr val="bg1"/>
                    </a:solidFill>
                  </a:rPr>
                  <a:pPr>
                    <a:defRPr sz="1000" b="0" i="0" u="none" strike="noStrike" kern="1200" baseline="0">
                      <a:solidFill>
                        <a:schemeClr val="bg1"/>
                      </a:solidFill>
                      <a:latin typeface="+mn-lt"/>
                      <a:ea typeface="+mn-ea"/>
                      <a:cs typeface="+mn-cs"/>
                    </a:defRPr>
                  </a:pPr>
                  <a:t>[PERCENTAGE]</a:t>
                </a:fld>
                <a:endParaRPr lang="en-US" sz="1000" baseline="0">
                  <a:solidFill>
                    <a:schemeClr val="bg1"/>
                  </a:solidFill>
                </a:endParaRPr>
              </a:p>
            </c:rich>
          </c:tx>
          <c:spPr>
            <a:noFill/>
            <a:ln>
              <a:noFill/>
            </a:ln>
            <a:effectLst/>
          </c:spPr>
          <c:dLblPos val="inEnd"/>
          <c:showLegendKey val="0"/>
          <c:showVal val="0"/>
          <c:showCatName val="1"/>
          <c:showSerName val="0"/>
          <c:showPercent val="1"/>
          <c:showBubbleSize val="0"/>
          <c:extLst>
            <c:ext xmlns:c15="http://schemas.microsoft.com/office/drawing/2012/chart" uri="{CE6537A1-D6FC-4f65-9D91-7224C49458BB}">
              <c15:layout>
                <c:manualLayout>
                  <c:w val="0.41991116538914314"/>
                  <c:h val="0.28009704600937124"/>
                </c:manualLayout>
              </c15:layout>
              <c15:dlblFieldTable/>
              <c15:showDataLabelsRange val="0"/>
            </c:ext>
          </c:extLst>
        </c:dLbl>
      </c:pivotFmt>
      <c:pivotFmt>
        <c:idx val="21"/>
        <c:spPr>
          <a:solidFill>
            <a:schemeClr val="accent1"/>
          </a:solidFill>
          <a:ln w="19050">
            <a:noFill/>
          </a:ln>
          <a:effectLst/>
        </c:spPr>
      </c:pivotFmt>
      <c:pivotFmt>
        <c:idx val="22"/>
        <c:spPr>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noFill/>
          </a:ln>
          <a:effectLst/>
        </c:spPr>
        <c:dLbl>
          <c:idx val="0"/>
          <c:layout>
            <c:manualLayout>
              <c:x val="-0.28746506190707788"/>
              <c:y val="-0.15025584450072449"/>
            </c:manualLayout>
          </c:layout>
          <c:spPr>
            <a:noFill/>
            <a:ln>
              <a:noFill/>
            </a:ln>
            <a:effectLst/>
          </c:spPr>
          <c:txPr>
            <a:bodyPr wrap="square" lIns="38100" tIns="19050" rIns="38100" bIns="19050" anchor="ctr">
              <a:spAutoFit/>
            </a:bodyPr>
            <a:lstStyle/>
            <a:p>
              <a:pPr>
                <a:defRPr>
                  <a:solidFill>
                    <a:schemeClr val="bg1"/>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129972635489485"/>
                  <c:h val="0.38598586175771443"/>
                </c:manualLayout>
              </c15:layout>
            </c:ext>
          </c:extLst>
        </c:dLbl>
      </c:pivotFmt>
      <c:pivotFmt>
        <c:idx val="24"/>
        <c:spPr>
          <a:solidFill>
            <a:schemeClr val="accent2"/>
          </a:solidFill>
          <a:ln w="19050">
            <a:noFill/>
          </a:ln>
          <a:effectLst/>
        </c:spPr>
        <c:dLbl>
          <c:idx val="0"/>
          <c:layout>
            <c:manualLayout>
              <c:x val="0.20836873531428168"/>
              <c:y val="0.10562905428727419"/>
            </c:manualLayout>
          </c:layout>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40557485980815544"/>
                  <c:h val="0.29049495578060325"/>
                </c:manualLayout>
              </c15:layout>
            </c:ext>
          </c:extLst>
        </c:dLbl>
      </c:pivotFmt>
    </c:pivotFmts>
    <c:plotArea>
      <c:layout/>
      <c:pieChart>
        <c:varyColors val="1"/>
        <c:ser>
          <c:idx val="0"/>
          <c:order val="0"/>
          <c:tx>
            <c:strRef>
              <c:f>Pivot!$C$4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7-BCB6-4113-B070-7B71D7AB4F71}"/>
              </c:ext>
            </c:extLst>
          </c:dPt>
          <c:dPt>
            <c:idx val="1"/>
            <c:bubble3D val="0"/>
            <c:spPr>
              <a:solidFill>
                <a:schemeClr val="accent2"/>
              </a:solidFill>
              <a:ln w="19050">
                <a:noFill/>
              </a:ln>
              <a:effectLst/>
            </c:spPr>
            <c:extLst>
              <c:ext xmlns:c16="http://schemas.microsoft.com/office/drawing/2014/chart" uri="{C3380CC4-5D6E-409C-BE32-E72D297353CC}">
                <c16:uniqueId val="{00000009-BCB6-4113-B070-7B71D7AB4F71}"/>
              </c:ext>
            </c:extLst>
          </c:dPt>
          <c:dLbls>
            <c:dLbl>
              <c:idx val="0"/>
              <c:layout>
                <c:manualLayout>
                  <c:x val="-0.28746506190707788"/>
                  <c:y val="-0.15025584450072449"/>
                </c:manualLayout>
              </c:layout>
              <c:spPr>
                <a:noFill/>
                <a:ln>
                  <a:noFill/>
                </a:ln>
                <a:effectLst/>
              </c:spPr>
              <c:txPr>
                <a:bodyPr wrap="square" lIns="38100" tIns="19050" rIns="38100" bIns="19050" anchor="ctr">
                  <a:spAutoFit/>
                </a:bodyPr>
                <a:lstStyle/>
                <a:p>
                  <a:pPr>
                    <a:defRPr>
                      <a:solidFill>
                        <a:schemeClr val="bg1"/>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129972635489485"/>
                      <c:h val="0.38598586175771443"/>
                    </c:manualLayout>
                  </c15:layout>
                </c:ext>
                <c:ext xmlns:c16="http://schemas.microsoft.com/office/drawing/2014/chart" uri="{C3380CC4-5D6E-409C-BE32-E72D297353CC}">
                  <c16:uniqueId val="{00000007-BCB6-4113-B070-7B71D7AB4F71}"/>
                </c:ext>
              </c:extLst>
            </c:dLbl>
            <c:dLbl>
              <c:idx val="1"/>
              <c:layout>
                <c:manualLayout>
                  <c:x val="0.20836873531428168"/>
                  <c:y val="0.10562905428727419"/>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40557485980815544"/>
                      <c:h val="0.29049495578060325"/>
                    </c:manualLayout>
                  </c15:layout>
                </c:ext>
                <c:ext xmlns:c16="http://schemas.microsoft.com/office/drawing/2014/chart" uri="{C3380CC4-5D6E-409C-BE32-E72D297353CC}">
                  <c16:uniqueId val="{00000009-BCB6-4113-B070-7B71D7AB4F71}"/>
                </c:ext>
              </c:extLst>
            </c:dLbl>
            <c:spPr>
              <a:noFill/>
              <a:ln>
                <a:noFill/>
              </a:ln>
              <a:effectLst/>
            </c:spPr>
            <c:txPr>
              <a:bodyPr wrap="square" lIns="38100" tIns="19050" rIns="38100" bIns="19050" anchor="ctr">
                <a:spAutoFit/>
              </a:bodyPr>
              <a:lstStyle/>
              <a:p>
                <a:pPr>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Pivot!$B$5:$B$7</c:f>
              <c:strCache>
                <c:ptCount val="2"/>
                <c:pt idx="0">
                  <c:v>Subscriber</c:v>
                </c:pt>
                <c:pt idx="1">
                  <c:v>Customer</c:v>
                </c:pt>
              </c:strCache>
            </c:strRef>
          </c:cat>
          <c:val>
            <c:numRef>
              <c:f>Pivot!$C$5:$C$7</c:f>
              <c:numCache>
                <c:formatCode>General</c:formatCode>
                <c:ptCount val="2"/>
                <c:pt idx="0">
                  <c:v>593</c:v>
                </c:pt>
                <c:pt idx="1">
                  <c:v>73</c:v>
                </c:pt>
              </c:numCache>
            </c:numRef>
          </c:val>
          <c:extLst>
            <c:ext xmlns:c16="http://schemas.microsoft.com/office/drawing/2014/chart" uri="{C3380CC4-5D6E-409C-BE32-E72D297353CC}">
              <c16:uniqueId val="{0000000A-BCB6-4113-B070-7B71D7AB4F71}"/>
            </c:ext>
          </c:extLst>
        </c:ser>
        <c:dLbls>
          <c:dLblPos val="bestFit"/>
          <c:showLegendKey val="0"/>
          <c:showVal val="1"/>
          <c:showCatName val="0"/>
          <c:showSerName val="0"/>
          <c:showPercent val="0"/>
          <c:showBubbleSize val="0"/>
          <c:showLeaderLines val="0"/>
        </c:dLbls>
        <c:firstSliceAng val="0"/>
      </c:pieChart>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[bikeshare_excel.xlsx]Pivot!Gender distribution</c:name>
    <c:fmtId val="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Pivot!$C$10</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dLbl>
              <c:idx val="1"/>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Pivot!$B$11:$B$12</c:f>
              <c:strCache>
                <c:ptCount val="2"/>
                <c:pt idx="0">
                  <c:v>Male</c:v>
                </c:pt>
                <c:pt idx="1">
                  <c:v>Female</c:v>
                </c:pt>
              </c:strCache>
            </c:strRef>
          </c:cat>
          <c:val>
            <c:numRef>
              <c:f>Pivot!$C$11:$C$12</c:f>
              <c:numCache>
                <c:formatCode>General</c:formatCode>
                <c:ptCount val="2"/>
                <c:pt idx="0">
                  <c:v>525</c:v>
                </c:pt>
                <c:pt idx="1">
                  <c:v>141</c:v>
                </c:pt>
              </c:numCache>
            </c:numRef>
          </c:val>
          <c:extLst>
            <c:ext xmlns:c16="http://schemas.microsoft.com/office/drawing/2014/chart" uri="{C3380CC4-5D6E-409C-BE32-E72D297353CC}">
              <c16:uniqueId val="{00000005-F726-4964-BA22-F3D45315FED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[bikeshare_excel.xlsx]Pivot!PivotTable11</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Pivot!$C$46</c:f>
              <c:strCache>
                <c:ptCount val="1"/>
                <c:pt idx="0">
                  <c:v>Total</c:v>
                </c:pt>
              </c:strCache>
            </c:strRef>
          </c:tx>
          <c:spPr>
            <a:solidFill>
              <a:schemeClr val="accent1"/>
            </a:solidFill>
            <a:ln>
              <a:noFill/>
            </a:ln>
            <a:effectLst/>
          </c:spPr>
          <c:invertIfNegative val="0"/>
          <c:cat>
            <c:strRef>
              <c:f>Pivot!$B$47:$B$51</c:f>
              <c:strCache>
                <c:ptCount val="5"/>
                <c:pt idx="0">
                  <c:v>Lafayette St &amp; E 8 St</c:v>
                </c:pt>
                <c:pt idx="1">
                  <c:v>2 Ave &amp; E 31 St</c:v>
                </c:pt>
                <c:pt idx="2">
                  <c:v>W 43 St &amp; 6 Ave</c:v>
                </c:pt>
                <c:pt idx="3">
                  <c:v>West St &amp; Chambers St</c:v>
                </c:pt>
                <c:pt idx="4">
                  <c:v>Central Park S &amp; 6 Ave</c:v>
                </c:pt>
              </c:strCache>
            </c:strRef>
          </c:cat>
          <c:val>
            <c:numRef>
              <c:f>Pivot!$C$47:$C$51</c:f>
              <c:numCache>
                <c:formatCode>General</c:formatCode>
                <c:ptCount val="5"/>
                <c:pt idx="0">
                  <c:v>7</c:v>
                </c:pt>
                <c:pt idx="1">
                  <c:v>7</c:v>
                </c:pt>
                <c:pt idx="2">
                  <c:v>7</c:v>
                </c:pt>
                <c:pt idx="3">
                  <c:v>8</c:v>
                </c:pt>
                <c:pt idx="4">
                  <c:v>12</c:v>
                </c:pt>
              </c:numCache>
            </c:numRef>
          </c:val>
          <c:extLst>
            <c:ext xmlns:c16="http://schemas.microsoft.com/office/drawing/2014/chart" uri="{C3380CC4-5D6E-409C-BE32-E72D297353CC}">
              <c16:uniqueId val="{00000000-75E8-4978-9F2B-3370E30EB23F}"/>
            </c:ext>
          </c:extLst>
        </c:ser>
        <c:dLbls>
          <c:showLegendKey val="0"/>
          <c:showVal val="0"/>
          <c:showCatName val="0"/>
          <c:showSerName val="0"/>
          <c:showPercent val="0"/>
          <c:showBubbleSize val="0"/>
        </c:dLbls>
        <c:gapWidth val="50"/>
        <c:overlap val="-15"/>
        <c:axId val="815988991"/>
        <c:axId val="816040575"/>
      </c:barChart>
      <c:catAx>
        <c:axId val="8159889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6040575"/>
        <c:crosses val="autoZero"/>
        <c:auto val="1"/>
        <c:lblAlgn val="ctr"/>
        <c:lblOffset val="100"/>
        <c:noMultiLvlLbl val="0"/>
      </c:catAx>
      <c:valAx>
        <c:axId val="816040575"/>
        <c:scaling>
          <c:orientation val="minMax"/>
        </c:scaling>
        <c:delete val="1"/>
        <c:axPos val="b"/>
        <c:numFmt formatCode="General" sourceLinked="1"/>
        <c:majorTickMark val="out"/>
        <c:minorTickMark val="none"/>
        <c:tickLblPos val="nextTo"/>
        <c:crossAx val="815988991"/>
        <c:crosses val="autoZero"/>
        <c:crossBetween val="between"/>
      </c:valAx>
      <c:spPr>
        <a:noFill/>
      </c:spPr>
    </c:plotArea>
    <c:plotVisOnly val="1"/>
    <c:dispBlanksAs val="gap"/>
    <c:showDLblsOverMax val="0"/>
  </c:chart>
  <c:spPr>
    <a:noFill/>
    <a:ln w="349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[bikeshare_excel.xlsx]Pivot!age distribution</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Pivot!$C$15</c:f>
              <c:strCache>
                <c:ptCount val="1"/>
                <c:pt idx="0">
                  <c:v>Total</c:v>
                </c:pt>
              </c:strCache>
            </c:strRef>
          </c:tx>
          <c:spPr>
            <a:solidFill>
              <a:schemeClr val="accent1"/>
            </a:solidFill>
            <a:ln>
              <a:noFill/>
            </a:ln>
            <a:effectLst/>
          </c:spPr>
          <c:invertIfNegative val="0"/>
          <c:cat>
            <c:strRef>
              <c:f>Pivot!$B$16:$B$22</c:f>
              <c:strCache>
                <c:ptCount val="7"/>
                <c:pt idx="0">
                  <c:v>80 above</c:v>
                </c:pt>
                <c:pt idx="1">
                  <c:v>70-79</c:v>
                </c:pt>
                <c:pt idx="2">
                  <c:v>20-29</c:v>
                </c:pt>
                <c:pt idx="3">
                  <c:v>60-69</c:v>
                </c:pt>
                <c:pt idx="4">
                  <c:v>50-59</c:v>
                </c:pt>
                <c:pt idx="5">
                  <c:v>40-49</c:v>
                </c:pt>
                <c:pt idx="6">
                  <c:v>30-39</c:v>
                </c:pt>
              </c:strCache>
            </c:strRef>
          </c:cat>
          <c:val>
            <c:numRef>
              <c:f>Pivot!$C$16:$C$22</c:f>
              <c:numCache>
                <c:formatCode>General</c:formatCode>
                <c:ptCount val="7"/>
                <c:pt idx="0">
                  <c:v>2</c:v>
                </c:pt>
                <c:pt idx="1">
                  <c:v>19</c:v>
                </c:pt>
                <c:pt idx="2">
                  <c:v>47</c:v>
                </c:pt>
                <c:pt idx="3">
                  <c:v>58</c:v>
                </c:pt>
                <c:pt idx="4">
                  <c:v>118</c:v>
                </c:pt>
                <c:pt idx="5">
                  <c:v>174</c:v>
                </c:pt>
                <c:pt idx="6">
                  <c:v>248</c:v>
                </c:pt>
              </c:numCache>
            </c:numRef>
          </c:val>
          <c:extLst>
            <c:ext xmlns:c16="http://schemas.microsoft.com/office/drawing/2014/chart" uri="{C3380CC4-5D6E-409C-BE32-E72D297353CC}">
              <c16:uniqueId val="{00000002-396A-413C-B882-F468188CBEFE}"/>
            </c:ext>
          </c:extLst>
        </c:ser>
        <c:dLbls>
          <c:dLblPos val="outEnd"/>
          <c:showLegendKey val="0"/>
          <c:showVal val="0"/>
          <c:showCatName val="0"/>
          <c:showSerName val="0"/>
          <c:showPercent val="0"/>
          <c:showBubbleSize val="0"/>
        </c:dLbls>
        <c:gapWidth val="50"/>
        <c:axId val="1321009008"/>
        <c:axId val="1321009840"/>
      </c:barChart>
      <c:catAx>
        <c:axId val="132100900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1009840"/>
        <c:crosses val="autoZero"/>
        <c:auto val="1"/>
        <c:lblAlgn val="ctr"/>
        <c:lblOffset val="100"/>
        <c:noMultiLvlLbl val="0"/>
      </c:catAx>
      <c:valAx>
        <c:axId val="1321009840"/>
        <c:scaling>
          <c:orientation val="minMax"/>
        </c:scaling>
        <c:delete val="1"/>
        <c:axPos val="b"/>
        <c:numFmt formatCode="General" sourceLinked="1"/>
        <c:majorTickMark val="out"/>
        <c:minorTickMark val="none"/>
        <c:tickLblPos val="nextTo"/>
        <c:crossAx val="1321009008"/>
        <c:crosses val="autoZero"/>
        <c:crossBetween val="between"/>
      </c:valAx>
      <c:spPr>
        <a:noFill/>
        <a:ln>
          <a:noFill/>
        </a:ln>
        <a:effectLst>
          <a:softEdge rad="0"/>
        </a:effectLst>
      </c:spPr>
    </c:plotArea>
    <c:plotVisOnly val="1"/>
    <c:dispBlanksAs val="gap"/>
    <c:showDLblsOverMax val="0"/>
  </c:chart>
  <c:spPr>
    <a:noFill/>
    <a:ln w="698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[bikeshare_excel.xlsx]Pivot!Time</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94334715643045E-2"/>
          <c:y val="0.11749553444277842"/>
          <c:w val="0.93061133056871392"/>
          <c:h val="0.57807935111802489"/>
        </c:manualLayout>
      </c:layout>
      <c:areaChart>
        <c:grouping val="standard"/>
        <c:varyColors val="0"/>
        <c:ser>
          <c:idx val="0"/>
          <c:order val="0"/>
          <c:tx>
            <c:strRef>
              <c:f>Pivot!$C$144</c:f>
              <c:strCache>
                <c:ptCount val="1"/>
                <c:pt idx="0">
                  <c:v>Total</c:v>
                </c:pt>
              </c:strCache>
            </c:strRef>
          </c:tx>
          <c:spPr>
            <a:solidFill>
              <a:schemeClr val="accent1"/>
            </a:solidFill>
            <a:ln w="25400">
              <a:noFill/>
            </a:ln>
            <a:effectLst/>
          </c:spPr>
          <c:cat>
            <c:strRef>
              <c:f>Pivot!$B$145:$B$167</c:f>
              <c:strCache>
                <c:ptCount val="23"/>
                <c:pt idx="0">
                  <c:v>5 PM</c:v>
                </c:pt>
                <c:pt idx="1">
                  <c:v>6 PM</c:v>
                </c:pt>
                <c:pt idx="2">
                  <c:v>4 PM</c:v>
                </c:pt>
                <c:pt idx="3">
                  <c:v>8 AM</c:v>
                </c:pt>
                <c:pt idx="4">
                  <c:v>9 AM</c:v>
                </c:pt>
                <c:pt idx="5">
                  <c:v>3 PM</c:v>
                </c:pt>
                <c:pt idx="6">
                  <c:v>1 PM</c:v>
                </c:pt>
                <c:pt idx="7">
                  <c:v>7 AM</c:v>
                </c:pt>
                <c:pt idx="8">
                  <c:v>12 PM</c:v>
                </c:pt>
                <c:pt idx="9">
                  <c:v>11 AM</c:v>
                </c:pt>
                <c:pt idx="10">
                  <c:v>7 PM</c:v>
                </c:pt>
                <c:pt idx="11">
                  <c:v>8 PM</c:v>
                </c:pt>
                <c:pt idx="12">
                  <c:v>2 PM</c:v>
                </c:pt>
                <c:pt idx="13">
                  <c:v>10 AM</c:v>
                </c:pt>
                <c:pt idx="14">
                  <c:v>9 PM</c:v>
                </c:pt>
                <c:pt idx="15">
                  <c:v>11 PM</c:v>
                </c:pt>
                <c:pt idx="16">
                  <c:v>6 AM</c:v>
                </c:pt>
                <c:pt idx="17">
                  <c:v>10 PM</c:v>
                </c:pt>
                <c:pt idx="18">
                  <c:v>12 AM</c:v>
                </c:pt>
                <c:pt idx="19">
                  <c:v>5 AM</c:v>
                </c:pt>
                <c:pt idx="20">
                  <c:v>2 AM</c:v>
                </c:pt>
                <c:pt idx="21">
                  <c:v>3 AM</c:v>
                </c:pt>
                <c:pt idx="22">
                  <c:v>1 AM</c:v>
                </c:pt>
              </c:strCache>
            </c:strRef>
          </c:cat>
          <c:val>
            <c:numRef>
              <c:f>Pivot!$C$145:$C$167</c:f>
              <c:numCache>
                <c:formatCode>General</c:formatCode>
                <c:ptCount val="23"/>
                <c:pt idx="0">
                  <c:v>63</c:v>
                </c:pt>
                <c:pt idx="1">
                  <c:v>62</c:v>
                </c:pt>
                <c:pt idx="2">
                  <c:v>58</c:v>
                </c:pt>
                <c:pt idx="3">
                  <c:v>52</c:v>
                </c:pt>
                <c:pt idx="4">
                  <c:v>45</c:v>
                </c:pt>
                <c:pt idx="5">
                  <c:v>44</c:v>
                </c:pt>
                <c:pt idx="6">
                  <c:v>38</c:v>
                </c:pt>
                <c:pt idx="7">
                  <c:v>38</c:v>
                </c:pt>
                <c:pt idx="8">
                  <c:v>37</c:v>
                </c:pt>
                <c:pt idx="9">
                  <c:v>36</c:v>
                </c:pt>
                <c:pt idx="10">
                  <c:v>35</c:v>
                </c:pt>
                <c:pt idx="11">
                  <c:v>33</c:v>
                </c:pt>
                <c:pt idx="12">
                  <c:v>28</c:v>
                </c:pt>
                <c:pt idx="13">
                  <c:v>22</c:v>
                </c:pt>
                <c:pt idx="14">
                  <c:v>18</c:v>
                </c:pt>
                <c:pt idx="15">
                  <c:v>15</c:v>
                </c:pt>
                <c:pt idx="16">
                  <c:v>15</c:v>
                </c:pt>
                <c:pt idx="17">
                  <c:v>14</c:v>
                </c:pt>
                <c:pt idx="18">
                  <c:v>4</c:v>
                </c:pt>
                <c:pt idx="19">
                  <c:v>4</c:v>
                </c:pt>
                <c:pt idx="20">
                  <c:v>3</c:v>
                </c:pt>
                <c:pt idx="21">
                  <c:v>1</c:v>
                </c:pt>
                <c:pt idx="22">
                  <c:v>1</c:v>
                </c:pt>
              </c:numCache>
            </c:numRef>
          </c:val>
          <c:extLst>
            <c:ext xmlns:c16="http://schemas.microsoft.com/office/drawing/2014/chart" uri="{C3380CC4-5D6E-409C-BE32-E72D297353CC}">
              <c16:uniqueId val="{00000002-F687-491A-9B88-73CDA45D3CC0}"/>
            </c:ext>
          </c:extLst>
        </c:ser>
        <c:dLbls>
          <c:showLegendKey val="0"/>
          <c:showVal val="0"/>
          <c:showCatName val="0"/>
          <c:showSerName val="0"/>
          <c:showPercent val="0"/>
          <c:showBubbleSize val="0"/>
        </c:dLbls>
        <c:axId val="837405679"/>
        <c:axId val="837405263"/>
      </c:areaChart>
      <c:catAx>
        <c:axId val="837405679"/>
        <c:scaling>
          <c:orientation val="minMax"/>
        </c:scaling>
        <c:delete val="0"/>
        <c:axPos val="b"/>
        <c:numFmt formatCode="General" sourceLinked="1"/>
        <c:majorTickMark val="out"/>
        <c:minorTickMark val="none"/>
        <c:tickLblPos val="nextTo"/>
        <c:spPr>
          <a:noFill/>
          <a:ln w="9525" cap="flat" cmpd="sng" algn="ctr">
            <a:noFill/>
            <a:round/>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405263"/>
        <c:crosses val="autoZero"/>
        <c:auto val="1"/>
        <c:lblAlgn val="ctr"/>
        <c:lblOffset val="100"/>
        <c:noMultiLvlLbl val="0"/>
      </c:catAx>
      <c:valAx>
        <c:axId val="837405263"/>
        <c:scaling>
          <c:orientation val="minMax"/>
        </c:scaling>
        <c:delete val="1"/>
        <c:axPos val="l"/>
        <c:numFmt formatCode="General" sourceLinked="1"/>
        <c:majorTickMark val="none"/>
        <c:minorTickMark val="none"/>
        <c:tickLblPos val="nextTo"/>
        <c:crossAx val="837405679"/>
        <c:crossesAt val="1"/>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[bikeshare_excel.xlsx]Pivot!PivotTable9</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Average trip duration by customer type</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Pivot!$C$26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C9-4012-9187-91515ACE3B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C9-4012-9187-91515ACE3B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Pivot!$B$27:$B$29</c:f>
              <c:strCache>
                <c:ptCount val="2"/>
                <c:pt idx="0">
                  <c:v>Customer</c:v>
                </c:pt>
                <c:pt idx="1">
                  <c:v>Subscriber</c:v>
                </c:pt>
              </c:strCache>
            </c:strRef>
          </c:cat>
          <c:val>
            <c:numRef>
              <c:f>Pivot!$C$27:$C$29</c:f>
              <c:numCache>
                <c:formatCode>General</c:formatCode>
                <c:ptCount val="2"/>
                <c:pt idx="0">
                  <c:v>25.771689497716903</c:v>
                </c:pt>
                <c:pt idx="1">
                  <c:v>12.077262507026425</c:v>
                </c:pt>
              </c:numCache>
            </c:numRef>
          </c:val>
          <c:extLst>
            <c:ext xmlns:c16="http://schemas.microsoft.com/office/drawing/2014/chart" uri="{C3380CC4-5D6E-409C-BE32-E72D297353CC}">
              <c16:uniqueId val="{00000004-18C9-4012-9187-91515ACE3B3C}"/>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customers and subscribers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Pivot!$C$33:$C$34</c:f>
              <c:strCache>
                <c:ptCount val="1"/>
                <c:pt idx="0">
                  <c:v>Customer</c:v>
                </c:pt>
              </c:strCache>
            </c:strRef>
          </c:tx>
          <c:spPr>
            <a:solidFill>
              <a:schemeClr val="accent1"/>
            </a:solidFill>
            <a:ln>
              <a:noFill/>
            </a:ln>
            <a:effectLst/>
          </c:spPr>
          <c:invertIfNegative val="0"/>
          <c:cat>
            <c:strRef>
              <c:f>Pivot!$B$35:$B$41</c:f>
              <c:strCache>
                <c:ptCount val="7"/>
                <c:pt idx="0">
                  <c:v>80 above</c:v>
                </c:pt>
                <c:pt idx="1">
                  <c:v>70-79</c:v>
                </c:pt>
                <c:pt idx="2">
                  <c:v>20-29</c:v>
                </c:pt>
                <c:pt idx="3">
                  <c:v>60-69</c:v>
                </c:pt>
                <c:pt idx="4">
                  <c:v>50-59</c:v>
                </c:pt>
                <c:pt idx="5">
                  <c:v>40-49</c:v>
                </c:pt>
                <c:pt idx="6">
                  <c:v>30-39</c:v>
                </c:pt>
              </c:strCache>
            </c:strRef>
          </c:cat>
          <c:val>
            <c:numRef>
              <c:f>Pivot!$C$35:$C$41</c:f>
              <c:numCache>
                <c:formatCode>General</c:formatCode>
                <c:ptCount val="7"/>
                <c:pt idx="1">
                  <c:v>4</c:v>
                </c:pt>
                <c:pt idx="2">
                  <c:v>6</c:v>
                </c:pt>
                <c:pt idx="3">
                  <c:v>6</c:v>
                </c:pt>
                <c:pt idx="4">
                  <c:v>14</c:v>
                </c:pt>
                <c:pt idx="5">
                  <c:v>16</c:v>
                </c:pt>
                <c:pt idx="6">
                  <c:v>27</c:v>
                </c:pt>
              </c:numCache>
            </c:numRef>
          </c:val>
          <c:extLst>
            <c:ext xmlns:c16="http://schemas.microsoft.com/office/drawing/2014/chart" uri="{C3380CC4-5D6E-409C-BE32-E72D297353CC}">
              <c16:uniqueId val="{00000001-D651-4EF5-B8CC-F7405E968BD8}"/>
            </c:ext>
          </c:extLst>
        </c:ser>
        <c:ser>
          <c:idx val="1"/>
          <c:order val="1"/>
          <c:tx>
            <c:strRef>
              <c:f>Pivot!$D$33:$D$34</c:f>
              <c:strCache>
                <c:ptCount val="1"/>
                <c:pt idx="0">
                  <c:v>Subscriber</c:v>
                </c:pt>
              </c:strCache>
            </c:strRef>
          </c:tx>
          <c:spPr>
            <a:solidFill>
              <a:schemeClr val="accent2"/>
            </a:solidFill>
            <a:ln>
              <a:noFill/>
            </a:ln>
            <a:effectLst/>
          </c:spPr>
          <c:invertIfNegative val="0"/>
          <c:cat>
            <c:strRef>
              <c:f>Pivot!$B$35:$B$41</c:f>
              <c:strCache>
                <c:ptCount val="7"/>
                <c:pt idx="0">
                  <c:v>80 above</c:v>
                </c:pt>
                <c:pt idx="1">
                  <c:v>70-79</c:v>
                </c:pt>
                <c:pt idx="2">
                  <c:v>20-29</c:v>
                </c:pt>
                <c:pt idx="3">
                  <c:v>60-69</c:v>
                </c:pt>
                <c:pt idx="4">
                  <c:v>50-59</c:v>
                </c:pt>
                <c:pt idx="5">
                  <c:v>40-49</c:v>
                </c:pt>
                <c:pt idx="6">
                  <c:v>30-39</c:v>
                </c:pt>
              </c:strCache>
            </c:strRef>
          </c:cat>
          <c:val>
            <c:numRef>
              <c:f>Pivot!$D$35:$D$41</c:f>
              <c:numCache>
                <c:formatCode>General</c:formatCode>
                <c:ptCount val="7"/>
                <c:pt idx="0">
                  <c:v>2</c:v>
                </c:pt>
                <c:pt idx="1">
                  <c:v>15</c:v>
                </c:pt>
                <c:pt idx="2">
                  <c:v>41</c:v>
                </c:pt>
                <c:pt idx="3">
                  <c:v>52</c:v>
                </c:pt>
                <c:pt idx="4">
                  <c:v>104</c:v>
                </c:pt>
                <c:pt idx="5">
                  <c:v>158</c:v>
                </c:pt>
                <c:pt idx="6">
                  <c:v>221</c:v>
                </c:pt>
              </c:numCache>
            </c:numRef>
          </c:val>
          <c:extLst>
            <c:ext xmlns:c16="http://schemas.microsoft.com/office/drawing/2014/chart" uri="{C3380CC4-5D6E-409C-BE32-E72D297353CC}">
              <c16:uniqueId val="{00000002-D651-4EF5-B8CC-F7405E968BD8}"/>
            </c:ext>
          </c:extLst>
        </c:ser>
        <c:dLbls>
          <c:showLegendKey val="0"/>
          <c:showVal val="0"/>
          <c:showCatName val="0"/>
          <c:showSerName val="0"/>
          <c:showPercent val="0"/>
          <c:showBubbleSize val="0"/>
        </c:dLbls>
        <c:gapWidth val="182"/>
        <c:axId val="201245599"/>
        <c:axId val="201299263"/>
      </c:barChart>
      <c:catAx>
        <c:axId val="201245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99263"/>
        <c:crosses val="autoZero"/>
        <c:auto val="1"/>
        <c:lblAlgn val="ctr"/>
        <c:lblOffset val="100"/>
        <c:noMultiLvlLbl val="0"/>
      </c:catAx>
      <c:valAx>
        <c:axId val="20129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start station</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Pivot!$C$46</c:f>
              <c:strCache>
                <c:ptCount val="1"/>
                <c:pt idx="0">
                  <c:v>Total</c:v>
                </c:pt>
              </c:strCache>
            </c:strRef>
          </c:tx>
          <c:spPr>
            <a:solidFill>
              <a:schemeClr val="accent1"/>
            </a:solidFill>
            <a:ln>
              <a:noFill/>
            </a:ln>
            <a:effectLst/>
          </c:spPr>
          <c:invertIfNegative val="0"/>
          <c:cat>
            <c:strRef>
              <c:f>Pivot!$B$47:$B$51</c:f>
              <c:strCache>
                <c:ptCount val="5"/>
                <c:pt idx="0">
                  <c:v>Lafayette St &amp; E 8 St</c:v>
                </c:pt>
                <c:pt idx="1">
                  <c:v>2 Ave &amp; E 31 St</c:v>
                </c:pt>
                <c:pt idx="2">
                  <c:v>W 43 St &amp; 6 Ave</c:v>
                </c:pt>
                <c:pt idx="3">
                  <c:v>West St &amp; Chambers St</c:v>
                </c:pt>
                <c:pt idx="4">
                  <c:v>Central Park S &amp; 6 Ave</c:v>
                </c:pt>
              </c:strCache>
            </c:strRef>
          </c:cat>
          <c:val>
            <c:numRef>
              <c:f>Pivot!$C$47:$C$51</c:f>
              <c:numCache>
                <c:formatCode>General</c:formatCode>
                <c:ptCount val="5"/>
                <c:pt idx="0">
                  <c:v>7</c:v>
                </c:pt>
                <c:pt idx="1">
                  <c:v>7</c:v>
                </c:pt>
                <c:pt idx="2">
                  <c:v>7</c:v>
                </c:pt>
                <c:pt idx="3">
                  <c:v>8</c:v>
                </c:pt>
                <c:pt idx="4">
                  <c:v>12</c:v>
                </c:pt>
              </c:numCache>
            </c:numRef>
          </c:val>
          <c:extLst>
            <c:ext xmlns:c16="http://schemas.microsoft.com/office/drawing/2014/chart" uri="{C3380CC4-5D6E-409C-BE32-E72D297353CC}">
              <c16:uniqueId val="{00000006-2698-4AC2-A49A-9BE2DFC97672}"/>
            </c:ext>
          </c:extLst>
        </c:ser>
        <c:dLbls>
          <c:showLegendKey val="0"/>
          <c:showVal val="0"/>
          <c:showCatName val="0"/>
          <c:showSerName val="0"/>
          <c:showPercent val="0"/>
          <c:showBubbleSize val="0"/>
        </c:dLbls>
        <c:gapWidth val="182"/>
        <c:overlap val="-15"/>
        <c:axId val="815988991"/>
        <c:axId val="816040575"/>
      </c:barChart>
      <c:catAx>
        <c:axId val="815988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Start</a:t>
                </a:r>
                <a:r>
                  <a:rPr lang="en-US" baseline="0"/>
                  <a:t> station</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40575"/>
        <c:crosses val="autoZero"/>
        <c:auto val="1"/>
        <c:lblAlgn val="ctr"/>
        <c:lblOffset val="100"/>
        <c:noMultiLvlLbl val="0"/>
      </c:catAx>
      <c:valAx>
        <c:axId val="8160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988991"/>
        <c:crosses val="autoZero"/>
        <c:crossBetween val="between"/>
      </c:valAx>
    </c:plotArea>
    <c:plotVisOnly val="1"/>
    <c:dispBlanksAs val="gap"/>
    <c:showDLblsOverMax val="0"/>
  </c:chart>
  <c:spPr>
    <a:solidFill>
      <a:schemeClr val="bg1"/>
    </a:solidFill>
    <a:ln w="349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common start station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Pivot!$C$76</c:f>
              <c:strCache>
                <c:ptCount val="1"/>
                <c:pt idx="0">
                  <c:v>Total</c:v>
                </c:pt>
              </c:strCache>
            </c:strRef>
          </c:tx>
          <c:spPr>
            <a:solidFill>
              <a:schemeClr val="accent1"/>
            </a:solidFill>
            <a:ln>
              <a:noFill/>
            </a:ln>
            <a:effectLst/>
          </c:spPr>
          <c:invertIfNegative val="0"/>
          <c:cat>
            <c:strRef>
              <c:f>Pivot!$B$77:$B$84</c:f>
              <c:strCache>
                <c:ptCount val="8"/>
                <c:pt idx="0">
                  <c:v>York St &amp; Jay St TO Rivington St &amp; Chrystie St</c:v>
                </c:pt>
                <c:pt idx="1">
                  <c:v>W 20 St &amp; 8 Ave TO W 26 St &amp; 8 Ave</c:v>
                </c:pt>
                <c:pt idx="2">
                  <c:v>University Pl &amp; E 14 St TO Washington Pl &amp; Broadway</c:v>
                </c:pt>
                <c:pt idx="3">
                  <c:v>Central Park S &amp; 6 Ave TO Central Park S &amp; 6 Ave</c:v>
                </c:pt>
                <c:pt idx="4">
                  <c:v>W 26 St &amp; 8 Ave TO W 38 St &amp; 8 Ave</c:v>
                </c:pt>
                <c:pt idx="5">
                  <c:v>Pershing Square North TO W 33 St &amp; 7 Ave</c:v>
                </c:pt>
                <c:pt idx="6">
                  <c:v>Bayard St &amp; Baxter St TO Bayard St &amp; Baxter St</c:v>
                </c:pt>
                <c:pt idx="7">
                  <c:v>Rivington St &amp; Chrystie St TO W Broadway &amp; Spring St</c:v>
                </c:pt>
              </c:strCache>
            </c:strRef>
          </c:cat>
          <c:val>
            <c:numRef>
              <c:f>Pivot!$C$77:$C$84</c:f>
              <c:numCache>
                <c:formatCode>General</c:formatCode>
                <c:ptCount val="8"/>
                <c:pt idx="0">
                  <c:v>2</c:v>
                </c:pt>
                <c:pt idx="1">
                  <c:v>2</c:v>
                </c:pt>
                <c:pt idx="2">
                  <c:v>2</c:v>
                </c:pt>
                <c:pt idx="3">
                  <c:v>2</c:v>
                </c:pt>
                <c:pt idx="4">
                  <c:v>2</c:v>
                </c:pt>
                <c:pt idx="5">
                  <c:v>2</c:v>
                </c:pt>
                <c:pt idx="6">
                  <c:v>2</c:v>
                </c:pt>
                <c:pt idx="7">
                  <c:v>2</c:v>
                </c:pt>
              </c:numCache>
            </c:numRef>
          </c:val>
          <c:extLst>
            <c:ext xmlns:c16="http://schemas.microsoft.com/office/drawing/2014/chart" uri="{C3380CC4-5D6E-409C-BE32-E72D297353CC}">
              <c16:uniqueId val="{00000000-8716-43F8-92D9-D26E971FAF8F}"/>
            </c:ext>
          </c:extLst>
        </c:ser>
        <c:dLbls>
          <c:showLegendKey val="0"/>
          <c:showVal val="0"/>
          <c:showCatName val="0"/>
          <c:showSerName val="0"/>
          <c:showPercent val="0"/>
          <c:showBubbleSize val="0"/>
        </c:dLbls>
        <c:gapWidth val="182"/>
        <c:axId val="195907344"/>
        <c:axId val="195931888"/>
      </c:barChart>
      <c:catAx>
        <c:axId val="195907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31888"/>
        <c:crosses val="autoZero"/>
        <c:auto val="1"/>
        <c:lblAlgn val="ctr"/>
        <c:lblOffset val="100"/>
        <c:noMultiLvlLbl val="0"/>
      </c:catAx>
      <c:valAx>
        <c:axId val="195931888"/>
        <c:scaling>
          <c:orientation val="minMax"/>
          <c:max val="2"/>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common end station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Pivot!$C$61</c:f>
              <c:strCache>
                <c:ptCount val="1"/>
                <c:pt idx="0">
                  <c:v>Total</c:v>
                </c:pt>
              </c:strCache>
            </c:strRef>
          </c:tx>
          <c:spPr>
            <a:solidFill>
              <a:schemeClr val="accent1"/>
            </a:solidFill>
            <a:ln>
              <a:noFill/>
            </a:ln>
            <a:effectLst/>
          </c:spPr>
          <c:invertIfNegative val="0"/>
          <c:cat>
            <c:strRef>
              <c:f>Pivot!$B$62:$B$71</c:f>
              <c:strCache>
                <c:ptCount val="10"/>
                <c:pt idx="0">
                  <c:v>E 17 St &amp; Broadway</c:v>
                </c:pt>
                <c:pt idx="1">
                  <c:v>E 7 St &amp; Avenue A</c:v>
                </c:pt>
                <c:pt idx="2">
                  <c:v>W 33 St &amp; 7 Ave</c:v>
                </c:pt>
                <c:pt idx="3">
                  <c:v>W 38 St &amp; 8 Ave</c:v>
                </c:pt>
                <c:pt idx="4">
                  <c:v>E 23 St &amp; 1 Ave</c:v>
                </c:pt>
                <c:pt idx="5">
                  <c:v>South End Ave &amp; Liberty St</c:v>
                </c:pt>
                <c:pt idx="6">
                  <c:v>West St &amp; Chambers St</c:v>
                </c:pt>
                <c:pt idx="7">
                  <c:v>1 Ave &amp; E 68 St</c:v>
                </c:pt>
                <c:pt idx="8">
                  <c:v>E 15 St &amp; 3 Ave</c:v>
                </c:pt>
                <c:pt idx="9">
                  <c:v>Greenwich Ave &amp; 8 Ave</c:v>
                </c:pt>
              </c:strCache>
            </c:strRef>
          </c:cat>
          <c:val>
            <c:numRef>
              <c:f>Pivot!$C$62:$C$71</c:f>
              <c:numCache>
                <c:formatCode>General</c:formatCode>
                <c:ptCount val="10"/>
                <c:pt idx="0">
                  <c:v>10</c:v>
                </c:pt>
                <c:pt idx="1">
                  <c:v>10</c:v>
                </c:pt>
                <c:pt idx="2">
                  <c:v>8</c:v>
                </c:pt>
                <c:pt idx="3">
                  <c:v>8</c:v>
                </c:pt>
                <c:pt idx="4">
                  <c:v>6</c:v>
                </c:pt>
                <c:pt idx="5">
                  <c:v>6</c:v>
                </c:pt>
                <c:pt idx="6">
                  <c:v>6</c:v>
                </c:pt>
                <c:pt idx="7">
                  <c:v>6</c:v>
                </c:pt>
                <c:pt idx="8">
                  <c:v>6</c:v>
                </c:pt>
                <c:pt idx="9">
                  <c:v>6</c:v>
                </c:pt>
              </c:numCache>
            </c:numRef>
          </c:val>
          <c:extLst>
            <c:ext xmlns:c16="http://schemas.microsoft.com/office/drawing/2014/chart" uri="{C3380CC4-5D6E-409C-BE32-E72D297353CC}">
              <c16:uniqueId val="{00000000-256E-4B6A-B22C-FDC6E88E410A}"/>
            </c:ext>
          </c:extLst>
        </c:ser>
        <c:dLbls>
          <c:showLegendKey val="0"/>
          <c:showVal val="0"/>
          <c:showCatName val="0"/>
          <c:showSerName val="0"/>
          <c:showPercent val="0"/>
          <c:showBubbleSize val="0"/>
        </c:dLbls>
        <c:gapWidth val="182"/>
        <c:axId val="1871857967"/>
        <c:axId val="1871880015"/>
      </c:barChart>
      <c:catAx>
        <c:axId val="1871857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a:t>
                </a:r>
                <a:r>
                  <a:rPr lang="en-US" baseline="0"/>
                  <a:t> station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80015"/>
        <c:crosses val="autoZero"/>
        <c:auto val="1"/>
        <c:lblAlgn val="ctr"/>
        <c:lblOffset val="100"/>
        <c:noMultiLvlLbl val="0"/>
      </c:catAx>
      <c:valAx>
        <c:axId val="1871880015"/>
        <c:scaling>
          <c:orientation val="minMax"/>
          <c:max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5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Traffic</a:t>
            </a:r>
            <a:r>
              <a:rPr lang="en-US" baseline="0"/>
              <a:t> rates by time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1999078633348"/>
          <c:y val="0.14535952538744223"/>
          <c:w val="0.82204754851849016"/>
          <c:h val="0.72509100857824749"/>
        </c:manualLayout>
      </c:layout>
      <c:barChart>
        <c:barDir val="bar"/>
        <c:grouping val="clustered"/>
        <c:varyColors val="0"/>
        <c:ser>
          <c:idx val="0"/>
          <c:order val="0"/>
          <c:tx>
            <c:strRef>
              <c:f>Pivot!$C$144</c:f>
              <c:strCache>
                <c:ptCount val="1"/>
                <c:pt idx="0">
                  <c:v>Total</c:v>
                </c:pt>
              </c:strCache>
            </c:strRef>
          </c:tx>
          <c:spPr>
            <a:solidFill>
              <a:schemeClr val="accent1"/>
            </a:solidFill>
            <a:ln>
              <a:noFill/>
            </a:ln>
            <a:effectLst/>
          </c:spPr>
          <c:invertIfNegative val="0"/>
          <c:cat>
            <c:strRef>
              <c:f>Pivot!$B$145:$B$167</c:f>
              <c:strCache>
                <c:ptCount val="23"/>
                <c:pt idx="0">
                  <c:v>5 PM</c:v>
                </c:pt>
                <c:pt idx="1">
                  <c:v>6 PM</c:v>
                </c:pt>
                <c:pt idx="2">
                  <c:v>4 PM</c:v>
                </c:pt>
                <c:pt idx="3">
                  <c:v>8 AM</c:v>
                </c:pt>
                <c:pt idx="4">
                  <c:v>9 AM</c:v>
                </c:pt>
                <c:pt idx="5">
                  <c:v>3 PM</c:v>
                </c:pt>
                <c:pt idx="6">
                  <c:v>1 PM</c:v>
                </c:pt>
                <c:pt idx="7">
                  <c:v>7 AM</c:v>
                </c:pt>
                <c:pt idx="8">
                  <c:v>12 PM</c:v>
                </c:pt>
                <c:pt idx="9">
                  <c:v>11 AM</c:v>
                </c:pt>
                <c:pt idx="10">
                  <c:v>7 PM</c:v>
                </c:pt>
                <c:pt idx="11">
                  <c:v>8 PM</c:v>
                </c:pt>
                <c:pt idx="12">
                  <c:v>2 PM</c:v>
                </c:pt>
                <c:pt idx="13">
                  <c:v>10 AM</c:v>
                </c:pt>
                <c:pt idx="14">
                  <c:v>9 PM</c:v>
                </c:pt>
                <c:pt idx="15">
                  <c:v>11 PM</c:v>
                </c:pt>
                <c:pt idx="16">
                  <c:v>6 AM</c:v>
                </c:pt>
                <c:pt idx="17">
                  <c:v>10 PM</c:v>
                </c:pt>
                <c:pt idx="18">
                  <c:v>12 AM</c:v>
                </c:pt>
                <c:pt idx="19">
                  <c:v>5 AM</c:v>
                </c:pt>
                <c:pt idx="20">
                  <c:v>2 AM</c:v>
                </c:pt>
                <c:pt idx="21">
                  <c:v>3 AM</c:v>
                </c:pt>
                <c:pt idx="22">
                  <c:v>1 AM</c:v>
                </c:pt>
              </c:strCache>
            </c:strRef>
          </c:cat>
          <c:val>
            <c:numRef>
              <c:f>Pivot!$C$145:$C$167</c:f>
              <c:numCache>
                <c:formatCode>General</c:formatCode>
                <c:ptCount val="23"/>
                <c:pt idx="0">
                  <c:v>63</c:v>
                </c:pt>
                <c:pt idx="1">
                  <c:v>62</c:v>
                </c:pt>
                <c:pt idx="2">
                  <c:v>58</c:v>
                </c:pt>
                <c:pt idx="3">
                  <c:v>52</c:v>
                </c:pt>
                <c:pt idx="4">
                  <c:v>45</c:v>
                </c:pt>
                <c:pt idx="5">
                  <c:v>44</c:v>
                </c:pt>
                <c:pt idx="6">
                  <c:v>38</c:v>
                </c:pt>
                <c:pt idx="7">
                  <c:v>38</c:v>
                </c:pt>
                <c:pt idx="8">
                  <c:v>37</c:v>
                </c:pt>
                <c:pt idx="9">
                  <c:v>36</c:v>
                </c:pt>
                <c:pt idx="10">
                  <c:v>35</c:v>
                </c:pt>
                <c:pt idx="11">
                  <c:v>33</c:v>
                </c:pt>
                <c:pt idx="12">
                  <c:v>28</c:v>
                </c:pt>
                <c:pt idx="13">
                  <c:v>22</c:v>
                </c:pt>
                <c:pt idx="14">
                  <c:v>18</c:v>
                </c:pt>
                <c:pt idx="15">
                  <c:v>15</c:v>
                </c:pt>
                <c:pt idx="16">
                  <c:v>15</c:v>
                </c:pt>
                <c:pt idx="17">
                  <c:v>14</c:v>
                </c:pt>
                <c:pt idx="18">
                  <c:v>4</c:v>
                </c:pt>
                <c:pt idx="19">
                  <c:v>4</c:v>
                </c:pt>
                <c:pt idx="20">
                  <c:v>3</c:v>
                </c:pt>
                <c:pt idx="21">
                  <c:v>1</c:v>
                </c:pt>
                <c:pt idx="22">
                  <c:v>1</c:v>
                </c:pt>
              </c:numCache>
            </c:numRef>
          </c:val>
          <c:extLst>
            <c:ext xmlns:c16="http://schemas.microsoft.com/office/drawing/2014/chart" uri="{C3380CC4-5D6E-409C-BE32-E72D297353CC}">
              <c16:uniqueId val="{00000001-EE38-4DE5-96F9-FAAF210C7E8D}"/>
            </c:ext>
          </c:extLst>
        </c:ser>
        <c:dLbls>
          <c:showLegendKey val="0"/>
          <c:showVal val="0"/>
          <c:showCatName val="0"/>
          <c:showSerName val="0"/>
          <c:showPercent val="0"/>
          <c:showBubbleSize val="0"/>
        </c:dLbls>
        <c:gapWidth val="182"/>
        <c:axId val="835953999"/>
        <c:axId val="836040943"/>
      </c:barChart>
      <c:catAx>
        <c:axId val="8359539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of the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40943"/>
        <c:crosses val="autoZero"/>
        <c:auto val="1"/>
        <c:lblAlgn val="ctr"/>
        <c:lblOffset val="100"/>
        <c:noMultiLvlLbl val="0"/>
      </c:catAx>
      <c:valAx>
        <c:axId val="83604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53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[bikeshare_excel.xlsx]Pivot!Time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Pivot!$C$144</c:f>
              <c:strCache>
                <c:ptCount val="1"/>
                <c:pt idx="0">
                  <c:v>Total</c:v>
                </c:pt>
              </c:strCache>
            </c:strRef>
          </c:tx>
          <c:spPr>
            <a:solidFill>
              <a:schemeClr val="accent1"/>
            </a:solidFill>
            <a:ln w="25400">
              <a:noFill/>
            </a:ln>
            <a:effectLst/>
          </c:spPr>
          <c:cat>
            <c:strRef>
              <c:f>Pivot!$B$145:$B$167</c:f>
              <c:strCache>
                <c:ptCount val="23"/>
                <c:pt idx="0">
                  <c:v>5 PM</c:v>
                </c:pt>
                <c:pt idx="1">
                  <c:v>6 PM</c:v>
                </c:pt>
                <c:pt idx="2">
                  <c:v>4 PM</c:v>
                </c:pt>
                <c:pt idx="3">
                  <c:v>8 AM</c:v>
                </c:pt>
                <c:pt idx="4">
                  <c:v>9 AM</c:v>
                </c:pt>
                <c:pt idx="5">
                  <c:v>3 PM</c:v>
                </c:pt>
                <c:pt idx="6">
                  <c:v>1 PM</c:v>
                </c:pt>
                <c:pt idx="7">
                  <c:v>7 AM</c:v>
                </c:pt>
                <c:pt idx="8">
                  <c:v>12 PM</c:v>
                </c:pt>
                <c:pt idx="9">
                  <c:v>11 AM</c:v>
                </c:pt>
                <c:pt idx="10">
                  <c:v>7 PM</c:v>
                </c:pt>
                <c:pt idx="11">
                  <c:v>8 PM</c:v>
                </c:pt>
                <c:pt idx="12">
                  <c:v>2 PM</c:v>
                </c:pt>
                <c:pt idx="13">
                  <c:v>10 AM</c:v>
                </c:pt>
                <c:pt idx="14">
                  <c:v>9 PM</c:v>
                </c:pt>
                <c:pt idx="15">
                  <c:v>11 PM</c:v>
                </c:pt>
                <c:pt idx="16">
                  <c:v>6 AM</c:v>
                </c:pt>
                <c:pt idx="17">
                  <c:v>10 PM</c:v>
                </c:pt>
                <c:pt idx="18">
                  <c:v>12 AM</c:v>
                </c:pt>
                <c:pt idx="19">
                  <c:v>5 AM</c:v>
                </c:pt>
                <c:pt idx="20">
                  <c:v>2 AM</c:v>
                </c:pt>
                <c:pt idx="21">
                  <c:v>3 AM</c:v>
                </c:pt>
                <c:pt idx="22">
                  <c:v>1 AM</c:v>
                </c:pt>
              </c:strCache>
            </c:strRef>
          </c:cat>
          <c:val>
            <c:numRef>
              <c:f>Pivot!$C$145:$C$167</c:f>
              <c:numCache>
                <c:formatCode>General</c:formatCode>
                <c:ptCount val="23"/>
                <c:pt idx="0">
                  <c:v>63</c:v>
                </c:pt>
                <c:pt idx="1">
                  <c:v>62</c:v>
                </c:pt>
                <c:pt idx="2">
                  <c:v>58</c:v>
                </c:pt>
                <c:pt idx="3">
                  <c:v>52</c:v>
                </c:pt>
                <c:pt idx="4">
                  <c:v>45</c:v>
                </c:pt>
                <c:pt idx="5">
                  <c:v>44</c:v>
                </c:pt>
                <c:pt idx="6">
                  <c:v>38</c:v>
                </c:pt>
                <c:pt idx="7">
                  <c:v>38</c:v>
                </c:pt>
                <c:pt idx="8">
                  <c:v>37</c:v>
                </c:pt>
                <c:pt idx="9">
                  <c:v>36</c:v>
                </c:pt>
                <c:pt idx="10">
                  <c:v>35</c:v>
                </c:pt>
                <c:pt idx="11">
                  <c:v>33</c:v>
                </c:pt>
                <c:pt idx="12">
                  <c:v>28</c:v>
                </c:pt>
                <c:pt idx="13">
                  <c:v>22</c:v>
                </c:pt>
                <c:pt idx="14">
                  <c:v>18</c:v>
                </c:pt>
                <c:pt idx="15">
                  <c:v>15</c:v>
                </c:pt>
                <c:pt idx="16">
                  <c:v>15</c:v>
                </c:pt>
                <c:pt idx="17">
                  <c:v>14</c:v>
                </c:pt>
                <c:pt idx="18">
                  <c:v>4</c:v>
                </c:pt>
                <c:pt idx="19">
                  <c:v>4</c:v>
                </c:pt>
                <c:pt idx="20">
                  <c:v>3</c:v>
                </c:pt>
                <c:pt idx="21">
                  <c:v>1</c:v>
                </c:pt>
                <c:pt idx="22">
                  <c:v>1</c:v>
                </c:pt>
              </c:numCache>
            </c:numRef>
          </c:val>
          <c:extLst>
            <c:ext xmlns:c16="http://schemas.microsoft.com/office/drawing/2014/chart" uri="{C3380CC4-5D6E-409C-BE32-E72D297353CC}">
              <c16:uniqueId val="{00000002-D354-49CF-A441-759A6A66A0CF}"/>
            </c:ext>
          </c:extLst>
        </c:ser>
        <c:dLbls>
          <c:showLegendKey val="0"/>
          <c:showVal val="0"/>
          <c:showCatName val="0"/>
          <c:showSerName val="0"/>
          <c:showPercent val="0"/>
          <c:showBubbleSize val="0"/>
        </c:dLbls>
        <c:axId val="837405679"/>
        <c:axId val="837405263"/>
      </c:areaChart>
      <c:catAx>
        <c:axId val="837405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05263"/>
        <c:crosses val="autoZero"/>
        <c:auto val="1"/>
        <c:lblAlgn val="ctr"/>
        <c:lblOffset val="100"/>
        <c:noMultiLvlLbl val="0"/>
      </c:catAx>
      <c:valAx>
        <c:axId val="83740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056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[bikeshare_excel.xlsx]Pivot!Month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824938587697455E-3"/>
              <c:y val="-0.44583702576862794"/>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6848059349628502E-6"/>
              <c:y val="-0.3761752047317054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639232031341377E-5"/>
              <c:y val="-0.33422992014094055"/>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631191659058143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180291339862188E-16"/>
              <c:y val="-0.20894979718046416"/>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9634237657379293E-6"/>
              <c:y val="-0.1996748362399905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dLbl>
          <c:idx val="0"/>
          <c:layout>
            <c:manualLayout>
              <c:x val="-2.7824938587697455E-3"/>
              <c:y val="-0.44583702576862794"/>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dLbl>
          <c:idx val="0"/>
          <c:layout>
            <c:manualLayout>
              <c:x val="-5.8145088609203567E-6"/>
              <c:y val="-0.3279967769738758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dLbl>
          <c:idx val="0"/>
          <c:layout>
            <c:manualLayout>
              <c:x val="-2.8657222243036674E-5"/>
              <c:y val="-0.30532254540157328"/>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dLbl>
          <c:idx val="0"/>
          <c:layout>
            <c:manualLayout>
              <c:x val="0"/>
              <c:y val="-0.2438475708944352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dLbl>
          <c:idx val="0"/>
          <c:layout>
            <c:manualLayout>
              <c:x val="-1.0180291339862188E-16"/>
              <c:y val="-0.2089497971804641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dLbl>
          <c:idx val="0"/>
          <c:layout>
            <c:manualLayout>
              <c:x val="-8.9634237657379293E-6"/>
              <c:y val="-0.1996748362399905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Pivot!$C$123</c:f>
              <c:strCache>
                <c:ptCount val="1"/>
                <c:pt idx="0">
                  <c:v>Total</c:v>
                </c:pt>
              </c:strCache>
            </c:strRef>
          </c:tx>
          <c:spPr>
            <a:solidFill>
              <a:schemeClr val="accent1"/>
            </a:solidFill>
            <a:ln w="25400">
              <a:noFill/>
            </a:ln>
            <a:effectLst/>
          </c:spPr>
          <c:dLbls>
            <c:dLbl>
              <c:idx val="0"/>
              <c:layout>
                <c:manualLayout>
                  <c:x val="-2.7824938587697455E-3"/>
                  <c:y val="-0.44583702576862794"/>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5.8145088609203567E-6"/>
                  <c:y val="-0.32799677697387586"/>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8657222243036674E-5"/>
                  <c:y val="-0.30532254540157328"/>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2438475708944352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1.0180291339862188E-16"/>
                  <c:y val="-0.2089497971804641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8.9634237657379293E-6"/>
                  <c:y val="-0.1996748362399905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Pivot!$B$124:$B$129</c:f>
              <c:strCache>
                <c:ptCount val="6"/>
                <c:pt idx="0">
                  <c:v>Jun</c:v>
                </c:pt>
                <c:pt idx="1">
                  <c:v>May</c:v>
                </c:pt>
                <c:pt idx="2">
                  <c:v>Apr</c:v>
                </c:pt>
                <c:pt idx="3">
                  <c:v>Mar</c:v>
                </c:pt>
                <c:pt idx="4">
                  <c:v>Jan</c:v>
                </c:pt>
                <c:pt idx="5">
                  <c:v>Feb</c:v>
                </c:pt>
              </c:strCache>
            </c:strRef>
          </c:cat>
          <c:val>
            <c:numRef>
              <c:f>Pivot!$C$124:$C$129</c:f>
              <c:numCache>
                <c:formatCode>General</c:formatCode>
                <c:ptCount val="6"/>
                <c:pt idx="0">
                  <c:v>196</c:v>
                </c:pt>
                <c:pt idx="1">
                  <c:v>134</c:v>
                </c:pt>
                <c:pt idx="2">
                  <c:v>127</c:v>
                </c:pt>
                <c:pt idx="3">
                  <c:v>84</c:v>
                </c:pt>
                <c:pt idx="4">
                  <c:v>66</c:v>
                </c:pt>
                <c:pt idx="5">
                  <c:v>59</c:v>
                </c:pt>
              </c:numCache>
            </c:numRef>
          </c:val>
          <c:extLst>
            <c:ext xmlns:c16="http://schemas.microsoft.com/office/drawing/2014/chart" uri="{C3380CC4-5D6E-409C-BE32-E72D297353CC}">
              <c16:uniqueId val="{00000007-3E22-4373-AE39-3227C72F7B73}"/>
            </c:ext>
          </c:extLst>
        </c:ser>
        <c:dLbls>
          <c:showLegendKey val="0"/>
          <c:showVal val="1"/>
          <c:showCatName val="0"/>
          <c:showSerName val="0"/>
          <c:showPercent val="0"/>
          <c:showBubbleSize val="0"/>
        </c:dLbls>
        <c:axId val="536158495"/>
        <c:axId val="536494335"/>
      </c:areaChart>
      <c:catAx>
        <c:axId val="5361584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494335"/>
        <c:crosses val="autoZero"/>
        <c:auto val="1"/>
        <c:lblAlgn val="ctr"/>
        <c:lblOffset val="100"/>
        <c:noMultiLvlLbl val="0"/>
      </c:catAx>
      <c:valAx>
        <c:axId val="536494335"/>
        <c:scaling>
          <c:orientation val="minMax"/>
          <c:max val="200"/>
        </c:scaling>
        <c:delete val="1"/>
        <c:axPos val="l"/>
        <c:numFmt formatCode="General" sourceLinked="1"/>
        <c:majorTickMark val="none"/>
        <c:minorTickMark val="none"/>
        <c:tickLblPos val="nextTo"/>
        <c:crossAx val="536158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6.png"/><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image" Target="../media/image5.svg"/><Relationship Id="rId5" Type="http://schemas.openxmlformats.org/officeDocument/2006/relationships/chart" Target="../charts/chart12.xml"/><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1</xdr:col>
      <xdr:colOff>9525</xdr:colOff>
      <xdr:row>12</xdr:row>
      <xdr:rowOff>38100</xdr:rowOff>
    </xdr:from>
    <xdr:to>
      <xdr:col>7</xdr:col>
      <xdr:colOff>565150</xdr:colOff>
      <xdr:row>28</xdr:row>
      <xdr:rowOff>22225</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13494</xdr:colOff>
      <xdr:row>0</xdr:row>
      <xdr:rowOff>0</xdr:rowOff>
    </xdr:from>
    <xdr:to>
      <xdr:col>20</xdr:col>
      <xdr:colOff>609599</xdr:colOff>
      <xdr:row>11</xdr:row>
      <xdr:rowOff>9524</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11</xdr:row>
      <xdr:rowOff>187323</xdr:rowOff>
    </xdr:from>
    <xdr:to>
      <xdr:col>17</xdr:col>
      <xdr:colOff>600075</xdr:colOff>
      <xdr:row>27</xdr:row>
      <xdr:rowOff>180975</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9991</xdr:colOff>
      <xdr:row>44</xdr:row>
      <xdr:rowOff>167734</xdr:rowOff>
    </xdr:from>
    <xdr:to>
      <xdr:col>10</xdr:col>
      <xdr:colOff>562441</xdr:colOff>
      <xdr:row>60</xdr:row>
      <xdr:rowOff>143805</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7143</xdr:colOff>
      <xdr:row>45</xdr:row>
      <xdr:rowOff>14286</xdr:rowOff>
    </xdr:from>
    <xdr:to>
      <xdr:col>20</xdr:col>
      <xdr:colOff>600075</xdr:colOff>
      <xdr:row>60</xdr:row>
      <xdr:rowOff>180975</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2381</xdr:colOff>
      <xdr:row>61</xdr:row>
      <xdr:rowOff>188118</xdr:rowOff>
    </xdr:from>
    <xdr:to>
      <xdr:col>21</xdr:col>
      <xdr:colOff>0</xdr:colOff>
      <xdr:row>82</xdr:row>
      <xdr:rowOff>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30959</xdr:colOff>
      <xdr:row>61</xdr:row>
      <xdr:rowOff>185737</xdr:rowOff>
    </xdr:from>
    <xdr:to>
      <xdr:col>11</xdr:col>
      <xdr:colOff>0</xdr:colOff>
      <xdr:row>81</xdr:row>
      <xdr:rowOff>180974</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0</xdr:colOff>
      <xdr:row>54</xdr:row>
      <xdr:rowOff>0</xdr:rowOff>
    </xdr:from>
    <xdr:to>
      <xdr:col>38</xdr:col>
      <xdr:colOff>270387</xdr:colOff>
      <xdr:row>69</xdr:row>
      <xdr:rowOff>162232</xdr:rowOff>
    </xdr:to>
    <xdr:graphicFrame macro="">
      <xdr:nvGraphicFramePr>
        <xdr:cNvPr id="14" name="Chart 13">
          <a:extLst>
            <a:ext uri="{FF2B5EF4-FFF2-40B4-BE49-F238E27FC236}">
              <a16:creationId xmlns:a16="http://schemas.microsoft.com/office/drawing/2014/main" id="{51EBD3F6-CF3B-4ACE-9F7B-9F56B33B3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1000125</xdr:colOff>
      <xdr:row>323</xdr:row>
      <xdr:rowOff>116681</xdr:rowOff>
    </xdr:from>
    <xdr:to>
      <xdr:col>5</xdr:col>
      <xdr:colOff>105196</xdr:colOff>
      <xdr:row>336</xdr:row>
      <xdr:rowOff>131112</xdr:rowOff>
    </xdr:to>
    <mc:AlternateContent xmlns:mc="http://schemas.openxmlformats.org/markup-compatibility/2006" xmlns:a14="http://schemas.microsoft.com/office/drawing/2010/main">
      <mc:Choice Requires="a14">
        <xdr:graphicFrame macro="">
          <xdr:nvGraphicFramePr>
            <xdr:cNvPr id="2" name="Start Station">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tart Station"/>
            </a:graphicData>
          </a:graphic>
        </xdr:graphicFrame>
      </mc:Choice>
      <mc:Fallback xmlns="">
        <xdr:sp macro="" textlink="">
          <xdr:nvSpPr>
            <xdr:cNvPr id="0" name=""/>
            <xdr:cNvSpPr>
              <a:spLocks noTextEdit="1"/>
            </xdr:cNvSpPr>
          </xdr:nvSpPr>
          <xdr:spPr>
            <a:xfrm>
              <a:off x="4012406" y="72851962"/>
              <a:ext cx="1828800" cy="2524125"/>
            </a:xfrm>
            <a:prstGeom prst="rect">
              <a:avLst/>
            </a:prstGeom>
            <a:solidFill>
              <a:prstClr val="white"/>
            </a:solidFill>
            <a:ln w="1">
              <a:solidFill>
                <a:prstClr val="green"/>
              </a:solidFill>
            </a:ln>
          </xdr:spPr>
          <xdr:txBody>
            <a:bodyPr vertOverflow="clip" horzOverflow="clip"/>
            <a:lstStyle/>
            <a:p>
              <a:r>
                <a:rPr la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405264</xdr:colOff>
      <xdr:row>19</xdr:row>
      <xdr:rowOff>175070</xdr:rowOff>
    </xdr:from>
    <xdr:to>
      <xdr:col>13</xdr:col>
      <xdr:colOff>509055</xdr:colOff>
      <xdr:row>33</xdr:row>
      <xdr:rowOff>10712</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5EBF0B2E-1F58-3969-93C1-5FD47E1B7F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528978" y="3740141"/>
              <a:ext cx="1818293" cy="2502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564992</xdr:colOff>
      <xdr:row>19</xdr:row>
      <xdr:rowOff>171673</xdr:rowOff>
    </xdr:from>
    <xdr:to>
      <xdr:col>10</xdr:col>
      <xdr:colOff>7270</xdr:colOff>
      <xdr:row>33</xdr:row>
      <xdr:rowOff>14110</xdr:rowOff>
    </xdr:to>
    <mc:AlternateContent xmlns:mc="http://schemas.openxmlformats.org/markup-compatibility/2006" xmlns:a14="http://schemas.microsoft.com/office/drawing/2010/main">
      <mc:Choice Requires="a14">
        <xdr:graphicFrame macro="">
          <xdr:nvGraphicFramePr>
            <xdr:cNvPr id="5" name="User Type">
              <a:extLst>
                <a:ext uri="{FF2B5EF4-FFF2-40B4-BE49-F238E27FC236}">
                  <a16:creationId xmlns:a16="http://schemas.microsoft.com/office/drawing/2014/main" id="{7050E81F-73A5-9E45-36E8-8BE4E08405D9}"/>
                </a:ext>
              </a:extLst>
            </xdr:cNvPr>
            <xdr:cNvGraphicFramePr/>
          </xdr:nvGraphicFramePr>
          <xdr:xfrm>
            <a:off x="0" y="0"/>
            <a:ext cx="0" cy="0"/>
          </xdr:xfrm>
          <a:graphic>
            <a:graphicData uri="http://schemas.microsoft.com/office/drawing/2010/slicer">
              <sle:slicer xmlns:sle="http://schemas.microsoft.com/office/drawing/2010/slicer" name="User Type"/>
            </a:graphicData>
          </a:graphic>
        </xdr:graphicFrame>
      </mc:Choice>
      <mc:Fallback xmlns="">
        <xdr:sp macro="" textlink="">
          <xdr:nvSpPr>
            <xdr:cNvPr id="0" name=""/>
            <xdr:cNvSpPr>
              <a:spLocks noTextEdit="1"/>
            </xdr:cNvSpPr>
          </xdr:nvSpPr>
          <xdr:spPr>
            <a:xfrm>
              <a:off x="8321063" y="3736744"/>
              <a:ext cx="1809920" cy="2509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589703</xdr:colOff>
      <xdr:row>19</xdr:row>
      <xdr:rowOff>169540</xdr:rowOff>
    </xdr:from>
    <xdr:to>
      <xdr:col>14</xdr:col>
      <xdr:colOff>420331</xdr:colOff>
      <xdr:row>33</xdr:row>
      <xdr:rowOff>16243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D355D55-D45A-0E74-7E3D-858AF5CE39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427917" y="3734611"/>
              <a:ext cx="1844483" cy="251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1004439</xdr:colOff>
      <xdr:row>20</xdr:row>
      <xdr:rowOff>12072</xdr:rowOff>
    </xdr:from>
    <xdr:to>
      <xdr:col>6</xdr:col>
      <xdr:colOff>659511</xdr:colOff>
      <xdr:row>33</xdr:row>
      <xdr:rowOff>140021</xdr:rowOff>
    </xdr:to>
    <mc:AlternateContent xmlns:mc="http://schemas.openxmlformats.org/markup-compatibility/2006">
      <mc:Choice xmlns:a14="http://schemas.microsoft.com/office/drawing/2010/main" Requires="a14">
        <xdr:graphicFrame macro="">
          <xdr:nvGraphicFramePr>
            <xdr:cNvPr id="7" name="Months">
              <a:extLst>
                <a:ext uri="{FF2B5EF4-FFF2-40B4-BE49-F238E27FC236}">
                  <a16:creationId xmlns:a16="http://schemas.microsoft.com/office/drawing/2014/main" id="{9EF51957-E6A8-BD5B-B676-FD1308EE9F7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510178" y="3722681"/>
              <a:ext cx="1808550" cy="2568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662940</xdr:colOff>
      <xdr:row>133</xdr:row>
      <xdr:rowOff>120015</xdr:rowOff>
    </xdr:from>
    <xdr:to>
      <xdr:col>8</xdr:col>
      <xdr:colOff>253365</xdr:colOff>
      <xdr:row>147</xdr:row>
      <xdr:rowOff>53340</xdr:rowOff>
    </xdr:to>
    <mc:AlternateContent xmlns:mc="http://schemas.openxmlformats.org/markup-compatibility/2006" xmlns:a14="http://schemas.microsoft.com/office/drawing/2010/main">
      <mc:Choice Requires="a14">
        <xdr:graphicFrame macro="">
          <xdr:nvGraphicFramePr>
            <xdr:cNvPr id="9" name="Months 1">
              <a:extLst>
                <a:ext uri="{FF2B5EF4-FFF2-40B4-BE49-F238E27FC236}">
                  <a16:creationId xmlns:a16="http://schemas.microsoft.com/office/drawing/2014/main" id="{9066A307-0D9F-79DC-045C-117A089308E3}"/>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6920865" y="24170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58</xdr:row>
      <xdr:rowOff>0</xdr:rowOff>
    </xdr:from>
    <xdr:to>
      <xdr:col>5</xdr:col>
      <xdr:colOff>776859</xdr:colOff>
      <xdr:row>59</xdr:row>
      <xdr:rowOff>75795</xdr:rowOff>
    </xdr:to>
    <xdr:sp macro="" textlink="">
      <xdr:nvSpPr>
        <xdr:cNvPr id="10" name="TextBox 9">
          <a:extLst>
            <a:ext uri="{FF2B5EF4-FFF2-40B4-BE49-F238E27FC236}">
              <a16:creationId xmlns:a16="http://schemas.microsoft.com/office/drawing/2014/main" id="{E825116D-776C-468C-9C33-9ADD9A292B74}"/>
            </a:ext>
          </a:extLst>
        </xdr:cNvPr>
        <xdr:cNvSpPr txBox="1"/>
      </xdr:nvSpPr>
      <xdr:spPr>
        <a:xfrm>
          <a:off x="5632174" y="10535478"/>
          <a:ext cx="776859" cy="25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a:solidFill>
                <a:schemeClr val="tx1"/>
              </a:solidFill>
              <a:effectLst/>
              <a:latin typeface="+mn-lt"/>
              <a:ea typeface="+mn-ea"/>
              <a:cs typeface="+mn-cs"/>
            </a:rPr>
            <a:t>E 17 St &amp; Broadway</a:t>
          </a:r>
          <a:r>
            <a:rPr lang="en-US"/>
            <a:t> </a:t>
          </a:r>
          <a:endParaRPr lang="en-US" sz="1100">
            <a:solidFill>
              <a:schemeClr val="tx1"/>
            </a:solidFill>
          </a:endParaRPr>
        </a:p>
      </xdr:txBody>
    </xdr:sp>
    <xdr:clientData/>
  </xdr:twoCellAnchor>
  <xdr:twoCellAnchor>
    <xdr:from>
      <xdr:col>5</xdr:col>
      <xdr:colOff>0</xdr:colOff>
      <xdr:row>53</xdr:row>
      <xdr:rowOff>0</xdr:rowOff>
    </xdr:from>
    <xdr:to>
      <xdr:col>5</xdr:col>
      <xdr:colOff>1667565</xdr:colOff>
      <xdr:row>54</xdr:row>
      <xdr:rowOff>33131</xdr:rowOff>
    </xdr:to>
    <xdr:sp macro="" textlink="">
      <xdr:nvSpPr>
        <xdr:cNvPr id="11" name="TextBox 10">
          <a:extLst>
            <a:ext uri="{FF2B5EF4-FFF2-40B4-BE49-F238E27FC236}">
              <a16:creationId xmlns:a16="http://schemas.microsoft.com/office/drawing/2014/main" id="{E4B210DC-EACF-4DD6-9601-D55A25B0AB76}"/>
            </a:ext>
          </a:extLst>
        </xdr:cNvPr>
        <xdr:cNvSpPr txBox="1"/>
      </xdr:nvSpPr>
      <xdr:spPr>
        <a:xfrm>
          <a:off x="5610087" y="9906000"/>
          <a:ext cx="1667565" cy="220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a:solidFill>
                <a:schemeClr val="tx1"/>
              </a:solidFill>
              <a:effectLst/>
              <a:latin typeface="+mn-lt"/>
              <a:ea typeface="+mn-ea"/>
              <a:cs typeface="+mn-cs"/>
            </a:rPr>
            <a:t>Central Park S &amp; 6 Ave</a:t>
          </a:r>
          <a:r>
            <a:rPr lang="en-US"/>
            <a:t> </a:t>
          </a: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465908</xdr:colOff>
      <xdr:row>27</xdr:row>
      <xdr:rowOff>4500</xdr:rowOff>
    </xdr:to>
    <xdr:grpSp>
      <xdr:nvGrpSpPr>
        <xdr:cNvPr id="4" name="Group 3">
          <a:extLst>
            <a:ext uri="{FF2B5EF4-FFF2-40B4-BE49-F238E27FC236}">
              <a16:creationId xmlns:a16="http://schemas.microsoft.com/office/drawing/2014/main" id="{146DF96C-3AEE-0F33-6DE9-984EC239BF2B}"/>
            </a:ext>
          </a:extLst>
        </xdr:cNvPr>
        <xdr:cNvGrpSpPr/>
      </xdr:nvGrpSpPr>
      <xdr:grpSpPr>
        <a:xfrm>
          <a:off x="0" y="0"/>
          <a:ext cx="9020436" cy="4856858"/>
          <a:chOff x="0" y="0"/>
          <a:chExt cx="9000308" cy="5001043"/>
        </a:xfrm>
      </xdr:grpSpPr>
      <xdr:cxnSp macro="">
        <xdr:nvCxnSpPr>
          <xdr:cNvPr id="55" name="Straight Connector 54">
            <a:extLst>
              <a:ext uri="{FF2B5EF4-FFF2-40B4-BE49-F238E27FC236}">
                <a16:creationId xmlns:a16="http://schemas.microsoft.com/office/drawing/2014/main" id="{00000000-0008-0000-0500-000037000000}"/>
              </a:ext>
            </a:extLst>
          </xdr:cNvPr>
          <xdr:cNvCxnSpPr/>
        </xdr:nvCxnSpPr>
        <xdr:spPr>
          <a:xfrm>
            <a:off x="5666105" y="1651644"/>
            <a:ext cx="96857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500-000039000000}"/>
              </a:ext>
            </a:extLst>
          </xdr:cNvPr>
          <xdr:cNvCxnSpPr/>
        </xdr:nvCxnSpPr>
        <xdr:spPr>
          <a:xfrm>
            <a:off x="5652615" y="3562961"/>
            <a:ext cx="995551"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500-00003A000000}"/>
              </a:ext>
            </a:extLst>
          </xdr:cNvPr>
          <xdr:cNvCxnSpPr/>
        </xdr:nvCxnSpPr>
        <xdr:spPr>
          <a:xfrm>
            <a:off x="6895462" y="2488198"/>
            <a:ext cx="1880458"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3067050" y="982436"/>
            <a:ext cx="18473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000">
              <a:solidFill>
                <a:schemeClr val="accent2"/>
              </a:solidFill>
            </a:endParaRPr>
          </a:p>
        </xdr:txBody>
      </xdr:sp>
      <xdr:grpSp>
        <xdr:nvGrpSpPr>
          <xdr:cNvPr id="82" name="Group 81">
            <a:extLst>
              <a:ext uri="{FF2B5EF4-FFF2-40B4-BE49-F238E27FC236}">
                <a16:creationId xmlns:a16="http://schemas.microsoft.com/office/drawing/2014/main" id="{7ABF1C21-D328-EB2A-DF13-26F10645BB7D}"/>
              </a:ext>
            </a:extLst>
          </xdr:cNvPr>
          <xdr:cNvGrpSpPr/>
        </xdr:nvGrpSpPr>
        <xdr:grpSpPr>
          <a:xfrm>
            <a:off x="0" y="0"/>
            <a:ext cx="9000308" cy="5001043"/>
            <a:chOff x="0" y="0"/>
            <a:chExt cx="9026649" cy="4830500"/>
          </a:xfrm>
        </xdr:grpSpPr>
        <xdr:sp macro="" textlink="">
          <xdr:nvSpPr>
            <xdr:cNvPr id="32" name="Rounded Rectangle 31">
              <a:extLst>
                <a:ext uri="{FF2B5EF4-FFF2-40B4-BE49-F238E27FC236}">
                  <a16:creationId xmlns:a16="http://schemas.microsoft.com/office/drawing/2014/main" id="{00000000-0008-0000-0500-000020000000}"/>
                </a:ext>
              </a:extLst>
            </xdr:cNvPr>
            <xdr:cNvSpPr>
              <a:spLocks/>
            </xdr:cNvSpPr>
          </xdr:nvSpPr>
          <xdr:spPr>
            <a:xfrm>
              <a:off x="0" y="0"/>
              <a:ext cx="9026649" cy="4830500"/>
            </a:xfrm>
            <a:prstGeom prst="roundRect">
              <a:avLst>
                <a:gd name="adj" fmla="val 2430"/>
              </a:avLst>
            </a:prstGeom>
            <a:gradFill>
              <a:gsLst>
                <a:gs pos="0">
                  <a:schemeClr val="accent5">
                    <a:satMod val="103000"/>
                    <a:tint val="94000"/>
                    <a:alpha val="90000"/>
                    <a:lumMod val="67000"/>
                  </a:schemeClr>
                </a:gs>
                <a:gs pos="48000">
                  <a:schemeClr val="accent5">
                    <a:satMod val="110000"/>
                    <a:shade val="100000"/>
                    <a:alpha val="90000"/>
                    <a:lumMod val="97000"/>
                    <a:lumOff val="3000"/>
                  </a:schemeClr>
                </a:gs>
                <a:gs pos="100000">
                  <a:schemeClr val="accent5">
                    <a:satMod val="120000"/>
                    <a:shade val="78000"/>
                    <a:lumMod val="60000"/>
                    <a:lumOff val="40000"/>
                  </a:schemeClr>
                </a:gs>
              </a:gsLst>
              <a:lin ang="16200000" scaled="0"/>
            </a:gradFill>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nvGrpSpPr>
            <xdr:cNvPr id="81" name="Group 80">
              <a:extLst>
                <a:ext uri="{FF2B5EF4-FFF2-40B4-BE49-F238E27FC236}">
                  <a16:creationId xmlns:a16="http://schemas.microsoft.com/office/drawing/2014/main" id="{F5494A5E-455D-104E-C163-F8EFF846FAE9}"/>
                </a:ext>
              </a:extLst>
            </xdr:cNvPr>
            <xdr:cNvGrpSpPr/>
          </xdr:nvGrpSpPr>
          <xdr:grpSpPr>
            <a:xfrm>
              <a:off x="134901" y="69512"/>
              <a:ext cx="8774861" cy="4606536"/>
              <a:chOff x="134901" y="66117"/>
              <a:chExt cx="8690065" cy="4847823"/>
            </a:xfrm>
          </xdr:grpSpPr>
          <xdr:grpSp>
            <xdr:nvGrpSpPr>
              <xdr:cNvPr id="13" name="Group 12">
                <a:extLst>
                  <a:ext uri="{FF2B5EF4-FFF2-40B4-BE49-F238E27FC236}">
                    <a16:creationId xmlns:a16="http://schemas.microsoft.com/office/drawing/2014/main" id="{BC3E5BB5-FC3E-E386-EFF0-52ABF4D8ACFF}"/>
                  </a:ext>
                </a:extLst>
              </xdr:cNvPr>
              <xdr:cNvGrpSpPr/>
            </xdr:nvGrpSpPr>
            <xdr:grpSpPr>
              <a:xfrm>
                <a:off x="134901" y="66117"/>
                <a:ext cx="8655690" cy="597696"/>
                <a:chOff x="134901" y="67098"/>
                <a:chExt cx="8733367" cy="589098"/>
              </a:xfrm>
            </xdr:grpSpPr>
            <xdr:sp macro="" textlink="">
              <xdr:nvSpPr>
                <xdr:cNvPr id="35" name="Rounded Rectangle 34">
                  <a:extLst>
                    <a:ext uri="{FF2B5EF4-FFF2-40B4-BE49-F238E27FC236}">
                      <a16:creationId xmlns:a16="http://schemas.microsoft.com/office/drawing/2014/main" id="{00000000-0008-0000-0500-000023000000}"/>
                    </a:ext>
                  </a:extLst>
                </xdr:cNvPr>
                <xdr:cNvSpPr/>
              </xdr:nvSpPr>
              <xdr:spPr>
                <a:xfrm>
                  <a:off x="134901" y="67098"/>
                  <a:ext cx="3661232" cy="589098"/>
                </a:xfrm>
                <a:prstGeom prst="roundRect">
                  <a:avLst>
                    <a:gd name="adj" fmla="val 8603"/>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36" name="Rounded Rectangle 35">
                  <a:extLst>
                    <a:ext uri="{FF2B5EF4-FFF2-40B4-BE49-F238E27FC236}">
                      <a16:creationId xmlns:a16="http://schemas.microsoft.com/office/drawing/2014/main" id="{00000000-0008-0000-0500-000024000000}"/>
                    </a:ext>
                  </a:extLst>
                </xdr:cNvPr>
                <xdr:cNvSpPr/>
              </xdr:nvSpPr>
              <xdr:spPr>
                <a:xfrm>
                  <a:off x="3907910" y="77398"/>
                  <a:ext cx="4960358" cy="578797"/>
                </a:xfrm>
                <a:prstGeom prst="roundRect">
                  <a:avLst>
                    <a:gd name="adj" fmla="val 10619"/>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30" name="Group 29">
                <a:extLst>
                  <a:ext uri="{FF2B5EF4-FFF2-40B4-BE49-F238E27FC236}">
                    <a16:creationId xmlns:a16="http://schemas.microsoft.com/office/drawing/2014/main" id="{9EDCBC45-65EA-F8CF-B1A9-94C93721C4BC}"/>
                  </a:ext>
                </a:extLst>
              </xdr:cNvPr>
              <xdr:cNvGrpSpPr/>
            </xdr:nvGrpSpPr>
            <xdr:grpSpPr>
              <a:xfrm>
                <a:off x="134901" y="1688375"/>
                <a:ext cx="937416" cy="3225565"/>
                <a:chOff x="134901" y="1684268"/>
                <a:chExt cx="944089" cy="3216324"/>
              </a:xfrm>
            </xdr:grpSpPr>
            <xdr:sp macro="" textlink="">
              <xdr:nvSpPr>
                <xdr:cNvPr id="38" name="Rounded Rectangle 37">
                  <a:extLst>
                    <a:ext uri="{FF2B5EF4-FFF2-40B4-BE49-F238E27FC236}">
                      <a16:creationId xmlns:a16="http://schemas.microsoft.com/office/drawing/2014/main" id="{00000000-0008-0000-0500-000026000000}"/>
                    </a:ext>
                  </a:extLst>
                </xdr:cNvPr>
                <xdr:cNvSpPr/>
              </xdr:nvSpPr>
              <xdr:spPr>
                <a:xfrm>
                  <a:off x="134901" y="1684268"/>
                  <a:ext cx="944089" cy="2377313"/>
                </a:xfrm>
                <a:prstGeom prst="roundRect">
                  <a:avLst>
                    <a:gd name="adj" fmla="val 9676"/>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39" name="Rounded Rectangle 38">
                  <a:extLst>
                    <a:ext uri="{FF2B5EF4-FFF2-40B4-BE49-F238E27FC236}">
                      <a16:creationId xmlns:a16="http://schemas.microsoft.com/office/drawing/2014/main" id="{00000000-0008-0000-0500-000027000000}"/>
                    </a:ext>
                  </a:extLst>
                </xdr:cNvPr>
                <xdr:cNvSpPr/>
              </xdr:nvSpPr>
              <xdr:spPr>
                <a:xfrm>
                  <a:off x="134901" y="4241442"/>
                  <a:ext cx="944089" cy="659150"/>
                </a:xfrm>
                <a:prstGeom prst="roundRect">
                  <a:avLst>
                    <a:gd name="adj" fmla="val 50000"/>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29" name="Group 28">
                <a:extLst>
                  <a:ext uri="{FF2B5EF4-FFF2-40B4-BE49-F238E27FC236}">
                    <a16:creationId xmlns:a16="http://schemas.microsoft.com/office/drawing/2014/main" id="{A1258A7A-208C-3856-A048-03DD3EB4C6C5}"/>
                  </a:ext>
                </a:extLst>
              </xdr:cNvPr>
              <xdr:cNvGrpSpPr/>
            </xdr:nvGrpSpPr>
            <xdr:grpSpPr>
              <a:xfrm>
                <a:off x="134901" y="843165"/>
                <a:ext cx="6534314" cy="662226"/>
                <a:chOff x="134901" y="826061"/>
                <a:chExt cx="6539848" cy="645123"/>
              </a:xfrm>
            </xdr:grpSpPr>
            <xdr:sp macro="" textlink="">
              <xdr:nvSpPr>
                <xdr:cNvPr id="37" name="Rounded Rectangle 36">
                  <a:extLst>
                    <a:ext uri="{FF2B5EF4-FFF2-40B4-BE49-F238E27FC236}">
                      <a16:creationId xmlns:a16="http://schemas.microsoft.com/office/drawing/2014/main" id="{00000000-0008-0000-0500-000025000000}"/>
                    </a:ext>
                  </a:extLst>
                </xdr:cNvPr>
                <xdr:cNvSpPr/>
              </xdr:nvSpPr>
              <xdr:spPr>
                <a:xfrm>
                  <a:off x="134901" y="827084"/>
                  <a:ext cx="937919" cy="644100"/>
                </a:xfrm>
                <a:prstGeom prst="roundRect">
                  <a:avLst>
                    <a:gd name="adj" fmla="val 9676"/>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0" name="Rounded Rectangle 39">
                  <a:extLst>
                    <a:ext uri="{FF2B5EF4-FFF2-40B4-BE49-F238E27FC236}">
                      <a16:creationId xmlns:a16="http://schemas.microsoft.com/office/drawing/2014/main" id="{00000000-0008-0000-0500-000028000000}"/>
                    </a:ext>
                  </a:extLst>
                </xdr:cNvPr>
                <xdr:cNvSpPr/>
              </xdr:nvSpPr>
              <xdr:spPr>
                <a:xfrm>
                  <a:off x="1207721" y="827084"/>
                  <a:ext cx="1734539" cy="516656"/>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1" name="Rounded Rectangle 40">
                  <a:extLst>
                    <a:ext uri="{FF2B5EF4-FFF2-40B4-BE49-F238E27FC236}">
                      <a16:creationId xmlns:a16="http://schemas.microsoft.com/office/drawing/2014/main" id="{00000000-0008-0000-0500-000029000000}"/>
                    </a:ext>
                  </a:extLst>
                </xdr:cNvPr>
                <xdr:cNvSpPr/>
              </xdr:nvSpPr>
              <xdr:spPr>
                <a:xfrm>
                  <a:off x="3070769" y="827084"/>
                  <a:ext cx="1740933" cy="516656"/>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2" name="Rounded Rectangle 41">
                  <a:extLst>
                    <a:ext uri="{FF2B5EF4-FFF2-40B4-BE49-F238E27FC236}">
                      <a16:creationId xmlns:a16="http://schemas.microsoft.com/office/drawing/2014/main" id="{00000000-0008-0000-0500-00002A000000}"/>
                    </a:ext>
                  </a:extLst>
                </xdr:cNvPr>
                <xdr:cNvSpPr/>
              </xdr:nvSpPr>
              <xdr:spPr>
                <a:xfrm>
                  <a:off x="4940210" y="826061"/>
                  <a:ext cx="1734539" cy="516656"/>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50" name="Group 49">
                <a:extLst>
                  <a:ext uri="{FF2B5EF4-FFF2-40B4-BE49-F238E27FC236}">
                    <a16:creationId xmlns:a16="http://schemas.microsoft.com/office/drawing/2014/main" id="{2D82861D-58A9-7530-46B0-C3ABCCAFE16A}"/>
                  </a:ext>
                </a:extLst>
              </xdr:cNvPr>
              <xdr:cNvGrpSpPr/>
            </xdr:nvGrpSpPr>
            <xdr:grpSpPr>
              <a:xfrm>
                <a:off x="1207217" y="1509788"/>
                <a:ext cx="5461998" cy="1767044"/>
                <a:chOff x="1213890" y="1505799"/>
                <a:chExt cx="5528736" cy="1762305"/>
              </a:xfrm>
            </xdr:grpSpPr>
            <xdr:sp macro="" textlink="">
              <xdr:nvSpPr>
                <xdr:cNvPr id="43" name="Rounded Rectangle 42">
                  <a:extLst>
                    <a:ext uri="{FF2B5EF4-FFF2-40B4-BE49-F238E27FC236}">
                      <a16:creationId xmlns:a16="http://schemas.microsoft.com/office/drawing/2014/main" id="{00000000-0008-0000-0500-00002B000000}"/>
                    </a:ext>
                  </a:extLst>
                </xdr:cNvPr>
                <xdr:cNvSpPr/>
              </xdr:nvSpPr>
              <xdr:spPr>
                <a:xfrm>
                  <a:off x="1213890" y="1505799"/>
                  <a:ext cx="2427336" cy="1718162"/>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4" name="Rounded Rectangle 43">
                  <a:extLst>
                    <a:ext uri="{FF2B5EF4-FFF2-40B4-BE49-F238E27FC236}">
                      <a16:creationId xmlns:a16="http://schemas.microsoft.com/office/drawing/2014/main" id="{00000000-0008-0000-0500-00002C000000}"/>
                    </a:ext>
                  </a:extLst>
                </xdr:cNvPr>
                <xdr:cNvSpPr/>
              </xdr:nvSpPr>
              <xdr:spPr>
                <a:xfrm>
                  <a:off x="3802887" y="1549941"/>
                  <a:ext cx="1618374" cy="1718163"/>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5" name="Rounded Rectangle 44">
                  <a:extLst>
                    <a:ext uri="{FF2B5EF4-FFF2-40B4-BE49-F238E27FC236}">
                      <a16:creationId xmlns:a16="http://schemas.microsoft.com/office/drawing/2014/main" id="{00000000-0008-0000-0500-00002D000000}"/>
                    </a:ext>
                  </a:extLst>
                </xdr:cNvPr>
                <xdr:cNvSpPr/>
              </xdr:nvSpPr>
              <xdr:spPr>
                <a:xfrm>
                  <a:off x="5590155" y="1549941"/>
                  <a:ext cx="1152471" cy="1718163"/>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31" name="Group 30">
                <a:extLst>
                  <a:ext uri="{FF2B5EF4-FFF2-40B4-BE49-F238E27FC236}">
                    <a16:creationId xmlns:a16="http://schemas.microsoft.com/office/drawing/2014/main" id="{E64918A1-5277-53AB-69C0-52C458CD9642}"/>
                  </a:ext>
                </a:extLst>
              </xdr:cNvPr>
              <xdr:cNvGrpSpPr/>
            </xdr:nvGrpSpPr>
            <xdr:grpSpPr>
              <a:xfrm>
                <a:off x="1275008" y="3458229"/>
                <a:ext cx="5394207" cy="1455711"/>
                <a:chOff x="1288356" y="3448989"/>
                <a:chExt cx="5454270" cy="1451603"/>
              </a:xfrm>
            </xdr:grpSpPr>
            <xdr:sp macro="" textlink="">
              <xdr:nvSpPr>
                <xdr:cNvPr id="46" name="Rounded Rectangle 45">
                  <a:extLst>
                    <a:ext uri="{FF2B5EF4-FFF2-40B4-BE49-F238E27FC236}">
                      <a16:creationId xmlns:a16="http://schemas.microsoft.com/office/drawing/2014/main" id="{00000000-0008-0000-0500-00002E000000}"/>
                    </a:ext>
                  </a:extLst>
                </xdr:cNvPr>
                <xdr:cNvSpPr/>
              </xdr:nvSpPr>
              <xdr:spPr>
                <a:xfrm>
                  <a:off x="5590155" y="3448989"/>
                  <a:ext cx="1152471" cy="1451603"/>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7" name="Rounded Rectangle 46">
                  <a:extLst>
                    <a:ext uri="{FF2B5EF4-FFF2-40B4-BE49-F238E27FC236}">
                      <a16:creationId xmlns:a16="http://schemas.microsoft.com/office/drawing/2014/main" id="{00000000-0008-0000-0500-00002F000000}"/>
                    </a:ext>
                  </a:extLst>
                </xdr:cNvPr>
                <xdr:cNvSpPr/>
              </xdr:nvSpPr>
              <xdr:spPr>
                <a:xfrm>
                  <a:off x="1288356" y="3448989"/>
                  <a:ext cx="4132905" cy="1451603"/>
                </a:xfrm>
                <a:prstGeom prst="roundRect">
                  <a:avLst>
                    <a:gd name="adj" fmla="val 9676"/>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28" name="Group 27">
                <a:extLst>
                  <a:ext uri="{FF2B5EF4-FFF2-40B4-BE49-F238E27FC236}">
                    <a16:creationId xmlns:a16="http://schemas.microsoft.com/office/drawing/2014/main" id="{B66DAB1F-F4BA-4D3E-EE7C-F7F567D78DA5}"/>
                  </a:ext>
                </a:extLst>
              </xdr:cNvPr>
              <xdr:cNvGrpSpPr/>
            </xdr:nvGrpSpPr>
            <xdr:grpSpPr>
              <a:xfrm>
                <a:off x="6688336" y="835406"/>
                <a:ext cx="2136630" cy="4053645"/>
                <a:chOff x="6784307" y="811725"/>
                <a:chExt cx="2162804" cy="3923399"/>
              </a:xfrm>
            </xdr:grpSpPr>
            <xdr:grpSp>
              <xdr:nvGrpSpPr>
                <xdr:cNvPr id="26" name="Group 25">
                  <a:extLst>
                    <a:ext uri="{FF2B5EF4-FFF2-40B4-BE49-F238E27FC236}">
                      <a16:creationId xmlns:a16="http://schemas.microsoft.com/office/drawing/2014/main" id="{F6A7E5C6-2395-FDF9-C940-D661BAF856C9}"/>
                    </a:ext>
                  </a:extLst>
                </xdr:cNvPr>
                <xdr:cNvGrpSpPr/>
              </xdr:nvGrpSpPr>
              <xdr:grpSpPr>
                <a:xfrm>
                  <a:off x="6883157" y="811725"/>
                  <a:ext cx="2063954" cy="1283575"/>
                  <a:chOff x="6883157" y="811725"/>
                  <a:chExt cx="2063954" cy="1283575"/>
                </a:xfrm>
              </xdr:grpSpPr>
              <xdr:grpSp>
                <xdr:nvGrpSpPr>
                  <xdr:cNvPr id="14" name="Group 13">
                    <a:extLst>
                      <a:ext uri="{FF2B5EF4-FFF2-40B4-BE49-F238E27FC236}">
                        <a16:creationId xmlns:a16="http://schemas.microsoft.com/office/drawing/2014/main" id="{05C90935-A69E-E04C-1DA3-4E6615EC87EE}"/>
                      </a:ext>
                    </a:extLst>
                  </xdr:cNvPr>
                  <xdr:cNvGrpSpPr/>
                </xdr:nvGrpSpPr>
                <xdr:grpSpPr>
                  <a:xfrm>
                    <a:off x="6883157" y="811725"/>
                    <a:ext cx="999322" cy="1283575"/>
                    <a:chOff x="6806792" y="824799"/>
                    <a:chExt cx="996075" cy="1292877"/>
                  </a:xfrm>
                </xdr:grpSpPr>
                <xdr:sp macro="" textlink="">
                  <xdr:nvSpPr>
                    <xdr:cNvPr id="33" name="Trapezoid 32">
                      <a:extLst>
                        <a:ext uri="{FF2B5EF4-FFF2-40B4-BE49-F238E27FC236}">
                          <a16:creationId xmlns:a16="http://schemas.microsoft.com/office/drawing/2014/main" id="{00000000-0008-0000-0500-000021000000}"/>
                        </a:ext>
                      </a:extLst>
                    </xdr:cNvPr>
                    <xdr:cNvSpPr/>
                  </xdr:nvSpPr>
                  <xdr:spPr>
                    <a:xfrm>
                      <a:off x="6806792" y="824799"/>
                      <a:ext cx="996075" cy="172799"/>
                    </a:xfrm>
                    <a:prstGeom prst="trapezoid">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48" name="Flowchart: Off-page Connector 47">
                      <a:extLst>
                        <a:ext uri="{FF2B5EF4-FFF2-40B4-BE49-F238E27FC236}">
                          <a16:creationId xmlns:a16="http://schemas.microsoft.com/office/drawing/2014/main" id="{00000000-0008-0000-0500-000030000000}"/>
                        </a:ext>
                      </a:extLst>
                    </xdr:cNvPr>
                    <xdr:cNvSpPr/>
                  </xdr:nvSpPr>
                  <xdr:spPr>
                    <a:xfrm>
                      <a:off x="6842289" y="824799"/>
                      <a:ext cx="913876" cy="1292877"/>
                    </a:xfrm>
                    <a:prstGeom prst="flowChartOffpageConnector">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51" name="Flowchart: Off-page Connector 50">
                      <a:extLst>
                        <a:ext uri="{FF2B5EF4-FFF2-40B4-BE49-F238E27FC236}">
                          <a16:creationId xmlns:a16="http://schemas.microsoft.com/office/drawing/2014/main" id="{00000000-0008-0000-0500-000033000000}"/>
                        </a:ext>
                      </a:extLst>
                    </xdr:cNvPr>
                    <xdr:cNvSpPr/>
                  </xdr:nvSpPr>
                  <xdr:spPr>
                    <a:xfrm>
                      <a:off x="6877837" y="871979"/>
                      <a:ext cx="835320" cy="1212392"/>
                    </a:xfrm>
                    <a:prstGeom prst="flowChartOffpageConnector">
                      <a:avLst/>
                    </a:prstGeom>
                    <a:ln w="12700">
                      <a:solidFill>
                        <a:schemeClr val="bg1"/>
                      </a:solidFill>
                      <a:prstDash val="dash"/>
                    </a:ln>
                  </xdr:spPr>
                  <xdr:style>
                    <a:lnRef idx="2">
                      <a:schemeClr val="accent5">
                        <a:shade val="50000"/>
                      </a:schemeClr>
                    </a:lnRef>
                    <a:fillRef idx="1">
                      <a:schemeClr val="accent5"/>
                    </a:fillRef>
                    <a:effectRef idx="0">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nvGrpSpPr>
                  <xdr:cNvPr id="15" name="Group 14">
                    <a:extLst>
                      <a:ext uri="{FF2B5EF4-FFF2-40B4-BE49-F238E27FC236}">
                        <a16:creationId xmlns:a16="http://schemas.microsoft.com/office/drawing/2014/main" id="{7AC062DC-C361-38DA-F57D-82E43658F17B}"/>
                      </a:ext>
                    </a:extLst>
                  </xdr:cNvPr>
                  <xdr:cNvGrpSpPr/>
                </xdr:nvGrpSpPr>
                <xdr:grpSpPr>
                  <a:xfrm>
                    <a:off x="7942058" y="811725"/>
                    <a:ext cx="1005053" cy="1283575"/>
                    <a:chOff x="6806792" y="824799"/>
                    <a:chExt cx="996075" cy="1292877"/>
                  </a:xfrm>
                </xdr:grpSpPr>
                <xdr:sp macro="" textlink="">
                  <xdr:nvSpPr>
                    <xdr:cNvPr id="16" name="Trapezoid 15">
                      <a:extLst>
                        <a:ext uri="{FF2B5EF4-FFF2-40B4-BE49-F238E27FC236}">
                          <a16:creationId xmlns:a16="http://schemas.microsoft.com/office/drawing/2014/main" id="{4D737B25-77B4-251C-9543-DCAB76F1DC85}"/>
                        </a:ext>
                      </a:extLst>
                    </xdr:cNvPr>
                    <xdr:cNvSpPr/>
                  </xdr:nvSpPr>
                  <xdr:spPr>
                    <a:xfrm>
                      <a:off x="6806792" y="824799"/>
                      <a:ext cx="996075" cy="172799"/>
                    </a:xfrm>
                    <a:prstGeom prst="trapezoid">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17" name="Flowchart: Off-page Connector 16">
                      <a:extLst>
                        <a:ext uri="{FF2B5EF4-FFF2-40B4-BE49-F238E27FC236}">
                          <a16:creationId xmlns:a16="http://schemas.microsoft.com/office/drawing/2014/main" id="{7A267D03-62D0-6E38-AB72-3E9FF6629A89}"/>
                        </a:ext>
                      </a:extLst>
                    </xdr:cNvPr>
                    <xdr:cNvSpPr/>
                  </xdr:nvSpPr>
                  <xdr:spPr>
                    <a:xfrm>
                      <a:off x="6842289" y="824799"/>
                      <a:ext cx="913876" cy="1292877"/>
                    </a:xfrm>
                    <a:prstGeom prst="flowChartOffpageConnector">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18" name="Flowchart: Off-page Connector 17">
                      <a:extLst>
                        <a:ext uri="{FF2B5EF4-FFF2-40B4-BE49-F238E27FC236}">
                          <a16:creationId xmlns:a16="http://schemas.microsoft.com/office/drawing/2014/main" id="{53F14FFE-8B0F-F40E-D7E3-7FF9D59C9018}"/>
                        </a:ext>
                      </a:extLst>
                    </xdr:cNvPr>
                    <xdr:cNvSpPr/>
                  </xdr:nvSpPr>
                  <xdr:spPr>
                    <a:xfrm>
                      <a:off x="6892041" y="871979"/>
                      <a:ext cx="835320" cy="1212392"/>
                    </a:xfrm>
                    <a:prstGeom prst="flowChartOffpageConnector">
                      <a:avLst/>
                    </a:prstGeom>
                    <a:ln w="12700">
                      <a:solidFill>
                        <a:schemeClr val="bg1"/>
                      </a:solidFill>
                      <a:prstDash val="dash"/>
                    </a:ln>
                  </xdr:spPr>
                  <xdr:style>
                    <a:lnRef idx="2">
                      <a:schemeClr val="accent5">
                        <a:shade val="50000"/>
                      </a:schemeClr>
                    </a:lnRef>
                    <a:fillRef idx="1">
                      <a:schemeClr val="accent5"/>
                    </a:fillRef>
                    <a:effectRef idx="0">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grpSp>
              <xdr:nvGrpSpPr>
                <xdr:cNvPr id="22" name="Group 21">
                  <a:extLst>
                    <a:ext uri="{FF2B5EF4-FFF2-40B4-BE49-F238E27FC236}">
                      <a16:creationId xmlns:a16="http://schemas.microsoft.com/office/drawing/2014/main" id="{3B85B889-73D8-BE6C-CEC5-0855DC67E699}"/>
                    </a:ext>
                  </a:extLst>
                </xdr:cNvPr>
                <xdr:cNvGrpSpPr/>
              </xdr:nvGrpSpPr>
              <xdr:grpSpPr>
                <a:xfrm>
                  <a:off x="6784307" y="2215659"/>
                  <a:ext cx="2153258" cy="2519465"/>
                  <a:chOff x="6806792" y="824799"/>
                  <a:chExt cx="996075" cy="1292877"/>
                </a:xfrm>
              </xdr:grpSpPr>
              <xdr:sp macro="" textlink="">
                <xdr:nvSpPr>
                  <xdr:cNvPr id="23" name="Trapezoid 22">
                    <a:extLst>
                      <a:ext uri="{FF2B5EF4-FFF2-40B4-BE49-F238E27FC236}">
                        <a16:creationId xmlns:a16="http://schemas.microsoft.com/office/drawing/2014/main" id="{C365A90C-93A4-2E44-1B71-8DEA56A5D564}"/>
                      </a:ext>
                    </a:extLst>
                  </xdr:cNvPr>
                  <xdr:cNvSpPr/>
                </xdr:nvSpPr>
                <xdr:spPr>
                  <a:xfrm>
                    <a:off x="6806792" y="824799"/>
                    <a:ext cx="996075" cy="172799"/>
                  </a:xfrm>
                  <a:prstGeom prst="trapezoid">
                    <a:avLst/>
                  </a:prstGeom>
                  <a:ln/>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24" name="Flowchart: Off-page Connector 23">
                    <a:extLst>
                      <a:ext uri="{FF2B5EF4-FFF2-40B4-BE49-F238E27FC236}">
                        <a16:creationId xmlns:a16="http://schemas.microsoft.com/office/drawing/2014/main" id="{078BFFFB-1247-9E49-6F77-1B814A2CCA56}"/>
                      </a:ext>
                    </a:extLst>
                  </xdr:cNvPr>
                  <xdr:cNvSpPr/>
                </xdr:nvSpPr>
                <xdr:spPr>
                  <a:xfrm>
                    <a:off x="6842289" y="824799"/>
                    <a:ext cx="913876" cy="1292877"/>
                  </a:xfrm>
                  <a:prstGeom prst="flowChartOffpageConnector">
                    <a:avLst/>
                  </a:prstGeom>
                  <a:ln>
                    <a:solidFill>
                      <a:schemeClr val="accent5"/>
                    </a:solidFill>
                  </a:ln>
                  <a:effectLst>
                    <a:outerShdw blurRad="50800" dist="381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sp macro="" textlink="">
                <xdr:nvSpPr>
                  <xdr:cNvPr id="25" name="Flowchart: Off-page Connector 24">
                    <a:extLst>
                      <a:ext uri="{FF2B5EF4-FFF2-40B4-BE49-F238E27FC236}">
                        <a16:creationId xmlns:a16="http://schemas.microsoft.com/office/drawing/2014/main" id="{EEA61703-5193-C79E-7198-E7B712E1D3CA}"/>
                      </a:ext>
                    </a:extLst>
                  </xdr:cNvPr>
                  <xdr:cNvSpPr/>
                </xdr:nvSpPr>
                <xdr:spPr>
                  <a:xfrm>
                    <a:off x="6892041" y="871979"/>
                    <a:ext cx="835320" cy="1212392"/>
                  </a:xfrm>
                  <a:prstGeom prst="flowChartOffpageConnector">
                    <a:avLst/>
                  </a:prstGeom>
                  <a:ln w="12700">
                    <a:solidFill>
                      <a:schemeClr val="bg1"/>
                    </a:solidFill>
                    <a:prstDash val="dash"/>
                  </a:ln>
                </xdr:spPr>
                <xdr:style>
                  <a:lnRef idx="2">
                    <a:schemeClr val="accent5">
                      <a:shade val="50000"/>
                    </a:schemeClr>
                  </a:lnRef>
                  <a:fillRef idx="1">
                    <a:schemeClr val="accent5"/>
                  </a:fillRef>
                  <a:effectRef idx="0">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solidFill>
                    </a:endParaRPr>
                  </a:p>
                </xdr:txBody>
              </xdr:sp>
            </xdr:grpSp>
          </xdr:grpSp>
        </xdr:grpSp>
      </xdr:grpSp>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7380514" y="2411186"/>
            <a:ext cx="7702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TOP TRIPS</a:t>
            </a:r>
          </a:p>
        </xdr:txBody>
      </xdr:sp>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8021207" y="865215"/>
            <a:ext cx="725135" cy="418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a:solidFill>
                  <a:schemeClr val="accent2"/>
                </a:solidFill>
              </a:rPr>
              <a:t>TOP END</a:t>
            </a:r>
          </a:p>
          <a:p>
            <a:pPr algn="ctr"/>
            <a:r>
              <a:rPr lang="en-US" sz="1000">
                <a:solidFill>
                  <a:schemeClr val="accent2"/>
                </a:solidFill>
              </a:rPr>
              <a:t>STATION</a:t>
            </a:r>
          </a:p>
        </xdr:txBody>
      </xdr:sp>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6890041" y="872070"/>
            <a:ext cx="821525" cy="411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000">
                <a:solidFill>
                  <a:schemeClr val="accent2"/>
                </a:solidFill>
              </a:rPr>
              <a:t>TOP START</a:t>
            </a:r>
          </a:p>
          <a:p>
            <a:pPr algn="ctr"/>
            <a:r>
              <a:rPr lang="en-US" sz="1000">
                <a:solidFill>
                  <a:schemeClr val="accent2"/>
                </a:solidFill>
              </a:rPr>
              <a:t>STATION</a:t>
            </a:r>
          </a:p>
        </xdr:txBody>
      </xdr:sp>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3761905" y="1506009"/>
            <a:ext cx="7966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USER TYPE</a:t>
            </a:r>
          </a:p>
        </xdr:txBody>
      </xdr:sp>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5667375" y="1489982"/>
            <a:ext cx="8785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AGE GROUP</a:t>
            </a:r>
          </a:p>
        </xdr:txBody>
      </xdr:sp>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1381125" y="3454854"/>
            <a:ext cx="5166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DAILY</a:t>
            </a:r>
          </a:p>
        </xdr:txBody>
      </xdr:sp>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5581650" y="3407229"/>
            <a:ext cx="66588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GENDER</a:t>
            </a:r>
          </a:p>
        </xdr:txBody>
      </xdr:sp>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1191046" y="1508278"/>
            <a:ext cx="774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none">
                <a:solidFill>
                  <a:schemeClr val="accent2"/>
                </a:solidFill>
              </a:rPr>
              <a:t>MONTHLY</a:t>
            </a:r>
          </a:p>
        </xdr:txBody>
      </xdr:sp>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1257300" y="806904"/>
            <a:ext cx="12929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a:solidFill>
                  <a:schemeClr val="accent2"/>
                </a:solidFill>
                <a:latin typeface="+mn-lt"/>
                <a:ea typeface="+mn-ea"/>
                <a:cs typeface="+mn-cs"/>
              </a:rPr>
              <a:t>TOTAL TRIP COUNT</a:t>
            </a:r>
          </a:p>
        </xdr:txBody>
      </xdr:sp>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3105150" y="816429"/>
            <a:ext cx="16779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a:solidFill>
                  <a:schemeClr val="accent2"/>
                </a:solidFill>
                <a:latin typeface="+mn-lt"/>
                <a:ea typeface="+mn-ea"/>
                <a:cs typeface="+mn-cs"/>
              </a:rPr>
              <a:t>TRIP DURATION (minutes)</a:t>
            </a:r>
          </a:p>
        </xdr:txBody>
      </xdr:sp>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4953000" y="825954"/>
            <a:ext cx="17324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AVERAGE TRIP DURATION</a:t>
            </a:r>
          </a:p>
        </xdr:txBody>
      </xdr:sp>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542925" y="57150"/>
            <a:ext cx="2971711"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solidFill>
                  <a:schemeClr val="bg1"/>
                </a:solidFill>
                <a:latin typeface="Arial" panose="020B0604020202020204" pitchFamily="34" charset="0"/>
                <a:cs typeface="Arial" panose="020B0604020202020204" pitchFamily="34" charset="0"/>
              </a:rPr>
              <a:t>TRIP</a:t>
            </a:r>
            <a:r>
              <a:rPr lang="en-US" sz="2400" b="1" baseline="0">
                <a:solidFill>
                  <a:schemeClr val="bg1"/>
                </a:solidFill>
                <a:latin typeface="Arial" panose="020B0604020202020204" pitchFamily="34" charset="0"/>
                <a:cs typeface="Arial" panose="020B0604020202020204" pitchFamily="34" charset="0"/>
              </a:rPr>
              <a:t> DASHBOARD</a:t>
            </a:r>
            <a:endParaRPr lang="en-US" sz="2400" b="1">
              <a:solidFill>
                <a:schemeClr val="bg1"/>
              </a:solidFill>
              <a:latin typeface="Arial" panose="020B0604020202020204" pitchFamily="34" charset="0"/>
              <a:cs typeface="Arial" panose="020B0604020202020204" pitchFamily="34" charset="0"/>
            </a:endParaRPr>
          </a:p>
        </xdr:txBody>
      </xdr:sp>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561975" y="417739"/>
            <a:ext cx="15217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BIIKE</a:t>
            </a:r>
            <a:r>
              <a:rPr lang="en-US" sz="1100" baseline="0">
                <a:solidFill>
                  <a:schemeClr val="accent2"/>
                </a:solidFill>
              </a:rPr>
              <a:t> SHARE COMPANY</a:t>
            </a:r>
            <a:endParaRPr lang="en-US" sz="1100">
              <a:solidFill>
                <a:schemeClr val="accent2"/>
              </a:solidFill>
            </a:endParaRPr>
          </a:p>
        </xdr:txBody>
      </xdr:sp>
      <xdr:grpSp>
        <xdr:nvGrpSpPr>
          <xdr:cNvPr id="3" name="Group 2">
            <a:extLst>
              <a:ext uri="{FF2B5EF4-FFF2-40B4-BE49-F238E27FC236}">
                <a16:creationId xmlns:a16="http://schemas.microsoft.com/office/drawing/2014/main" id="{00000000-0008-0000-0500-000003000000}"/>
              </a:ext>
            </a:extLst>
          </xdr:cNvPr>
          <xdr:cNvGrpSpPr/>
        </xdr:nvGrpSpPr>
        <xdr:grpSpPr>
          <a:xfrm>
            <a:off x="7467600" y="223157"/>
            <a:ext cx="1369008" cy="415058"/>
            <a:chOff x="7467600" y="228600"/>
            <a:chExt cx="1369008" cy="426185"/>
          </a:xfrm>
        </xdr:grpSpPr>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7781925" y="381000"/>
              <a:ext cx="995573" cy="273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CEO ZIYTECHS</a:t>
              </a:r>
            </a:p>
          </xdr:txBody>
        </xdr:sp>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67600" y="266700"/>
              <a:ext cx="324000" cy="324000"/>
            </a:xfrm>
            <a:prstGeom prst="rect">
              <a:avLst/>
            </a:prstGeom>
          </xdr:spPr>
        </xdr:pic>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7762875" y="228600"/>
              <a:ext cx="1073733" cy="273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accent2"/>
                  </a:solidFill>
                </a:rPr>
                <a:t>Zeenat</a:t>
              </a:r>
              <a:r>
                <a:rPr lang="en-US" sz="1100" baseline="0">
                  <a:solidFill>
                    <a:schemeClr val="accent2"/>
                  </a:solidFill>
                </a:rPr>
                <a:t> Oyetolu</a:t>
              </a:r>
              <a:endParaRPr lang="en-US" sz="1100">
                <a:solidFill>
                  <a:schemeClr val="accent2"/>
                </a:solidFill>
              </a:endParaRPr>
            </a:p>
          </xdr:txBody>
        </xdr:sp>
      </xdr:grpSp>
    </xdr:grpSp>
    <xdr:clientData/>
  </xdr:twoCellAnchor>
  <xdr:twoCellAnchor editAs="oneCell">
    <xdr:from>
      <xdr:col>6</xdr:col>
      <xdr:colOff>250657</xdr:colOff>
      <xdr:row>1</xdr:row>
      <xdr:rowOff>97900</xdr:rowOff>
    </xdr:from>
    <xdr:to>
      <xdr:col>9</xdr:col>
      <xdr:colOff>186445</xdr:colOff>
      <xdr:row>3</xdr:row>
      <xdr:rowOff>137809</xdr:rowOff>
    </xdr:to>
    <mc:AlternateContent xmlns:mc="http://schemas.openxmlformats.org/markup-compatibility/2006">
      <mc:Choice xmlns:a14="http://schemas.microsoft.com/office/drawing/2010/main" Requires="a14">
        <xdr:graphicFrame macro="">
          <xdr:nvGraphicFramePr>
            <xdr:cNvPr id="6" name="User Type 1">
              <a:extLst>
                <a:ext uri="{FF2B5EF4-FFF2-40B4-BE49-F238E27FC236}">
                  <a16:creationId xmlns:a16="http://schemas.microsoft.com/office/drawing/2014/main" id="{A4402ABD-176A-402E-A14F-31F58516FCE0}"/>
                </a:ext>
              </a:extLst>
            </xdr:cNvPr>
            <xdr:cNvGraphicFramePr/>
          </xdr:nvGraphicFramePr>
          <xdr:xfrm>
            <a:off x="0" y="0"/>
            <a:ext cx="0" cy="0"/>
          </xdr:xfrm>
          <a:graphic>
            <a:graphicData uri="http://schemas.microsoft.com/office/drawing/2010/slicer">
              <sle:slicer xmlns:sle="http://schemas.microsoft.com/office/drawing/2010/slicer" name="User Type 1"/>
            </a:graphicData>
          </a:graphic>
        </xdr:graphicFrame>
      </mc:Choice>
      <mc:Fallback>
        <xdr:sp macro="" textlink="">
          <xdr:nvSpPr>
            <xdr:cNvPr id="0" name=""/>
            <xdr:cNvSpPr>
              <a:spLocks noTextEdit="1"/>
            </xdr:cNvSpPr>
          </xdr:nvSpPr>
          <xdr:spPr>
            <a:xfrm>
              <a:off x="3916883" y="277617"/>
              <a:ext cx="1768902" cy="399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141424</xdr:colOff>
      <xdr:row>5</xdr:row>
      <xdr:rowOff>144262</xdr:rowOff>
    </xdr:from>
    <xdr:to>
      <xdr:col>1</xdr:col>
      <xdr:colOff>463655</xdr:colOff>
      <xdr:row>8</xdr:row>
      <xdr:rowOff>0</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9FEB43A6-5374-4BB5-B999-37F9540D4AF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1424" y="1042847"/>
              <a:ext cx="933269" cy="394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578766</xdr:colOff>
      <xdr:row>10</xdr:row>
      <xdr:rowOff>7656</xdr:rowOff>
    </xdr:from>
    <xdr:to>
      <xdr:col>6</xdr:col>
      <xdr:colOff>4084</xdr:colOff>
      <xdr:row>17</xdr:row>
      <xdr:rowOff>53109</xdr:rowOff>
    </xdr:to>
    <xdr:graphicFrame macro="">
      <xdr:nvGraphicFramePr>
        <xdr:cNvPr id="12" name="Chart 7">
          <a:extLst>
            <a:ext uri="{FF2B5EF4-FFF2-40B4-BE49-F238E27FC236}">
              <a16:creationId xmlns:a16="http://schemas.microsoft.com/office/drawing/2014/main" id="{F239FBE4-4060-98B0-A97B-37F8540F8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51370</xdr:colOff>
      <xdr:row>8</xdr:row>
      <xdr:rowOff>171236</xdr:rowOff>
    </xdr:from>
    <xdr:to>
      <xdr:col>8</xdr:col>
      <xdr:colOff>538760</xdr:colOff>
      <xdr:row>18</xdr:row>
      <xdr:rowOff>25685</xdr:rowOff>
    </xdr:to>
    <xdr:graphicFrame macro="">
      <xdr:nvGraphicFramePr>
        <xdr:cNvPr id="10" name="Chart 7">
          <a:extLst>
            <a:ext uri="{FF2B5EF4-FFF2-40B4-BE49-F238E27FC236}">
              <a16:creationId xmlns:a16="http://schemas.microsoft.com/office/drawing/2014/main" id="{C2E9F196-8FC5-76F3-11A9-FCE1CD515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76269</xdr:colOff>
      <xdr:row>18</xdr:row>
      <xdr:rowOff>166077</xdr:rowOff>
    </xdr:from>
    <xdr:to>
      <xdr:col>11</xdr:col>
      <xdr:colOff>576386</xdr:colOff>
      <xdr:row>26</xdr:row>
      <xdr:rowOff>127000</xdr:rowOff>
    </xdr:to>
    <xdr:graphicFrame macro="">
      <xdr:nvGraphicFramePr>
        <xdr:cNvPr id="11" name="Chart 8">
          <a:extLst>
            <a:ext uri="{FF2B5EF4-FFF2-40B4-BE49-F238E27FC236}">
              <a16:creationId xmlns:a16="http://schemas.microsoft.com/office/drawing/2014/main" id="{40B664E0-7751-BCAC-1621-2EA15EC06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366606</xdr:colOff>
      <xdr:row>1</xdr:row>
      <xdr:rowOff>91826</xdr:rowOff>
    </xdr:from>
    <xdr:to>
      <xdr:col>12</xdr:col>
      <xdr:colOff>70184</xdr:colOff>
      <xdr:row>3</xdr:row>
      <xdr:rowOff>145915</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ABEA0A15-2F7B-48CC-B927-34E7618D758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865946" y="271543"/>
              <a:ext cx="1536691" cy="413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73304</xdr:colOff>
      <xdr:row>5</xdr:row>
      <xdr:rowOff>43528</xdr:rowOff>
    </xdr:from>
    <xdr:ext cx="903004" cy="405432"/>
    <xdr:sp macro="" textlink="Pivot!G10">
      <xdr:nvSpPr>
        <xdr:cNvPr id="79" name="TextBox 78">
          <a:extLst>
            <a:ext uri="{FF2B5EF4-FFF2-40B4-BE49-F238E27FC236}">
              <a16:creationId xmlns:a16="http://schemas.microsoft.com/office/drawing/2014/main" id="{00000000-0008-0000-0500-00004F000000}"/>
            </a:ext>
          </a:extLst>
        </xdr:cNvPr>
        <xdr:cNvSpPr txBox="1"/>
      </xdr:nvSpPr>
      <xdr:spPr>
        <a:xfrm>
          <a:off x="4922395" y="952733"/>
          <a:ext cx="90300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A413658-FC6D-4C00-9830-5E385C7B516D}" type="TxLink">
            <a:rPr lang="en-US" sz="2000" b="1" i="0" u="none" strike="noStrike">
              <a:solidFill>
                <a:schemeClr val="bg1"/>
              </a:solidFill>
              <a:latin typeface="Calibri"/>
              <a:cs typeface="Calibri"/>
            </a:rPr>
            <a:pPr/>
            <a:t>9043.2</a:t>
          </a:fld>
          <a:endParaRPr lang="en-US" sz="2000" b="1">
            <a:solidFill>
              <a:schemeClr val="bg1"/>
            </a:solidFill>
          </a:endParaRPr>
        </a:p>
      </xdr:txBody>
    </xdr:sp>
    <xdr:clientData/>
  </xdr:oneCellAnchor>
  <xdr:oneCellAnchor>
    <xdr:from>
      <xdr:col>2</xdr:col>
      <xdr:colOff>74116</xdr:colOff>
      <xdr:row>5</xdr:row>
      <xdr:rowOff>43528</xdr:rowOff>
    </xdr:from>
    <xdr:ext cx="574581" cy="405432"/>
    <xdr:sp macro="" textlink="Pivot!G6">
      <xdr:nvSpPr>
        <xdr:cNvPr id="73" name="TextBox 72">
          <a:extLst>
            <a:ext uri="{FF2B5EF4-FFF2-40B4-BE49-F238E27FC236}">
              <a16:creationId xmlns:a16="http://schemas.microsoft.com/office/drawing/2014/main" id="{00000000-0008-0000-0500-000049000000}"/>
            </a:ext>
          </a:extLst>
        </xdr:cNvPr>
        <xdr:cNvSpPr txBox="1"/>
      </xdr:nvSpPr>
      <xdr:spPr>
        <a:xfrm>
          <a:off x="1286389" y="952733"/>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EC33DD3-FF25-4963-B1C8-1FF19FCAA761}" type="TxLink">
            <a:rPr lang="en-US" sz="2000" b="1" i="0" u="none" strike="noStrike">
              <a:solidFill>
                <a:schemeClr val="bg1"/>
              </a:solidFill>
              <a:latin typeface="Calibri"/>
              <a:cs typeface="Calibri"/>
            </a:rPr>
            <a:pPr/>
            <a:t>666</a:t>
          </a:fld>
          <a:endParaRPr lang="en-US" sz="2000" b="1">
            <a:solidFill>
              <a:schemeClr val="bg1"/>
            </a:solidFill>
          </a:endParaRPr>
        </a:p>
      </xdr:txBody>
    </xdr:sp>
    <xdr:clientData/>
  </xdr:oneCellAnchor>
  <xdr:oneCellAnchor>
    <xdr:from>
      <xdr:col>5</xdr:col>
      <xdr:colOff>75706</xdr:colOff>
      <xdr:row>5</xdr:row>
      <xdr:rowOff>34868</xdr:rowOff>
    </xdr:from>
    <xdr:ext cx="643061" cy="405432"/>
    <xdr:sp macro="" textlink="Pivot!G13">
      <xdr:nvSpPr>
        <xdr:cNvPr id="80" name="TextBox 79">
          <a:extLst>
            <a:ext uri="{FF2B5EF4-FFF2-40B4-BE49-F238E27FC236}">
              <a16:creationId xmlns:a16="http://schemas.microsoft.com/office/drawing/2014/main" id="{00000000-0008-0000-0500-000050000000}"/>
            </a:ext>
          </a:extLst>
        </xdr:cNvPr>
        <xdr:cNvSpPr txBox="1"/>
      </xdr:nvSpPr>
      <xdr:spPr>
        <a:xfrm>
          <a:off x="3106388" y="944073"/>
          <a:ext cx="6430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A88A7B4-332F-482D-A4DD-3384C134631E}" type="TxLink">
            <a:rPr lang="en-US" sz="2000" b="1" i="0" u="none" strike="noStrike">
              <a:solidFill>
                <a:schemeClr val="bg1"/>
              </a:solidFill>
              <a:latin typeface="Calibri"/>
              <a:cs typeface="Calibri"/>
            </a:rPr>
            <a:pPr/>
            <a:t>13.6</a:t>
          </a:fld>
          <a:endParaRPr lang="en-US" sz="2000" b="1">
            <a:solidFill>
              <a:schemeClr val="bg1"/>
            </a:solidFill>
          </a:endParaRPr>
        </a:p>
      </xdr:txBody>
    </xdr:sp>
    <xdr:clientData/>
  </xdr:oneCellAnchor>
  <xdr:twoCellAnchor>
    <xdr:from>
      <xdr:col>11</xdr:col>
      <xdr:colOff>214922</xdr:colOff>
      <xdr:row>14</xdr:row>
      <xdr:rowOff>136770</xdr:rowOff>
    </xdr:from>
    <xdr:to>
      <xdr:col>14</xdr:col>
      <xdr:colOff>410308</xdr:colOff>
      <xdr:row>24</xdr:row>
      <xdr:rowOff>102974</xdr:rowOff>
    </xdr:to>
    <xdr:graphicFrame macro="">
      <xdr:nvGraphicFramePr>
        <xdr:cNvPr id="83" name="Chart 82">
          <a:extLst>
            <a:ext uri="{FF2B5EF4-FFF2-40B4-BE49-F238E27FC236}">
              <a16:creationId xmlns:a16="http://schemas.microsoft.com/office/drawing/2014/main" id="{8FA05F51-F7FE-454F-BDCF-0E43AAC25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180198</xdr:colOff>
      <xdr:row>11</xdr:row>
      <xdr:rowOff>58322</xdr:rowOff>
    </xdr:from>
    <xdr:to>
      <xdr:col>1</xdr:col>
      <xdr:colOff>314045</xdr:colOff>
      <xdr:row>20</xdr:row>
      <xdr:rowOff>163286</xdr:rowOff>
    </xdr:to>
    <mc:AlternateContent xmlns:mc="http://schemas.openxmlformats.org/markup-compatibility/2006">
      <mc:Choice xmlns:a14="http://schemas.microsoft.com/office/drawing/2010/main" Requires="a14">
        <xdr:graphicFrame macro="">
          <xdr:nvGraphicFramePr>
            <xdr:cNvPr id="86" name="Months 2">
              <a:extLst>
                <a:ext uri="{FF2B5EF4-FFF2-40B4-BE49-F238E27FC236}">
                  <a16:creationId xmlns:a16="http://schemas.microsoft.com/office/drawing/2014/main" id="{050C3A5F-8983-44B4-9AE3-CA94BF45767F}"/>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180198" y="2035209"/>
              <a:ext cx="744885" cy="172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141377</xdr:colOff>
      <xdr:row>4</xdr:row>
      <xdr:rowOff>83821</xdr:rowOff>
    </xdr:from>
    <xdr:to>
      <xdr:col>1</xdr:col>
      <xdr:colOff>457201</xdr:colOff>
      <xdr:row>5</xdr:row>
      <xdr:rowOff>144861</xdr:rowOff>
    </xdr:to>
    <xdr:sp macro="" textlink="">
      <xdr:nvSpPr>
        <xdr:cNvPr id="89" name="TextBox 88">
          <a:extLst>
            <a:ext uri="{FF2B5EF4-FFF2-40B4-BE49-F238E27FC236}">
              <a16:creationId xmlns:a16="http://schemas.microsoft.com/office/drawing/2014/main" id="{4871E0C4-11A0-4632-9BA0-C82B5FFD6C2A}"/>
            </a:ext>
          </a:extLst>
        </xdr:cNvPr>
        <xdr:cNvSpPr txBox="1"/>
      </xdr:nvSpPr>
      <xdr:spPr>
        <a:xfrm>
          <a:off x="141377" y="815341"/>
          <a:ext cx="925424" cy="2439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ysClr val="windowText" lastClr="000000"/>
              </a:solidFill>
            </a:rPr>
            <a:t>YEAR</a:t>
          </a:r>
        </a:p>
      </xdr:txBody>
    </xdr:sp>
    <xdr:clientData/>
  </xdr:twoCellAnchor>
  <xdr:twoCellAnchor>
    <xdr:from>
      <xdr:col>9</xdr:col>
      <xdr:colOff>75689</xdr:colOff>
      <xdr:row>9</xdr:row>
      <xdr:rowOff>7697</xdr:rowOff>
    </xdr:from>
    <xdr:to>
      <xdr:col>11</xdr:col>
      <xdr:colOff>369454</xdr:colOff>
      <xdr:row>18</xdr:row>
      <xdr:rowOff>34635</xdr:rowOff>
    </xdr:to>
    <xdr:graphicFrame macro="">
      <xdr:nvGraphicFramePr>
        <xdr:cNvPr id="92" name="Chart 91">
          <a:extLst>
            <a:ext uri="{FF2B5EF4-FFF2-40B4-BE49-F238E27FC236}">
              <a16:creationId xmlns:a16="http://schemas.microsoft.com/office/drawing/2014/main" id="{383408D6-06DA-4139-946B-C7112A994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252412</xdr:colOff>
      <xdr:row>0</xdr:row>
      <xdr:rowOff>109538</xdr:rowOff>
    </xdr:from>
    <xdr:to>
      <xdr:col>9</xdr:col>
      <xdr:colOff>185738</xdr:colOff>
      <xdr:row>1</xdr:row>
      <xdr:rowOff>138111</xdr:rowOff>
    </xdr:to>
    <xdr:sp macro="" textlink="">
      <xdr:nvSpPr>
        <xdr:cNvPr id="93" name="TextBox 92">
          <a:extLst>
            <a:ext uri="{FF2B5EF4-FFF2-40B4-BE49-F238E27FC236}">
              <a16:creationId xmlns:a16="http://schemas.microsoft.com/office/drawing/2014/main" id="{9B2E46C6-ACC9-48D2-9E97-2056C6A50E43}"/>
            </a:ext>
          </a:extLst>
        </xdr:cNvPr>
        <xdr:cNvSpPr txBox="1"/>
      </xdr:nvSpPr>
      <xdr:spPr>
        <a:xfrm>
          <a:off x="3910012" y="109538"/>
          <a:ext cx="1762126" cy="20954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ysClr val="windowText" lastClr="000000"/>
              </a:solidFill>
            </a:rPr>
            <a:t>SUBSCRIBER</a:t>
          </a:r>
        </a:p>
      </xdr:txBody>
    </xdr:sp>
    <xdr:clientData/>
  </xdr:twoCellAnchor>
  <xdr:twoCellAnchor>
    <xdr:from>
      <xdr:col>9</xdr:col>
      <xdr:colOff>371476</xdr:colOff>
      <xdr:row>0</xdr:row>
      <xdr:rowOff>90488</xdr:rowOff>
    </xdr:from>
    <xdr:to>
      <xdr:col>12</xdr:col>
      <xdr:colOff>61914</xdr:colOff>
      <xdr:row>1</xdr:row>
      <xdr:rowOff>129676</xdr:rowOff>
    </xdr:to>
    <xdr:sp macro="" textlink="">
      <xdr:nvSpPr>
        <xdr:cNvPr id="95" name="TextBox 94">
          <a:extLst>
            <a:ext uri="{FF2B5EF4-FFF2-40B4-BE49-F238E27FC236}">
              <a16:creationId xmlns:a16="http://schemas.microsoft.com/office/drawing/2014/main" id="{541B6E30-BB20-49A6-AE3D-FB43E8DC9017}"/>
            </a:ext>
          </a:extLst>
        </xdr:cNvPr>
        <xdr:cNvSpPr txBox="1"/>
      </xdr:nvSpPr>
      <xdr:spPr>
        <a:xfrm>
          <a:off x="5857876" y="90488"/>
          <a:ext cx="1519238" cy="22016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ysClr val="windowText" lastClr="000000"/>
              </a:solidFill>
            </a:rPr>
            <a:t>GENDER</a:t>
          </a:r>
        </a:p>
      </xdr:txBody>
    </xdr:sp>
    <xdr:clientData/>
  </xdr:twoCellAnchor>
  <xdr:twoCellAnchor>
    <xdr:from>
      <xdr:col>2</xdr:col>
      <xdr:colOff>90235</xdr:colOff>
      <xdr:row>18</xdr:row>
      <xdr:rowOff>45904</xdr:rowOff>
    </xdr:from>
    <xdr:to>
      <xdr:col>8</xdr:col>
      <xdr:colOff>481262</xdr:colOff>
      <xdr:row>26</xdr:row>
      <xdr:rowOff>90237</xdr:rowOff>
    </xdr:to>
    <xdr:graphicFrame macro="">
      <xdr:nvGraphicFramePr>
        <xdr:cNvPr id="96" name="Chart 95">
          <a:extLst>
            <a:ext uri="{FF2B5EF4-FFF2-40B4-BE49-F238E27FC236}">
              <a16:creationId xmlns:a16="http://schemas.microsoft.com/office/drawing/2014/main" id="{B64128F2-88AC-45AB-BA72-E52F84E96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80211</xdr:colOff>
      <xdr:row>6</xdr:row>
      <xdr:rowOff>103207</xdr:rowOff>
    </xdr:from>
    <xdr:to>
      <xdr:col>14</xdr:col>
      <xdr:colOff>245464</xdr:colOff>
      <xdr:row>9</xdr:row>
      <xdr:rowOff>167142</xdr:rowOff>
    </xdr:to>
    <xdr:sp macro="" textlink="">
      <xdr:nvSpPr>
        <xdr:cNvPr id="98" name="TextBox 97">
          <a:extLst>
            <a:ext uri="{FF2B5EF4-FFF2-40B4-BE49-F238E27FC236}">
              <a16:creationId xmlns:a16="http://schemas.microsoft.com/office/drawing/2014/main" id="{654365F5-5D47-4620-A9FD-BEBFA06CD1D7}"/>
            </a:ext>
          </a:extLst>
        </xdr:cNvPr>
        <xdr:cNvSpPr txBox="1"/>
      </xdr:nvSpPr>
      <xdr:spPr>
        <a:xfrm>
          <a:off x="8026782" y="1208526"/>
          <a:ext cx="776528" cy="616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i="0" u="none" strike="noStrike">
              <a:solidFill>
                <a:schemeClr val="bg1"/>
              </a:solidFill>
              <a:effectLst/>
              <a:latin typeface="+mn-lt"/>
              <a:ea typeface="+mn-ea"/>
              <a:cs typeface="+mn-cs"/>
            </a:rPr>
            <a:t>E 17 St </a:t>
          </a:r>
        </a:p>
        <a:p>
          <a:pPr algn="ctr"/>
          <a:r>
            <a:rPr lang="en-US" sz="1000" b="0" i="0" u="none" strike="noStrike">
              <a:solidFill>
                <a:schemeClr val="bg1"/>
              </a:solidFill>
              <a:effectLst/>
              <a:latin typeface="+mn-lt"/>
              <a:ea typeface="+mn-ea"/>
              <a:cs typeface="+mn-cs"/>
            </a:rPr>
            <a:t>&amp; Broadway</a:t>
          </a:r>
          <a:r>
            <a:rPr lang="en-US" sz="1000">
              <a:solidFill>
                <a:schemeClr val="bg1"/>
              </a:solidFill>
            </a:rPr>
            <a:t> </a:t>
          </a:r>
        </a:p>
      </xdr:txBody>
    </xdr:sp>
    <xdr:clientData/>
  </xdr:twoCellAnchor>
  <xdr:twoCellAnchor>
    <xdr:from>
      <xdr:col>11</xdr:col>
      <xdr:colOff>226057</xdr:colOff>
      <xdr:row>6</xdr:row>
      <xdr:rowOff>70271</xdr:rowOff>
    </xdr:from>
    <xdr:to>
      <xdr:col>12</xdr:col>
      <xdr:colOff>446636</xdr:colOff>
      <xdr:row>9</xdr:row>
      <xdr:rowOff>13252</xdr:rowOff>
    </xdr:to>
    <xdr:sp macro="" textlink="">
      <xdr:nvSpPr>
        <xdr:cNvPr id="99" name="TextBox 98">
          <a:extLst>
            <a:ext uri="{FF2B5EF4-FFF2-40B4-BE49-F238E27FC236}">
              <a16:creationId xmlns:a16="http://schemas.microsoft.com/office/drawing/2014/main" id="{BFE1F1AF-9090-43B8-97A3-9025DA5950F0}"/>
            </a:ext>
          </a:extLst>
        </xdr:cNvPr>
        <xdr:cNvSpPr txBox="1"/>
      </xdr:nvSpPr>
      <xdr:spPr>
        <a:xfrm>
          <a:off x="6931657" y="1163575"/>
          <a:ext cx="830179" cy="4896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i="0" u="none" strike="noStrike">
              <a:solidFill>
                <a:schemeClr val="bg1"/>
              </a:solidFill>
              <a:effectLst/>
              <a:latin typeface="+mn-lt"/>
              <a:ea typeface="+mn-ea"/>
              <a:cs typeface="+mn-cs"/>
            </a:rPr>
            <a:t>Central Park S </a:t>
          </a:r>
        </a:p>
        <a:p>
          <a:pPr algn="ctr"/>
          <a:r>
            <a:rPr lang="en-US" sz="1000" b="0" i="0" u="none" strike="noStrike">
              <a:solidFill>
                <a:schemeClr val="bg1"/>
              </a:solidFill>
              <a:effectLst/>
              <a:latin typeface="+mn-lt"/>
              <a:ea typeface="+mn-ea"/>
              <a:cs typeface="+mn-cs"/>
            </a:rPr>
            <a:t>&amp; 6 Ave</a:t>
          </a:r>
          <a:r>
            <a:rPr lang="en-US" sz="1000">
              <a:solidFill>
                <a:schemeClr val="bg1"/>
              </a:solidFill>
            </a:rPr>
            <a:t> </a:t>
          </a:r>
        </a:p>
      </xdr:txBody>
    </xdr:sp>
    <xdr:clientData/>
  </xdr:twoCellAnchor>
  <xdr:twoCellAnchor editAs="oneCell">
    <xdr:from>
      <xdr:col>0</xdr:col>
      <xdr:colOff>180858</xdr:colOff>
      <xdr:row>23</xdr:row>
      <xdr:rowOff>34163</xdr:rowOff>
    </xdr:from>
    <xdr:to>
      <xdr:col>1</xdr:col>
      <xdr:colOff>427800</xdr:colOff>
      <xdr:row>25</xdr:row>
      <xdr:rowOff>131483</xdr:rowOff>
    </xdr:to>
    <xdr:pic>
      <xdr:nvPicPr>
        <xdr:cNvPr id="9" name="Graphic 8" descr="Woman riding bicycle with basket">
          <a:extLst>
            <a:ext uri="{FF2B5EF4-FFF2-40B4-BE49-F238E27FC236}">
              <a16:creationId xmlns:a16="http://schemas.microsoft.com/office/drawing/2014/main" id="{A507D426-F6E5-4644-B666-D101BFE8BFC9}"/>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t="36359"/>
        <a:stretch/>
      </xdr:blipFill>
      <xdr:spPr>
        <a:xfrm>
          <a:off x="180858" y="4226657"/>
          <a:ext cx="856542" cy="461885"/>
        </a:xfrm>
        <a:prstGeom prst="rect">
          <a:avLst/>
        </a:prstGeom>
      </xdr:spPr>
    </xdr:pic>
    <xdr:clientData/>
  </xdr:twoCellAnchor>
  <xdr:twoCellAnchor editAs="oneCell">
    <xdr:from>
      <xdr:col>11</xdr:col>
      <xdr:colOff>410945</xdr:colOff>
      <xdr:row>8</xdr:row>
      <xdr:rowOff>157027</xdr:rowOff>
    </xdr:from>
    <xdr:to>
      <xdr:col>12</xdr:col>
      <xdr:colOff>208642</xdr:colOff>
      <xdr:row>11</xdr:row>
      <xdr:rowOff>11214</xdr:rowOff>
    </xdr:to>
    <xdr:pic>
      <xdr:nvPicPr>
        <xdr:cNvPr id="20" name="Graphic 19" descr="Trophy with solid fill">
          <a:extLst>
            <a:ext uri="{FF2B5EF4-FFF2-40B4-BE49-F238E27FC236}">
              <a16:creationId xmlns:a16="http://schemas.microsoft.com/office/drawing/2014/main" id="{3402F116-0712-43D8-BBC5-52F59940645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103026" y="1631866"/>
          <a:ext cx="406068" cy="407251"/>
        </a:xfrm>
        <a:prstGeom prst="rect">
          <a:avLst/>
        </a:prstGeom>
      </xdr:spPr>
    </xdr:pic>
    <xdr:clientData/>
  </xdr:twoCellAnchor>
  <xdr:twoCellAnchor editAs="oneCell">
    <xdr:from>
      <xdr:col>13</xdr:col>
      <xdr:colOff>263247</xdr:colOff>
      <xdr:row>8</xdr:row>
      <xdr:rowOff>155958</xdr:rowOff>
    </xdr:from>
    <xdr:to>
      <xdr:col>14</xdr:col>
      <xdr:colOff>60944</xdr:colOff>
      <xdr:row>11</xdr:row>
      <xdr:rowOff>12283</xdr:rowOff>
    </xdr:to>
    <xdr:pic>
      <xdr:nvPicPr>
        <xdr:cNvPr id="100" name="Graphic 99" descr="Trophy with solid fill">
          <a:extLst>
            <a:ext uri="{FF2B5EF4-FFF2-40B4-BE49-F238E27FC236}">
              <a16:creationId xmlns:a16="http://schemas.microsoft.com/office/drawing/2014/main" id="{3F33091E-4BC9-486A-8215-C3B36034448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172070" y="1630797"/>
          <a:ext cx="406068" cy="409389"/>
        </a:xfrm>
        <a:prstGeom prst="rect">
          <a:avLst/>
        </a:prstGeom>
      </xdr:spPr>
    </xdr:pic>
    <xdr:clientData/>
  </xdr:twoCellAnchor>
  <xdr:twoCellAnchor editAs="oneCell">
    <xdr:from>
      <xdr:col>0</xdr:col>
      <xdr:colOff>128887</xdr:colOff>
      <xdr:row>0</xdr:row>
      <xdr:rowOff>135200</xdr:rowOff>
    </xdr:from>
    <xdr:to>
      <xdr:col>1</xdr:col>
      <xdr:colOff>48768</xdr:colOff>
      <xdr:row>3</xdr:row>
      <xdr:rowOff>109738</xdr:rowOff>
    </xdr:to>
    <xdr:pic>
      <xdr:nvPicPr>
        <xdr:cNvPr id="27" name="Graphic 26" descr="Bar graph with upward trend with solid fill">
          <a:extLst>
            <a:ext uri="{FF2B5EF4-FFF2-40B4-BE49-F238E27FC236}">
              <a16:creationId xmlns:a16="http://schemas.microsoft.com/office/drawing/2014/main" id="{95F92656-9338-4462-971E-DE83814BE52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8887" y="135200"/>
          <a:ext cx="529481" cy="523178"/>
        </a:xfrm>
        <a:prstGeom prst="rect">
          <a:avLst/>
        </a:prstGeom>
      </xdr:spPr>
    </xdr:pic>
    <xdr:clientData/>
  </xdr:twoCellAnchor>
  <xdr:twoCellAnchor>
    <xdr:from>
      <xdr:col>0</xdr:col>
      <xdr:colOff>180975</xdr:colOff>
      <xdr:row>10</xdr:row>
      <xdr:rowOff>25697</xdr:rowOff>
    </xdr:from>
    <xdr:to>
      <xdr:col>1</xdr:col>
      <xdr:colOff>309563</xdr:colOff>
      <xdr:row>11</xdr:row>
      <xdr:rowOff>60490</xdr:rowOff>
    </xdr:to>
    <xdr:sp macro="" textlink="">
      <xdr:nvSpPr>
        <xdr:cNvPr id="101" name="TextBox 100">
          <a:extLst>
            <a:ext uri="{FF2B5EF4-FFF2-40B4-BE49-F238E27FC236}">
              <a16:creationId xmlns:a16="http://schemas.microsoft.com/office/drawing/2014/main" id="{BB171AF4-A08C-49AF-B0B3-D3DC1AEDF485}"/>
            </a:ext>
          </a:extLst>
        </xdr:cNvPr>
        <xdr:cNvSpPr txBox="1"/>
      </xdr:nvSpPr>
      <xdr:spPr>
        <a:xfrm>
          <a:off x="180975" y="1835447"/>
          <a:ext cx="738188" cy="21576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ysClr val="windowText" lastClr="000000"/>
              </a:solidFill>
            </a:rPr>
            <a:t>MONTH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51.28345127315" createdVersion="6" refreshedVersion="8" minRefreshableVersion="3" recordCount="666" xr:uid="{00000000-000A-0000-FFFF-FFFF0E000000}">
  <cacheSource type="worksheet">
    <worksheetSource ref="A1:S667" sheet="working sheet"/>
  </cacheSource>
  <cacheFields count="22">
    <cacheField name="ID" numFmtId="0">
      <sharedItems containsSemiMixedTypes="0" containsString="0" containsNumber="1" containsInteger="1" minValue="5857" maxValue="6815929"/>
    </cacheField>
    <cacheField name="Start date and time" numFmtId="22">
      <sharedItems containsSemiMixedTypes="0" containsNonDate="0" containsDate="1" containsString="0" minDate="2017-01-01T13:32:39" maxDate="2017-06-30T23:35:17"/>
    </cacheField>
    <cacheField name="Start date " numFmtId="14">
      <sharedItems containsSemiMixedTypes="0" containsNonDate="0" containsDate="1" containsString="0" minDate="2017-01-01T00:00:00" maxDate="2017-07-01T00:00:00"/>
    </cacheField>
    <cacheField name="Start time " numFmtId="18">
      <sharedItems containsSemiMixedTypes="0" containsNonDate="0" containsDate="1" containsString="0" minDate="1899-12-30T00:02:07" maxDate="1899-12-30T23:59:03" count="662">
        <d v="1899-12-30T14:55:05"/>
        <d v="1899-12-30T15:30:11"/>
        <d v="1899-12-30T13:26:26"/>
        <d v="1899-12-30T19:47:18"/>
        <d v="1899-12-30T07:49:16"/>
        <d v="1899-12-30T18:55:24"/>
        <d v="1899-12-30T16:22:53"/>
        <d v="1899-12-30T07:42:24"/>
        <d v="1899-12-30T08:02:36"/>
        <d v="1899-12-30T23:01:31"/>
        <d v="1899-12-30T14:37:20"/>
        <d v="1899-12-30T13:40:39"/>
        <d v="1899-12-30T23:27:31"/>
        <d v="1899-12-30T15:40:53"/>
        <d v="1899-12-30T19:26:43"/>
        <d v="1899-12-30T11:30:30"/>
        <d v="1899-12-30T20:19:44"/>
        <d v="1899-12-30T21:21:59"/>
        <d v="1899-12-30T08:53:32"/>
        <d v="1899-12-30T13:32:39"/>
        <d v="1899-12-30T13:29:08"/>
        <d v="1899-12-30T09:44:35"/>
        <d v="1899-12-30T11:15:39"/>
        <d v="1899-12-30T13:39:48"/>
        <d v="1899-12-30T17:36:06"/>
        <d v="1899-12-30T09:41:14"/>
        <d v="1899-12-30T18:27:23"/>
        <d v="1899-12-30T12:02:11"/>
        <d v="1899-12-30T23:58:44"/>
        <d v="1899-12-30T11:23:30"/>
        <d v="1899-12-30T18:09:21"/>
        <d v="1899-12-30T18:35:06"/>
        <d v="1899-12-30T21:43:28"/>
        <d v="1899-12-30T10:58:09"/>
        <d v="1899-12-30T18:52:41"/>
        <d v="1899-12-30T12:06:50"/>
        <d v="1899-12-30T08:56:43"/>
        <d v="1899-12-30T16:32:30"/>
        <d v="1899-12-30T14:03:43"/>
        <d v="1899-12-30T07:25:48"/>
        <d v="1899-12-30T10:50:22"/>
        <d v="1899-12-30T07:32:17"/>
        <d v="1899-12-30T19:13:44"/>
        <d v="1899-12-30T09:08:30"/>
        <d v="1899-12-30T10:12:17"/>
        <d v="1899-12-30T08:51:19"/>
        <d v="1899-12-30T20:29:56"/>
        <d v="1899-12-30T11:07:14"/>
        <d v="1899-12-30T19:27:49"/>
        <d v="1899-12-30T12:23:13"/>
        <d v="1899-12-30T12:40:18"/>
        <d v="1899-12-30T13:15:20"/>
        <d v="1899-12-30T15:23:43"/>
        <d v="1899-12-30T13:31:41"/>
        <d v="1899-12-30T18:03:29"/>
        <d v="1899-12-30T16:35:56"/>
        <d v="1899-12-30T21:12:57"/>
        <d v="1899-12-30T17:07:11"/>
        <d v="1899-12-30T16:41:13"/>
        <d v="1899-12-30T10:20:23"/>
        <d v="1899-12-30T15:58:00"/>
        <d v="1899-12-30T08:24:22"/>
        <d v="1899-12-30T15:02:03"/>
        <d v="1899-12-30T14:29:23"/>
        <d v="1899-12-30T08:32:11"/>
        <d v="1899-12-30T08:06:57"/>
        <d v="1899-12-30T09:03:18"/>
        <d v="1899-12-30T14:30:50"/>
        <d v="1899-12-30T17:23:50"/>
        <d v="1899-12-30T16:12:42"/>
        <d v="1899-12-30T16:02:09"/>
        <d v="1899-12-30T06:43:11"/>
        <d v="1899-12-30T19:01:02"/>
        <d v="1899-12-30T11:17:58"/>
        <d v="1899-12-30T16:52:09"/>
        <d v="1899-12-30T09:49:53"/>
        <d v="1899-12-30T18:09:09"/>
        <d v="1899-12-30T18:22:16"/>
        <d v="1899-12-30T13:50:41"/>
        <d v="1899-12-30T10:19:35"/>
        <d v="1899-12-30T19:50:28"/>
        <d v="1899-12-30T18:06:06"/>
        <d v="1899-12-30T13:01:09"/>
        <d v="1899-12-30T13:36:24"/>
        <d v="1899-12-30T20:52:37"/>
        <d v="1899-12-30T11:42:16"/>
        <d v="1899-12-30T13:21:06"/>
        <d v="1899-12-30T02:40:21"/>
        <d v="1899-12-30T20:50:01"/>
        <d v="1899-12-30T17:42:24"/>
        <d v="1899-12-30T12:49:30"/>
        <d v="1899-12-30T19:00:22"/>
        <d v="1899-12-30T07:03:04"/>
        <d v="1899-12-30T16:15:27"/>
        <d v="1899-12-30T16:49:19"/>
        <d v="1899-12-30T16:38:55"/>
        <d v="1899-12-30T16:07:26"/>
        <d v="1899-12-30T18:26:55"/>
        <d v="1899-12-30T18:20:24"/>
        <d v="1899-12-30T08:27:48"/>
        <d v="1899-12-30T07:34:42"/>
        <d v="1899-12-30T06:59:22"/>
        <d v="1899-12-30T06:31:16"/>
        <d v="1899-12-30T08:03:21"/>
        <d v="1899-12-30T23:11:49"/>
        <d v="1899-12-30T08:17:03"/>
        <d v="1899-12-30T10:00:58"/>
        <d v="1899-12-30T12:01:36"/>
        <d v="1899-12-30T20:40:53"/>
        <d v="1899-12-30T08:08:06"/>
        <d v="1899-12-30T15:38:10"/>
        <d v="1899-12-30T12:06:43"/>
        <d v="1899-12-30T11:32:50"/>
        <d v="1899-12-30T17:42:58"/>
        <d v="1899-12-30T22:35:19"/>
        <d v="1899-12-30T19:04:52"/>
        <d v="1899-12-30T17:35:41"/>
        <d v="1899-12-30T23:18:22"/>
        <d v="1899-12-30T14:03:32"/>
        <d v="1899-12-30T20:34:59"/>
        <d v="1899-12-30T15:21:31"/>
        <d v="1899-12-30T18:24:36"/>
        <d v="1899-12-30T20:42:12"/>
        <d v="1899-12-30T12:17:13"/>
        <d v="1899-12-30T17:01:54"/>
        <d v="1899-12-30T20:20:13"/>
        <d v="1899-12-30T18:43:07"/>
        <d v="1899-12-30T01:11:04"/>
        <d v="1899-12-30T20:01:39"/>
        <d v="1899-12-30T17:36:56"/>
        <d v="1899-12-30T19:56:12"/>
        <d v="1899-12-30T11:46:30"/>
        <d v="1899-12-30T14:52:35"/>
        <d v="1899-12-30T06:49:47"/>
        <d v="1899-12-30T18:02:28"/>
        <d v="1899-12-30T08:07:34"/>
        <d v="1899-12-30T11:29:20"/>
        <d v="1899-12-30T11:57:51"/>
        <d v="1899-12-30T16:05:55"/>
        <d v="1899-12-30T16:20:03"/>
        <d v="1899-12-30T19:14:41"/>
        <d v="1899-12-30T14:33:29"/>
        <d v="1899-12-30T10:39:58"/>
        <d v="1899-12-30T12:18:26"/>
        <d v="1899-12-30T15:08:56"/>
        <d v="1899-12-30T07:20:47"/>
        <d v="1899-12-30T11:47:01"/>
        <d v="1899-12-30T16:34:55"/>
        <d v="1899-12-30T16:54:06"/>
        <d v="1899-12-30T06:20:46"/>
        <d v="1899-12-30T23:02:57"/>
        <d v="1899-12-30T09:02:21"/>
        <d v="1899-12-30T17:11:33"/>
        <d v="1899-12-30T18:04:25"/>
        <d v="1899-12-30T17:18:44"/>
        <d v="1899-12-30T11:00:41"/>
        <d v="1899-12-30T08:08:51"/>
        <d v="1899-12-30T07:58:56"/>
        <d v="1899-12-30T19:15:38"/>
        <d v="1899-12-30T08:26:45"/>
        <d v="1899-12-30T20:42:44"/>
        <d v="1899-12-30T18:17:44"/>
        <d v="1899-12-30T09:50:02"/>
        <d v="1899-12-30T19:58:23"/>
        <d v="1899-12-30T16:43:50"/>
        <d v="1899-12-30T23:15:15"/>
        <d v="1899-12-30T15:36:29"/>
        <d v="1899-12-30T14:41:04"/>
        <d v="1899-12-30T19:12:56"/>
        <d v="1899-12-30T15:02:30"/>
        <d v="1899-12-30T12:02:33"/>
        <d v="1899-12-30T18:46:23"/>
        <d v="1899-12-30T23:33:49"/>
        <d v="1899-12-30T11:44:04"/>
        <d v="1899-12-30T16:51:14"/>
        <d v="1899-12-30T17:00:12"/>
        <d v="1899-12-30T11:06:51"/>
        <d v="1899-12-30T16:25:54"/>
        <d v="1899-12-30T19:48:41"/>
        <d v="1899-12-30T17:31:59"/>
        <d v="1899-12-30T07:59:56"/>
        <d v="1899-12-30T07:05:49"/>
        <d v="1899-12-30T22:21:47"/>
        <d v="1899-12-30T08:49:18"/>
        <d v="1899-12-30T12:55:11"/>
        <d v="1899-12-30T11:06:58"/>
        <d v="1899-12-30T18:40:45"/>
        <d v="1899-12-30T16:51:06"/>
        <d v="1899-12-30T17:59:35"/>
        <d v="1899-12-30T09:03:08"/>
        <d v="1899-12-30T09:02:24"/>
        <d v="1899-12-30T18:27:02"/>
        <d v="1899-12-30T18:45:37"/>
        <d v="1899-12-30T14:10:58"/>
        <d v="1899-12-30T15:50:18"/>
        <d v="1899-12-30T08:49:16"/>
        <d v="1899-12-30T09:33:57"/>
        <d v="1899-12-30T11:56:43"/>
        <d v="1899-12-30T15:34:42"/>
        <d v="1899-12-30T09:29:22"/>
        <d v="1899-12-30T23:59:03"/>
        <d v="1899-12-30T16:58:31"/>
        <d v="1899-12-30T19:03:42"/>
        <d v="1899-12-30T23:23:20"/>
        <d v="1899-12-30T02:08:18"/>
        <d v="1899-12-30T16:01:29"/>
        <d v="1899-12-30T13:27:15"/>
        <d v="1899-12-30T23:59:00"/>
        <d v="1899-12-30T18:12:38"/>
        <d v="1899-12-30T14:49:27"/>
        <d v="1899-12-30T18:04:15"/>
        <d v="1899-12-30T20:19:24"/>
        <d v="1899-12-30T13:35:15"/>
        <d v="1899-12-30T09:20:14"/>
        <d v="1899-12-30T20:33:21"/>
        <d v="1899-12-30T10:33:36"/>
        <d v="1899-12-30T18:38:19"/>
        <d v="1899-12-30T18:06:40"/>
        <d v="1899-12-30T19:22:44"/>
        <d v="1899-12-30T07:55:36"/>
        <d v="1899-12-30T22:02:34"/>
        <d v="1899-12-30T17:46:18"/>
        <d v="1899-12-30T21:23:57"/>
        <d v="1899-12-30T10:17:15"/>
        <d v="1899-12-30T17:58:47"/>
        <d v="1899-12-30T14:52:49"/>
        <d v="1899-12-30T03:06:11"/>
        <d v="1899-12-30T08:30:37"/>
        <d v="1899-12-30T17:13:46"/>
        <d v="1899-12-30T09:18:43"/>
        <d v="1899-12-30T12:05:32"/>
        <d v="1899-12-30T09:10:14"/>
        <d v="1899-12-30T17:35:27"/>
        <d v="1899-12-30T17:50:39"/>
        <d v="1899-12-30T15:59:04"/>
        <d v="1899-12-30T15:25:41"/>
        <d v="1899-12-30T17:17:49"/>
        <d v="1899-12-30T12:08:58"/>
        <d v="1899-12-30T21:32:13"/>
        <d v="1899-12-30T15:45:50"/>
        <d v="1899-12-30T08:57:28"/>
        <d v="1899-12-30T11:27:56"/>
        <d v="1899-12-30T15:11:57"/>
        <d v="1899-12-30T09:29:15"/>
        <d v="1899-12-30T13:35:51"/>
        <d v="1899-12-30T19:26:54"/>
        <d v="1899-12-30T21:10:48"/>
        <d v="1899-12-30T17:17:07"/>
        <d v="1899-12-30T06:44:31"/>
        <d v="1899-12-30T18:20:49"/>
        <d v="1899-12-30T08:17:11"/>
        <d v="1899-12-30T20:47:42"/>
        <d v="1899-12-30T11:20:21"/>
        <d v="1899-12-30T07:39:33"/>
        <d v="1899-12-30T15:23:49"/>
        <d v="1899-12-30T07:44:05"/>
        <d v="1899-12-30T07:57:27"/>
        <d v="1899-12-30T18:03:27"/>
        <d v="1899-12-30T21:13:20"/>
        <d v="1899-12-30T07:34:53"/>
        <d v="1899-12-30T13:26:42"/>
        <d v="1899-12-30T12:56:22"/>
        <d v="1899-12-30T07:58:07"/>
        <d v="1899-12-30T07:26:25"/>
        <d v="1899-12-30T17:57:17"/>
        <d v="1899-12-30T17:41:41"/>
        <d v="1899-12-30T13:16:47"/>
        <d v="1899-12-30T20:05:31"/>
        <d v="1899-12-30T21:28:34"/>
        <d v="1899-12-30T09:04:33"/>
        <d v="1899-12-30T09:21:39"/>
        <d v="1899-12-30T08:56:30"/>
        <d v="1899-12-30T13:55:05"/>
        <d v="1899-12-30T08:06:10"/>
        <d v="1899-12-30T19:38:33"/>
        <d v="1899-12-30T16:19:42"/>
        <d v="1899-12-30T08:15:34"/>
        <d v="1899-12-30T18:02:52"/>
        <d v="1899-12-30T09:56:23"/>
        <d v="1899-12-30T23:03:32"/>
        <d v="1899-12-30T08:42:40"/>
        <d v="1899-12-30T22:11:39"/>
        <d v="1899-12-30T14:12:21"/>
        <d v="1899-12-30T18:11:20"/>
        <d v="1899-12-30T18:05:19"/>
        <d v="1899-12-30T10:32:19"/>
        <d v="1899-12-30T19:28:16"/>
        <d v="1899-12-30T20:46:06"/>
        <d v="1899-12-30T09:29:32"/>
        <d v="1899-12-30T11:48:49"/>
        <d v="1899-12-30T19:07:50"/>
        <d v="1899-12-30T17:52:29"/>
        <d v="1899-12-30T07:51:42"/>
        <d v="1899-12-30T07:12:29"/>
        <d v="1899-12-30T22:58:30"/>
        <d v="1899-12-30T17:37:12"/>
        <d v="1899-12-30T14:19:13"/>
        <d v="1899-12-30T09:23:46"/>
        <d v="1899-12-30T06:48:09"/>
        <d v="1899-12-30T12:16:43"/>
        <d v="1899-12-30T05:46:42"/>
        <d v="1899-12-30T14:48:54"/>
        <d v="1899-12-30T16:13:10"/>
        <d v="1899-12-30T17:52:30"/>
        <d v="1899-12-30T18:30:20"/>
        <d v="1899-12-30T15:03:58"/>
        <d v="1899-12-30T20:25:13"/>
        <d v="1899-12-30T17:37:57"/>
        <d v="1899-12-30T08:10:29"/>
        <d v="1899-12-30T16:57:14"/>
        <d v="1899-12-30T11:41:34"/>
        <d v="1899-12-30T19:28:58"/>
        <d v="1899-12-30T09:33:16"/>
        <d v="1899-12-30T13:27:21"/>
        <d v="1899-12-30T13:23:50"/>
        <d v="1899-12-30T16:19:59"/>
        <d v="1899-12-30T16:10:34"/>
        <d v="1899-12-30T13:52:24"/>
        <d v="1899-12-30T20:45:02"/>
        <d v="1899-12-30T08:54:04"/>
        <d v="1899-12-30T18:24:33"/>
        <d v="1899-12-30T13:01:29"/>
        <d v="1899-12-30T13:54:01"/>
        <d v="1899-12-30T20:41:38"/>
        <d v="1899-12-30T18:26:30"/>
        <d v="1899-12-30T17:51:21"/>
        <d v="1899-12-30T16:10:04"/>
        <d v="1899-12-30T18:37:01"/>
        <d v="1899-12-30T18:18:26"/>
        <d v="1899-12-30T13:20:57"/>
        <d v="1899-12-30T19:09:31"/>
        <d v="1899-12-30T20:12:34"/>
        <d v="1899-12-30T09:43:47"/>
        <d v="1899-12-30T20:29:23"/>
        <d v="1899-12-30T17:38:44"/>
        <d v="1899-12-30T08:27:02"/>
        <d v="1899-12-30T19:31:30"/>
        <d v="1899-12-30T08:40:42"/>
        <d v="1899-12-30T17:04:59"/>
        <d v="1899-12-30T19:33:19"/>
        <d v="1899-12-30T12:18:46"/>
        <d v="1899-12-30T05:58:15"/>
        <d v="1899-12-30T16:57:01"/>
        <d v="1899-12-30T09:46:35"/>
        <d v="1899-12-30T16:29:01"/>
        <d v="1899-12-30T07:53:14"/>
        <d v="1899-12-30T17:39:12"/>
        <d v="1899-12-30T16:13:57"/>
        <d v="1899-12-30T05:47:07"/>
        <d v="1899-12-30T17:03:32"/>
        <d v="1899-12-30T13:40:19"/>
        <d v="1899-12-30T16:59:56"/>
        <d v="1899-12-30T15:57:43"/>
        <d v="1899-12-30T16:24:21"/>
        <d v="1899-12-30T11:28:10"/>
        <d v="1899-12-30T14:16:03"/>
        <d v="1899-12-30T09:52:33"/>
        <d v="1899-12-30T12:59:25"/>
        <d v="1899-12-30T10:08:20"/>
        <d v="1899-12-30T00:02:07"/>
        <d v="1899-12-30T09:44:31"/>
        <d v="1899-12-30T22:36:13"/>
        <d v="1899-12-30T06:45:39"/>
        <d v="1899-12-30T00:51:14"/>
        <d v="1899-12-30T16:58:18"/>
        <d v="1899-12-30T06:42:24"/>
        <d v="1899-12-30T08:40:19"/>
        <d v="1899-12-30T17:07:27"/>
        <d v="1899-12-30T17:41:17"/>
        <d v="1899-12-30T20:41:12"/>
        <d v="1899-12-30T17:09:41"/>
        <d v="1899-12-30T07:51:03"/>
        <d v="1899-12-30T15:09:21"/>
        <d v="1899-12-30T10:38:42"/>
        <d v="1899-12-30T15:16:55"/>
        <d v="1899-12-30T16:44:05"/>
        <d v="1899-12-30T20:05:05"/>
        <d v="1899-12-30T08:00:44"/>
        <d v="1899-12-30T10:07:34"/>
        <d v="1899-12-30T18:30:51"/>
        <d v="1899-12-30T08:54:16"/>
        <d v="1899-12-30T12:05:44"/>
        <d v="1899-12-30T16:24:58"/>
        <d v="1899-12-30T09:20:42"/>
        <d v="1899-12-30T12:54:45"/>
        <d v="1899-12-30T08:35:17"/>
        <d v="1899-12-30T06:54:15"/>
        <d v="1899-12-30T08:03:08"/>
        <d v="1899-12-30T22:27:19"/>
        <d v="1899-12-30T16:00:44"/>
        <d v="1899-12-30T16:16:01"/>
        <d v="1899-12-30T13:49:52"/>
        <d v="1899-12-30T07:32:34"/>
        <d v="1899-12-30T15:29:09"/>
        <d v="1899-12-30T08:07:37"/>
        <d v="1899-12-30T07:24:43"/>
        <d v="1899-12-30T18:14:34"/>
        <d v="1899-12-30T20:49:04"/>
        <d v="1899-12-30T21:36:30"/>
        <d v="1899-12-30T12:22:54"/>
        <d v="1899-12-30T12:10:59"/>
        <d v="1899-12-30T09:11:27"/>
        <d v="1899-12-30T15:48:19"/>
        <d v="1899-12-30T08:22:19"/>
        <d v="1899-12-30T15:21:39"/>
        <d v="1899-12-30T14:28:40"/>
        <d v="1899-12-30T09:33:29"/>
        <d v="1899-12-30T16:49:42"/>
        <d v="1899-12-30T17:34:12"/>
        <d v="1899-12-30T20:01:47"/>
        <d v="1899-12-30T08:03:30"/>
        <d v="1899-12-30T13:07:27"/>
        <d v="1899-12-30T17:45:29"/>
        <d v="1899-12-30T22:20:03"/>
        <d v="1899-12-30T07:32:14"/>
        <d v="1899-12-30T18:32:26"/>
        <d v="1899-12-30T06:15:08"/>
        <d v="1899-12-30T16:47:07"/>
        <d v="1899-12-30T17:38:17"/>
        <d v="1899-12-30T16:54:54"/>
        <d v="1899-12-30T14:27:56"/>
        <d v="1899-12-30T10:04:34"/>
        <d v="1899-12-30T15:31:28"/>
        <d v="1899-12-30T11:30:19"/>
        <d v="1899-12-30T07:50:34"/>
        <d v="1899-12-30T16:09:06"/>
        <d v="1899-12-30T07:54:11"/>
        <d v="1899-12-30T17:46:21"/>
        <d v="1899-12-30T07:10:35"/>
        <d v="1899-12-30T07:54:14"/>
        <d v="1899-12-30T22:07:53"/>
        <d v="1899-12-30T20:14:08"/>
        <d v="1899-12-30T13:44:32"/>
        <d v="1899-12-30T09:32:28"/>
        <d v="1899-12-30T18:21:27"/>
        <d v="1899-12-30T20:22:12"/>
        <d v="1899-12-30T20:39:56"/>
        <d v="1899-12-30T19:25:14"/>
        <d v="1899-12-30T16:36:35"/>
        <d v="1899-12-30T07:05:27"/>
        <d v="1899-12-30T10:27:11"/>
        <d v="1899-12-30T16:41:55"/>
        <d v="1899-12-30T16:27:27"/>
        <d v="1899-12-30T15:06:14"/>
        <d v="1899-12-30T12:00:49"/>
        <d v="1899-12-30T16:52:22"/>
        <d v="1899-12-30T09:42:11"/>
        <d v="1899-12-30T17:13:13"/>
        <d v="1899-12-30T09:38:15"/>
        <d v="1899-12-30T11:20:23"/>
        <d v="1899-12-30T12:46:00"/>
        <d v="1899-12-30T15:35:44"/>
        <d v="1899-12-30T18:40:57"/>
        <d v="1899-12-30T14:47:06"/>
        <d v="1899-12-30T11:18:57"/>
        <d v="1899-12-30T06:55:05"/>
        <d v="1899-12-30T16:49:22"/>
        <d v="1899-12-30T07:41:10"/>
        <d v="1899-12-30T17:26:00"/>
        <d v="1899-12-30T14:56:27"/>
        <d v="1899-12-30T09:10:11"/>
        <d v="1899-12-30T17:18:23"/>
        <d v="1899-12-30T09:15:32"/>
        <d v="1899-12-30T08:51:13"/>
        <d v="1899-12-30T17:25:48"/>
        <d v="1899-12-30T09:39:51"/>
        <d v="1899-12-30T10:53:24"/>
        <d v="1899-12-30T21:37:48"/>
        <d v="1899-12-30T17:13:10"/>
        <d v="1899-12-30T10:20:13"/>
        <d v="1899-12-30T09:32:10"/>
        <d v="1899-12-30T13:14:11"/>
        <d v="1899-12-30T16:34:35"/>
        <d v="1899-12-30T19:53:08"/>
        <d v="1899-12-30T18:13:13"/>
        <d v="1899-12-30T13:13:44"/>
        <d v="1899-12-30T15:41:15"/>
        <d v="1899-12-30T19:22:15"/>
        <d v="1899-12-30T09:50:01"/>
        <d v="1899-12-30T17:31:12"/>
        <d v="1899-12-30T09:49:56"/>
        <d v="1899-12-30T13:54:22"/>
        <d v="1899-12-30T07:55:18"/>
        <d v="1899-12-30T07:24:45"/>
        <d v="1899-12-30T09:25:15"/>
        <d v="1899-12-30T21:33:58"/>
        <d v="1899-12-30T11:35:35"/>
        <d v="1899-12-30T15:53:45"/>
        <d v="1899-12-30T12:45:47"/>
        <d v="1899-12-30T07:37:24"/>
        <d v="1899-12-30T14:58:16"/>
        <d v="1899-12-30T22:20:31"/>
        <d v="1899-12-30T18:14:09"/>
        <d v="1899-12-30T07:43:34"/>
        <d v="1899-12-30T21:50:02"/>
        <d v="1899-12-30T17:48:04"/>
        <d v="1899-12-30T20:11:08"/>
        <d v="1899-12-30T17:20:30"/>
        <d v="1899-12-30T20:36:22"/>
        <d v="1899-12-30T20:55:55"/>
        <d v="1899-12-30T10:02:59"/>
        <d v="1899-12-30T16:33:56"/>
        <d v="1899-12-30T14:27:04"/>
        <d v="1899-12-30T13:00:28"/>
        <d v="1899-12-30T22:52:56"/>
        <d v="1899-12-30T09:45:01"/>
        <d v="1899-12-30T09:41:26"/>
        <d v="1899-12-30T09:52:03"/>
        <d v="1899-12-30T14:01:29"/>
        <d v="1899-12-30T16:02:58"/>
        <d v="1899-12-30T12:24:02"/>
        <d v="1899-12-30T08:12:30"/>
        <d v="1899-12-30T16:13:21"/>
        <d v="1899-12-30T22:03:40"/>
        <d v="1899-12-30T18:53:45"/>
        <d v="1899-12-30T19:54:06"/>
        <d v="1899-12-30T18:09:59"/>
        <d v="1899-12-30T08:39:26"/>
        <d v="1899-12-30T00:08:24"/>
        <d v="1899-12-30T23:10:27"/>
        <d v="1899-12-30T09:44:56"/>
        <d v="1899-12-30T16:46:27"/>
        <d v="1899-12-30T17:33:07"/>
        <d v="1899-12-30T07:42:08"/>
        <d v="1899-12-30T22:00:11"/>
        <d v="1899-12-30T18:22:56"/>
        <d v="1899-12-30T16:43:58"/>
        <d v="1899-12-30T18:59:45"/>
        <d v="1899-12-30T15:51:33"/>
        <d v="1899-12-30T14:01:20"/>
        <d v="1899-12-30T08:02:04"/>
        <d v="1899-12-30T11:18:47"/>
        <d v="1899-12-30T17:56:29"/>
        <d v="1899-12-30T18:02:25"/>
        <d v="1899-12-30T11:02:18"/>
        <d v="1899-12-30T11:15:05"/>
        <d v="1899-12-30T10:29:39"/>
        <d v="1899-12-30T21:23:02"/>
        <d v="1899-12-30T12:55:25"/>
        <d v="1899-12-30T13:30:05"/>
        <d v="1899-12-30T15:25:35"/>
        <d v="1899-12-30T15:19:50"/>
        <d v="1899-12-30T15:19:49"/>
        <d v="1899-12-30T14:01:25"/>
        <d v="1899-12-30T17:09:09"/>
        <d v="1899-12-30T08:50:23"/>
        <d v="1899-12-30T18:19:05"/>
        <d v="1899-12-30T19:18:31"/>
        <d v="1899-12-30T21:25:40"/>
        <d v="1899-12-30T17:59:38"/>
        <d v="1899-12-30T05:41:01"/>
        <d v="1899-12-30T12:50:42"/>
        <d v="1899-12-30T08:11:27"/>
        <d v="1899-12-30T16:42:45"/>
        <d v="1899-12-30T21:16:55"/>
        <d v="1899-12-30T18:29:42"/>
        <d v="1899-12-30T02:17:38"/>
        <d v="1899-12-30T20:26:52"/>
        <d v="1899-12-30T06:25:27"/>
        <d v="1899-12-30T20:59:17"/>
        <d v="1899-12-30T13:09:04"/>
        <d v="1899-12-30T18:05:51"/>
        <d v="1899-12-30T08:03:12"/>
        <d v="1899-12-30T23:35:17"/>
        <d v="1899-12-30T08:19:16"/>
        <d v="1899-12-30T11:59:36"/>
        <d v="1899-12-30T11:58:44"/>
        <d v="1899-12-30T12:20:50"/>
        <d v="1899-12-30T14:53:39"/>
        <d v="1899-12-30T15:28:06"/>
        <d v="1899-12-30T11:36:20"/>
        <d v="1899-12-30T08:14:42"/>
        <d v="1899-12-30T18:24:30"/>
        <d v="1899-12-30T18:57:03"/>
        <d v="1899-12-30T07:36:20"/>
        <d v="1899-12-30T17:38:07"/>
        <d v="1899-12-30T09:01:43"/>
        <d v="1899-12-30T14:12:02"/>
        <d v="1899-12-30T13:05:15"/>
        <d v="1899-12-30T06:40:37"/>
        <d v="1899-12-30T18:25:59"/>
        <d v="1899-12-30T13:02:16"/>
        <d v="1899-12-30T19:00:49"/>
        <d v="1899-12-30T12:03:25"/>
        <d v="1899-12-30T18:46:08"/>
        <d v="1899-12-30T08:23:39"/>
        <d v="1899-12-30T15:24:49"/>
        <d v="1899-12-30T17:37:01"/>
        <d v="1899-12-30T18:09:13"/>
        <d v="1899-12-30T15:58:06"/>
        <d v="1899-12-30T15:00:42"/>
        <d v="1899-12-30T17:28:36"/>
        <d v="1899-12-30T12:23:42"/>
        <d v="1899-12-30T12:44:33"/>
        <d v="1899-12-30T08:00:26"/>
        <d v="1899-12-30T17:36:51"/>
        <d v="1899-12-30T15:45:28"/>
        <d v="1899-12-30T09:37:54"/>
        <d v="1899-12-30T16:33:49"/>
        <d v="1899-12-30T17:57:38"/>
        <d v="1899-12-30T18:54:18"/>
        <d v="1899-12-30T08:43:19"/>
        <d v="1899-12-30T07:22:11"/>
        <d v="1899-12-30T17:59:43"/>
        <d v="1899-12-30T08:41:41"/>
        <d v="1899-12-30T21:23:26"/>
        <d v="1899-12-30T21:47:53"/>
        <d v="1899-12-30T12:15:10"/>
        <d v="1899-12-30T12:33:27"/>
        <d v="1899-12-30T18:05:09"/>
        <d v="1899-12-30T16:25:37"/>
        <d v="1899-12-30T13:03:57"/>
        <d v="1899-12-30T08:19:38"/>
        <d v="1899-12-30T10:26:04"/>
        <d v="1899-12-30T06:56:28"/>
        <d v="1899-12-30T15:57:21"/>
        <d v="1899-12-30T12:05:49"/>
        <d v="1899-12-30T11:25:42"/>
        <d v="1899-12-30T19:44:50"/>
        <d v="1899-12-30T15:40:49"/>
        <d v="1899-12-30T08:07:52"/>
        <d v="1899-12-30T22:50:31"/>
        <d v="1899-12-30T12:33:52"/>
        <d v="1899-12-30T17:31:53"/>
        <d v="1899-12-30T19:27:30"/>
        <d v="1899-12-30T11:36:02"/>
        <d v="1899-12-30T18:12:13"/>
        <d v="1899-12-30T14:46:44"/>
        <d v="1899-12-30T08:46:55"/>
        <d v="1899-12-30T15:37:33"/>
        <d v="1899-12-30T18:21:35"/>
        <d v="1899-12-30T21:02:45"/>
        <d v="1899-12-30T17:40:59"/>
        <d v="1899-12-30T17:42:21"/>
        <d v="1899-12-30T17:51:47"/>
        <d v="1899-12-30T10:51:32"/>
        <d v="1899-12-30T07:08:02"/>
        <d v="1899-12-30T18:26:10"/>
        <d v="1899-12-30T19:27:58"/>
        <d v="1899-12-30T10:42:39"/>
        <d v="1899-12-30T11:07:38"/>
        <d v="1899-12-30T12:47:19"/>
        <d v="1899-12-30T23:04:13"/>
        <d v="1899-12-30T16:35:15"/>
        <d v="1899-12-30T17:54:44"/>
        <d v="1899-12-30T16:38:53"/>
        <d v="1899-12-30T08:46:16"/>
        <d v="1899-12-30T16:45:42"/>
        <d v="1899-12-30T09:55:01"/>
        <d v="1899-12-30T11:48:12"/>
        <d v="1899-12-30T15:27:04"/>
        <d v="1899-12-30T19:41:34"/>
        <d v="1899-12-30T17:15:35"/>
        <d v="1899-12-30T19:29:22"/>
        <d v="1899-12-30T11:38:21"/>
        <d v="1899-12-30T12:15:31"/>
        <d v="1899-12-30T13:20:32"/>
        <d v="1899-12-30T13:19:01"/>
        <d v="1899-12-30T15:29:41"/>
        <d v="1899-12-30T18:39:51"/>
        <d v="1899-12-30T15:56:05"/>
        <d v="1899-12-30T00:14:46"/>
      </sharedItems>
      <fieldGroup par="21" base="3">
        <rangePr groupBy="seconds" startDate="1899-12-30T00:02:07" endDate="1899-12-30T23:59:03"/>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Tme interval" numFmtId="164">
      <sharedItems containsSemiMixedTypes="0" containsNonDate="0" containsDate="1" containsString="0" minDate="1899-12-30T00:00:00" maxDate="1899-12-30T23:00:00"/>
    </cacheField>
    <cacheField name="Weekday" numFmtId="165">
      <sharedItems containsSemiMixedTypes="0" containsNonDate="0" containsDate="1" containsString="0" minDate="1899-12-31T00:00:00" maxDate="1900-01-07T00:00:00" count="7">
        <d v="1899-12-31T00:00:00"/>
        <d v="1900-01-04T00:00:00"/>
        <d v="1900-01-03T00:00:00"/>
        <d v="1900-01-01T00:00:00"/>
        <d v="1900-01-02T00:00:00"/>
        <d v="1900-01-05T00:00:00"/>
        <d v="1900-01-06T00:00:00"/>
      </sharedItems>
    </cacheField>
    <cacheField name="Month" numFmtId="0">
      <sharedItems count="11">
        <s v="Jun"/>
        <s v="May"/>
        <s v="Mar"/>
        <s v="Feb"/>
        <s v="Apr"/>
        <s v="Jan"/>
        <s v="June" u="1"/>
        <s v="March" u="1"/>
        <s v="February" u="1"/>
        <s v="January" u="1"/>
        <s v="April" u="1"/>
      </sharedItems>
    </cacheField>
    <cacheField name="Year" numFmtId="0">
      <sharedItems containsSemiMixedTypes="0" containsString="0" containsNumber="1" containsInteger="1" minValue="2017" maxValue="2017" count="1">
        <n v="2017"/>
      </sharedItems>
    </cacheField>
    <cacheField name="End Time" numFmtId="22">
      <sharedItems containsSemiMixedTypes="0" containsNonDate="0" containsDate="1" containsString="0" minDate="2017-01-01T13:49:57" maxDate="2017-06-30T23:55:18" count="666">
        <d v="2017-06-11T15:08:21"/>
        <d v="2017-05-11T15:41:43"/>
        <d v="2017-03-29T13:48:31"/>
        <d v="2017-05-08T19:59:01"/>
        <d v="2017-06-21T07:54:46"/>
        <d v="2017-02-22T19:12:03"/>
        <d v="2017-03-06T16:30:51"/>
        <d v="2017-03-07T08:49:42"/>
        <d v="2017-04-02T09:28:08"/>
        <d v="2017-03-01T23:06:41"/>
        <d v="2017-04-02T14:56:12"/>
        <d v="2017-04-13T13:45:59"/>
        <d v="2017-04-28T00:05:53"/>
        <d v="2017-02-13T16:00:26"/>
        <d v="2017-02-28T19:35:21"/>
        <d v="2017-01-11T11:35:15"/>
        <d v="2017-03-29T20:24:07"/>
        <d v="2017-06-23T21:30:45"/>
        <d v="2017-05-24T09:04:30"/>
        <d v="2017-01-01T13:49:57"/>
        <d v="2017-02-18T13:30:31"/>
        <d v="2017-04-27T09:48:00"/>
        <d v="2017-03-09T11:29:03"/>
        <d v="2017-04-08T14:04:24"/>
        <d v="2017-04-16T18:02:52"/>
        <d v="2017-04-21T09:48:36"/>
        <d v="2017-04-17T18:56:33"/>
        <d v="2017-03-25T12:08:44"/>
        <d v="2017-04-30T00:02:19"/>
        <d v="2017-06-06T11:26:56"/>
        <d v="2017-04-21T18:14:15"/>
        <d v="2017-03-23T18:50:26"/>
        <d v="2017-05-02T22:29:15"/>
        <d v="2017-02-25T11:03:08"/>
        <d v="2017-06-22T19:15:50"/>
        <d v="2017-02-08T12:08:41"/>
        <d v="2017-03-22T09:07:13"/>
        <d v="2017-01-28T16:53:55"/>
        <d v="2017-06-10T14:05:00"/>
        <d v="2017-06-08T07:31:17"/>
        <d v="2017-05-07T10:56:44"/>
        <d v="2017-04-10T07:41:04"/>
        <d v="2017-06-24T19:18:52"/>
        <d v="2017-03-20T09:13:44"/>
        <d v="2017-05-30T10:26:31"/>
        <d v="2017-05-19T08:58:32"/>
        <d v="2017-06-28T20:40:00"/>
        <d v="2017-06-24T11:13:05"/>
        <d v="2017-04-17T19:41:26"/>
        <d v="2017-06-05T12:29:22"/>
        <d v="2017-01-26T13:06:33"/>
        <d v="2017-06-16T13:20:44"/>
        <d v="2017-04-16T15:44:16"/>
        <d v="2017-05-01T13:46:23"/>
        <d v="2017-02-28T18:10:28"/>
        <d v="2017-06-07T16:58:33"/>
        <d v="2017-05-20T21:27:09"/>
        <d v="2017-06-08T17:21:33"/>
        <d v="2017-05-27T16:58:20"/>
        <d v="2017-05-10T10:53:48"/>
        <d v="2017-05-06T16:31:17"/>
        <d v="2017-05-21T08:36:25"/>
        <d v="2017-04-25T15:18:09"/>
        <d v="2017-06-29T15:01:31"/>
        <d v="2017-05-24T09:07:12"/>
        <d v="2017-06-17T08:35:44"/>
        <d v="2017-05-11T09:08:56"/>
        <d v="2017-01-05T14:42:30"/>
        <d v="2017-03-29T17:40:28"/>
        <d v="2017-04-15T16:14:26"/>
        <d v="2017-03-06T16:24:29"/>
        <d v="2017-01-17T06:51:51"/>
        <d v="2017-01-20T19:06:32"/>
        <d v="2017-05-06T11:23:58"/>
        <d v="2017-06-15T16:58:43"/>
        <d v="2017-04-24T09:57:10"/>
        <d v="2017-05-15T18:28:35"/>
        <d v="2017-05-16T18:30:30"/>
        <d v="2017-05-19T14:02:14"/>
        <d v="2017-03-23T10:28:20"/>
        <d v="2017-02-24T20:16:20"/>
        <d v="2017-06-29T18:10:30"/>
        <d v="2017-04-29T13:06:02"/>
        <d v="2017-06-18T14:10:33"/>
        <d v="2017-06-14T21:08:08"/>
        <d v="2017-04-08T11:45:38"/>
        <d v="2017-06-24T13:58:19"/>
        <d v="2017-06-24T02:46:41"/>
        <d v="2017-05-15T20:56:55"/>
        <d v="2017-04-13T17:45:49"/>
        <d v="2017-04-05T12:51:47"/>
        <d v="2017-06-13T19:02:56"/>
        <d v="2017-06-08T07:12:24"/>
        <d v="2017-03-21T16:23:20"/>
        <d v="2017-04-18T16:54:54"/>
        <d v="2017-05-14T16:43:00"/>
        <d v="2017-04-12T16:33:39"/>
        <d v="2017-05-17T18:35:40"/>
        <d v="2017-05-07T18:42:53"/>
        <d v="2017-03-10T08:32:02"/>
        <d v="2017-01-19T07:42:06"/>
        <d v="2017-05-23T07:22:58"/>
        <d v="2017-04-24T06:56:05"/>
        <d v="2017-05-16T08:37:29"/>
        <d v="2017-04-17T23:16:22"/>
        <d v="2017-06-15T08:26:56"/>
        <d v="2017-04-20T10:21:01"/>
        <d v="2017-06-23T12:40:38"/>
        <d v="2017-06-24T21:05:37"/>
        <d v="2017-05-10T08:24:03"/>
        <d v="2017-06-24T15:44:13"/>
        <d v="2017-06-20T12:17:18"/>
        <d v="2017-05-24T11:42:58"/>
        <d v="2017-02-20T18:13:51"/>
        <d v="2017-04-19T22:56:01"/>
        <d v="2017-04-13T19:21:29"/>
        <d v="2017-03-13T17:56:59"/>
        <d v="2017-06-22T23:42:26"/>
        <d v="2017-05-26T14:24:49"/>
        <d v="2017-06-02T20:39:32"/>
        <d v="2017-03-02T15:25:00"/>
        <d v="2017-01-18T18:46:42"/>
        <d v="2017-03-08T20:44:49"/>
        <d v="2017-04-14T12:37:46"/>
        <d v="2017-04-18T17:17:07"/>
        <d v="2017-04-09T20:30:02"/>
        <d v="2017-02-04T18:50:43"/>
        <d v="2017-06-11T01:42:57"/>
        <d v="2017-05-04T20:36:40"/>
        <d v="2017-06-05T18:06:11"/>
        <d v="2017-05-24T20:26:04"/>
        <d v="2017-06-21T12:00:50"/>
        <d v="2017-06-24T14:58:00"/>
        <d v="2017-04-19T06:53:05"/>
        <d v="2017-04-23T18:16:24"/>
        <d v="2017-02-23T08:16:05"/>
        <d v="2017-03-09T11:38:49"/>
        <d v="2017-03-06T12:25:57"/>
        <d v="2017-06-20T16:30:20"/>
        <d v="2017-05-03T17:35:56"/>
        <d v="2017-06-08T19:46:30"/>
        <d v="2017-06-25T14:58:08"/>
        <d v="2017-06-23T10:45:34"/>
        <d v="2017-02-02T12:22:26"/>
        <d v="2017-02-04T15:16:26"/>
        <d v="2017-04-06T07:22:08"/>
        <d v="2017-06-28T11:57:21"/>
        <d v="2017-06-20T17:10:27"/>
        <d v="2017-05-26T17:15:24"/>
        <d v="2017-06-08T06:22:42"/>
        <d v="2017-01-04T23:05:12"/>
        <d v="2017-03-28T09:07:13"/>
        <d v="2017-06-10T17:33:02"/>
        <d v="2017-06-28T18:09:43"/>
        <d v="2017-01-12T17:39:39"/>
        <d v="2017-03-17T11:09:05"/>
        <d v="2017-06-05T08:39:03"/>
        <d v="2017-05-04T08:09:48"/>
        <d v="2017-04-18T19:42:37"/>
        <d v="2017-04-03T08:37:56"/>
        <d v="2017-06-14T21:07:07"/>
        <d v="2017-04-18T18:29:15"/>
        <d v="2017-06-23T10:03:52"/>
        <d v="2017-06-13T20:08:09"/>
        <d v="2017-06-29T16:47:59"/>
        <d v="2017-03-10T23:29:20"/>
        <d v="2017-02-11T15:51:13"/>
        <d v="2017-06-04T14:49:34"/>
        <d v="2017-01-01T19:31:44"/>
        <d v="2017-04-21T15:08:13"/>
        <d v="2017-06-21T12:08:59"/>
        <d v="2017-06-17T18:54:19"/>
        <d v="2017-04-24T23:46:13"/>
        <d v="2017-01-30T20:43:33"/>
        <d v="2017-06-09T12:10:35"/>
        <d v="2017-06-08T17:05:55"/>
        <d v="2017-04-02T17:01:28"/>
        <d v="2017-06-24T11:09:59"/>
        <d v="2017-04-09T16:45:31"/>
        <d v="2017-04-07T19:53:46"/>
        <d v="2017-05-04T17:35:34"/>
        <d v="2017-03-29T08:08:47"/>
        <d v="2017-06-15T07:17:44"/>
        <d v="2017-06-24T22:41:18"/>
        <d v="2017-06-28T09:14:23"/>
        <d v="2017-01-29T12:59:36"/>
        <d v="2017-05-14T11:14:27"/>
        <d v="2017-04-13T19:15:22"/>
        <d v="2017-04-08T17:21:20"/>
        <d v="2017-02-24T18:03:06"/>
        <d v="2017-05-05T09:10:51"/>
        <d v="2017-04-08T09:21:25"/>
        <d v="2017-03-21T18:46:54"/>
        <d v="2017-06-14T19:22:44"/>
        <d v="2017-06-20T14:20:34"/>
        <d v="2017-05-19T16:07:11"/>
        <d v="2017-04-19T08:56:29"/>
        <d v="2017-04-03T09:55:43"/>
        <d v="2017-01-05T12:01:29"/>
        <d v="2017-01-12T15:38:02"/>
        <d v="2017-02-25T09:34:25"/>
        <d v="2017-06-22T00:19:58"/>
        <d v="2017-06-20T17:01:58"/>
        <d v="2017-05-14T19:21:48"/>
        <d v="2017-06-22T23:31:54"/>
        <d v="2017-04-08T02:20:51"/>
        <d v="2017-03-05T16:12:37"/>
        <d v="2017-04-13T13:52:24"/>
        <d v="2017-04-26T00:03:14"/>
        <d v="2017-03-27T18:30:57"/>
        <d v="2017-06-01T15:18:07"/>
        <d v="2017-05-11T18:33:57"/>
        <d v="2017-01-13T20:28:35"/>
        <d v="2017-03-25T13:41:57"/>
        <d v="2017-01-20T09:27:36"/>
        <d v="2017-04-24T20:39:41"/>
        <d v="2017-02-19T11:03:57"/>
        <d v="2017-04-12T18:42:52"/>
        <d v="2017-04-05T18:17:11"/>
        <d v="2017-06-04T19:28:31"/>
        <d v="2017-06-21T07:57:14"/>
        <d v="2017-06-20T22:07:39"/>
        <d v="2017-04-24T17:51:36"/>
        <d v="2017-06-17T21:32:12"/>
        <d v="2017-06-25T10:40:24"/>
        <d v="2017-05-19T18:15:59"/>
        <d v="2017-06-29T16:55:56"/>
        <d v="2017-01-29T03:10:39"/>
        <d v="2017-05-16T08:35:33"/>
        <d v="2017-03-06T17:18:12"/>
        <d v="2017-04-21T09:23:52"/>
        <d v="2017-06-20T12:15:25"/>
        <d v="2017-06-18T09:12:47"/>
        <d v="2017-04-23T17:53:03"/>
        <d v="2017-05-11T18:08:27"/>
        <d v="2017-03-07T16:06:18"/>
        <d v="2017-06-10T15:41:09"/>
        <d v="2017-03-09T17:24:45"/>
        <d v="2017-02-25T12:30:50"/>
        <d v="2017-02-25T21:54:09"/>
        <d v="2017-05-26T16:12:25"/>
        <d v="2017-05-22T09:03:23"/>
        <d v="2017-05-14T11:38:12"/>
        <d v="2017-05-17T15:32:00"/>
        <d v="2017-05-24T09:37:23"/>
        <d v="2017-05-16T13:43:17"/>
        <d v="2017-04-06T19:35:15"/>
        <d v="2017-06-12T21:40:25"/>
        <d v="2017-06-14T17:56:25"/>
        <d v="2017-01-05T06:50:55"/>
        <d v="2017-04-19T18:35:59"/>
        <d v="2017-02-21T08:26:21"/>
        <d v="2017-05-02T20:50:17"/>
        <d v="2017-01-22T11:23:33"/>
        <d v="2017-02-14T07:55:13"/>
        <d v="2017-05-02T16:02:07"/>
        <d v="2017-04-18T07:57:20"/>
        <d v="2017-02-24T08:20:25"/>
        <d v="2017-05-04T18:57:06"/>
        <d v="2017-04-13T21:21:06"/>
        <d v="2017-01-26T07:42:20"/>
        <d v="2017-04-09T13:49:33"/>
        <d v="2017-02-25T13:03:04"/>
        <d v="2017-06-05T09:21:32"/>
        <d v="2017-05-11T07:33:31"/>
        <d v="2017-05-17T18:06:40"/>
        <d v="2017-06-30T17:44:31"/>
        <d v="2017-06-11T13:21:20"/>
        <d v="2017-06-16T20:29:05"/>
        <d v="2017-03-06T21:31:43"/>
        <d v="2017-04-13T09:12:24"/>
        <d v="2017-02-24T09:37:58"/>
        <d v="2017-03-24T09:10:48"/>
        <d v="2017-06-27T14:01:27"/>
        <d v="2017-01-13T08:23:32"/>
        <d v="2017-05-02T20:21:08"/>
        <d v="2017-06-01T16:28:30"/>
        <d v="2017-05-24T08:21:12"/>
        <d v="2017-05-24T18:12:15"/>
        <d v="2017-04-03T10:21:04"/>
        <d v="2017-06-16T23:07:02"/>
        <d v="2017-04-18T08:48:58"/>
        <d v="2017-05-21T22:23:09"/>
        <d v="2017-04-29T14:36:21"/>
        <d v="2017-03-12T18:22:45"/>
        <d v="2017-03-12T18:14:50"/>
        <d v="2017-05-18T10:38:05"/>
        <d v="2017-03-09T19:35:24"/>
        <d v="2017-05-04T21:01:08"/>
        <d v="2017-02-08T09:37:02"/>
        <d v="2017-01-13T12:00:39"/>
        <d v="2017-06-07T19:13:39"/>
        <d v="2017-06-05T18:10:02"/>
        <d v="2017-04-24T08:02:44"/>
        <d v="2017-04-12T07:15:41"/>
        <d v="2017-04-12T23:01:26"/>
        <d v="2017-03-01T17:49:26"/>
        <d v="2017-02-03T14:23:52"/>
        <d v="2017-05-27T09:58:45"/>
        <d v="2017-04-11T06:52:22"/>
        <d v="2017-04-03T12:49:10"/>
        <d v="2017-03-13T05:56:17"/>
        <d v="2017-03-08T15:07:33"/>
        <d v="2017-06-06T17:00:54"/>
        <d v="2017-03-22T18:07:59"/>
        <d v="2017-04-23T18:43:36"/>
        <d v="2017-03-09T19:04:54"/>
        <d v="2017-05-10T15:19:42"/>
        <d v="2017-06-22T20:59:29"/>
        <d v="2017-03-13T17:47:57"/>
        <d v="2017-06-20T08:31:09"/>
        <d v="2017-01-04T17:06:56"/>
        <d v="2017-06-20T12:13:23"/>
        <d v="2017-01-05T19:35:37"/>
        <d v="2017-03-01T09:36:10"/>
        <d v="2017-05-06T13:53:20"/>
        <d v="2017-05-21T13:41:32"/>
        <d v="2017-06-09T16:26:33"/>
        <d v="2017-06-29T16:19:52"/>
        <d v="2017-01-28T13:56:03"/>
        <d v="2017-06-12T20:56:56"/>
        <d v="2017-06-10T08:57:29"/>
        <d v="2017-06-28T18:32:05"/>
        <d v="2017-06-04T13:09:29"/>
        <d v="2017-01-23T14:00:06"/>
        <d v="2017-06-18T20:56:18"/>
        <d v="2017-01-01T18:38:43"/>
        <d v="2017-05-26T17:57:44"/>
        <d v="2017-01-10T16:16:56"/>
        <d v="2017-06-25T19:08:39"/>
        <d v="2017-04-12T18:23:12"/>
        <d v="2017-06-07T13:28:22"/>
        <d v="2017-01-16T19:21:00"/>
        <d v="2017-04-16T20:31:18"/>
        <d v="2017-06-10T09:48:53"/>
        <d v="2017-03-05T20:34:59"/>
        <d v="2017-06-08T17:48:31"/>
        <d v="2017-04-26T08:32:33"/>
        <d v="2017-03-22T19:36:54"/>
        <d v="2017-02-21T09:06:16"/>
        <d v="2017-05-26T17:35:44"/>
        <d v="2017-05-03T19:35:26"/>
        <d v="2017-05-24T12:22:57"/>
        <d v="2017-02-24T06:07:23"/>
        <d v="2017-04-29T17:01:13"/>
        <d v="2017-06-03T09:49:07"/>
        <d v="2017-01-05T16:35:35"/>
        <d v="2017-05-31T08:10:39"/>
        <d v="2017-03-28T17:58:27"/>
        <d v="2017-03-03T16:16:34"/>
        <d v="2017-05-03T05:51:31"/>
        <d v="2017-03-24T17:13:08"/>
        <d v="2017-04-14T13:47:25"/>
        <d v="2017-04-03T17:09:52"/>
        <d v="2017-03-05T16:05:10"/>
        <d v="2017-03-30T16:40:15"/>
        <d v="2017-06-03T11:32:34"/>
        <d v="2017-06-19T14:26:29"/>
        <d v="2017-04-18T09:56:49"/>
        <d v="2017-01-22T13:17:49"/>
        <d v="2017-06-26T10:11:50"/>
        <d v="2017-05-11T00:09:30"/>
        <d v="2017-06-15T09:57:30"/>
        <d v="2017-01-24T22:51:49"/>
        <d v="2017-05-19T06:57:13"/>
        <d v="2017-06-21T00:59:12"/>
        <d v="2017-04-12T17:08:47"/>
        <d v="2017-04-09T06:48:37"/>
        <d v="2017-05-31T09:04:06"/>
        <d v="2017-06-10T17:54:20"/>
        <d v="2017-04-11T17:55:11"/>
        <d v="2017-06-11T20:47:06"/>
        <d v="2017-06-24T17:24:46"/>
        <d v="2017-05-11T08:08:35"/>
        <d v="2017-04-21T15:16:16"/>
        <d v="2017-06-15T10:45:04"/>
        <d v="2017-04-28T15:19:43"/>
        <d v="2017-04-03T17:01:22"/>
        <d v="2017-06-02T20:10:53"/>
        <d v="2017-06-28T08:05:29"/>
        <d v="2017-06-27T10:11:34"/>
        <d v="2017-02-02T18:38:52"/>
        <d v="2017-01-25T09:03:40"/>
        <d v="2017-02-19T12:19:13"/>
        <d v="2017-02-27T16:33:00"/>
        <d v="2017-01-19T18:19:23"/>
        <d v="2017-03-09T09:38:33"/>
        <d v="2017-05-15T12:58:52"/>
        <d v="2017-06-28T08:39:01"/>
        <d v="2017-05-17T06:59:59"/>
        <d v="2017-03-08T08:12:10"/>
        <d v="2017-06-05T22:44:07"/>
        <d v="2017-06-16T16:28:06"/>
        <d v="2017-02-08T16:21:48"/>
        <d v="2017-05-21T14:00:06"/>
        <d v="2017-02-22T07:37:03"/>
        <d v="2017-06-25T15:45:38"/>
        <d v="2017-06-09T08:12:19"/>
        <d v="2017-04-10T07:30:32"/>
        <d v="2017-06-06T18:29:28"/>
        <d v="2017-06-24T21:01:39"/>
        <d v="2017-01-26T21:39:51"/>
        <d v="2017-04-28T12:34:30"/>
        <d v="2017-05-18T12:18:40"/>
        <d v="2017-04-14T09:15:10"/>
        <d v="2017-06-29T16:01:37"/>
        <d v="2017-04-03T08:26:42"/>
        <d v="2017-06-11T15:28:44"/>
        <d v="2017-06-08T14:38:52"/>
        <d v="2017-04-05T09:51:41"/>
        <d v="2017-06-19T16:59:27"/>
        <d v="2017-01-13T17:39:03"/>
        <d v="2017-06-08T20:04:25"/>
        <d v="2017-04-07T08:19:45"/>
        <d v="2017-06-13T13:12:29"/>
        <d v="2017-05-12T18:04:14"/>
        <d v="2017-01-12T22:26:40"/>
        <d v="2017-04-11T08:00:17"/>
        <d v="2017-01-26T18:38:52"/>
        <d v="2017-05-18T06:43:56"/>
        <d v="2017-02-22T16:55:32"/>
        <d v="2017-05-09T17:48:35"/>
        <d v="2017-06-23T17:17:07"/>
        <d v="2017-06-09T14:32:49"/>
        <d v="2017-06-24T10:15:57"/>
        <d v="2017-03-11T15:37:17"/>
        <d v="2017-05-10T11:42:13"/>
        <d v="2017-01-10T07:53:43"/>
        <d v="2017-04-09T16:21:51"/>
        <d v="2017-06-09T07:58:49"/>
        <d v="2017-04-09T17:52:12"/>
        <d v="2017-02-21T07:21:36"/>
        <d v="2017-03-09T07:59:37"/>
        <d v="2017-05-07T22:16:27"/>
        <d v="2017-04-01T20:24:58"/>
        <d v="2017-02-20T14:01:17"/>
        <d v="2017-03-21T09:41:32"/>
        <d v="2017-05-09T18:31:04"/>
        <d v="2017-06-17T20:25:10"/>
        <d v="2017-02-14T21:04:11"/>
        <d v="2017-06-14T19:41:42"/>
        <d v="2017-04-20T16:47:45"/>
        <d v="2017-06-14T07:11:07"/>
        <d v="2017-06-14T10:40:38"/>
        <d v="2017-01-23T16:48:08"/>
        <d v="2017-02-26T16:33:06"/>
        <d v="2017-06-30T15:31:48"/>
        <d v="2017-06-17T12:06:21"/>
        <d v="2017-04-26T17:09:04"/>
        <d v="2017-05-22T09:51:01"/>
        <d v="2017-05-25T17:28:23"/>
        <d v="2017-03-03T09:39:58"/>
        <d v="2017-06-23T11:34:11"/>
        <d v="2017-05-11T13:00:54"/>
        <d v="2017-05-12T16:19:40"/>
        <d v="2017-03-09T19:12:51"/>
        <d v="2017-03-19T14:57:06"/>
        <d v="2017-04-10T11:23:42"/>
        <d v="2017-02-03T07:01:47"/>
        <d v="2017-03-08T17:04:21"/>
        <d v="2017-02-03T08:07:22"/>
        <d v="2017-05-08T17:32:55"/>
        <d v="2017-05-21T15:06:21"/>
        <d v="2017-04-17T09:14:41"/>
        <d v="2017-06-01T17:25:46"/>
        <d v="2017-06-09T09:23:45"/>
        <d v="2017-05-09T08:59:43"/>
        <d v="2017-06-23T17:31:33"/>
        <d v="2017-05-03T10:05:30"/>
        <d v="2017-04-22T10:59:05"/>
        <d v="2017-06-05T21:44:50"/>
        <d v="2017-01-13T17:21:06"/>
        <d v="2017-05-01T10:53:51"/>
        <d v="2017-04-03T09:36:31"/>
        <d v="2017-05-17T13:21:37"/>
        <d v="2017-04-11T16:51:38"/>
        <d v="2017-03-21T20:00:42"/>
        <d v="2017-01-06T18:23:24"/>
        <d v="2017-01-22T13:18:14"/>
        <d v="2017-06-09T15:47:27"/>
        <d v="2017-05-24T19:49:41"/>
        <d v="2017-05-21T10:17:23"/>
        <d v="2017-06-26T17:57:03"/>
        <d v="2017-05-03T09:55:38"/>
        <d v="2017-06-22T14:13:58"/>
        <d v="2017-06-22T08:32:44"/>
        <d v="2017-05-15T07:42:25"/>
        <d v="2017-06-18T09:27:46"/>
        <d v="2017-05-10T21:39:36"/>
        <d v="2017-04-16T12:03:59"/>
        <d v="2017-02-28T16:02:48"/>
        <d v="2017-03-23T13:08:11"/>
        <d v="2017-01-28T07:39:02"/>
        <d v="2017-01-11T15:04:28"/>
        <d v="2017-02-06T22:25:44"/>
        <d v="2017-05-15T18:26:50"/>
        <d v="2017-06-15T07:52:59"/>
        <d v="2017-06-29T21:56:37"/>
        <d v="2017-05-06T18:26:45"/>
        <d v="2017-04-20T20:14:53"/>
        <d v="2017-03-02T17:30:08"/>
        <d v="2017-04-15T21:03:09"/>
        <d v="2017-06-22T21:10:34"/>
        <d v="2017-06-05T10:04:53"/>
        <d v="2017-03-10T16:45:39"/>
        <d v="2017-05-23T14:31:07"/>
        <d v="2017-04-16T13:29:25"/>
        <d v="2017-06-07T23:20:59"/>
        <d v="2017-06-17T09:50:05"/>
        <d v="2017-04-11T10:08:43"/>
        <d v="2017-03-08T09:58:27"/>
        <d v="2017-04-07T14:21:05"/>
        <d v="2017-02-21T16:06:24"/>
        <d v="2017-02-07T12:31:52"/>
        <d v="2017-05-02T08:19:43"/>
        <d v="2017-05-24T16:33:45"/>
        <d v="2017-05-31T22:30:03"/>
        <d v="2017-04-07T19:03:53"/>
        <d v="2017-06-18T20:00:17"/>
        <d v="2017-05-19T18:13:41"/>
        <d v="2017-05-08T09:03:10"/>
        <d v="2017-06-23T00:14:59"/>
        <d v="2017-06-17T23:15:00"/>
        <d v="2017-01-23T09:51:49"/>
        <d v="2017-04-20T17:09:17"/>
        <d v="2017-02-03T17:45:55"/>
        <d v="2017-01-19T07:53:42"/>
        <d v="2017-06-16T22:07:01"/>
        <d v="2017-02-21T18:31:17"/>
        <d v="2017-05-10T16:49:35"/>
        <d v="2017-04-19T19:04:15"/>
        <d v="2017-06-02T15:57:50"/>
        <d v="2017-06-14T14:17:43"/>
        <d v="2017-06-09T08:05:33"/>
        <d v="2017-02-18T11:38:15"/>
        <d v="2017-05-17T18:06:10"/>
        <d v="2017-06-12T18:21:45"/>
        <d v="2017-02-25T11:47:03"/>
        <d v="2017-03-11T11:20:03"/>
        <d v="2017-01-07T10:39:28"/>
        <d v="2017-03-21T21:28:04"/>
        <d v="2017-03-19T13:07:05"/>
        <d v="2017-05-07T13:35:05"/>
        <d v="2017-02-02T15:37:16"/>
        <d v="2017-05-18T15:25:02"/>
        <d v="2017-05-16T15:35:09"/>
        <d v="2017-03-12T14:04:16"/>
        <d v="2017-05-25T17:13:42"/>
        <d v="2017-06-12T09:03:49"/>
        <d v="2017-06-15T18:38:11"/>
        <d v="2017-03-07T19:23:54"/>
        <d v="2017-04-24T21:29:28"/>
        <d v="2017-04-05T18:15:33"/>
        <d v="2017-04-12T05:50:21"/>
        <d v="2017-05-11T13:28:22"/>
        <d v="2017-05-03T08:22:42"/>
        <d v="2017-05-31T16:50:22"/>
        <d v="2017-06-15T21:43:19"/>
        <d v="2017-05-22T18:37:04"/>
        <d v="2017-06-04T02:34:30"/>
        <d v="2017-06-28T20:51:08"/>
        <d v="2017-01-03T06:37:33"/>
        <d v="2017-01-10T21:03:25"/>
        <d v="2017-05-03T13:17:18"/>
        <d v="2017-02-16T18:11:10"/>
        <d v="2017-03-29T08:08:15"/>
        <d v="2017-06-30T23:55:18"/>
        <d v="2017-02-06T08:22:54"/>
        <d v="2017-04-23T12:58:41"/>
        <d v="2017-02-08T12:18:20"/>
        <d v="2017-02-25T12:35:04"/>
        <d v="2017-01-22T14:58:54"/>
        <d v="2017-04-05T15:48:18"/>
        <d v="2017-01-06T11:42:07"/>
        <d v="2017-01-25T08:21:36"/>
        <d v="2017-01-01T18:54:49"/>
        <d v="2017-03-02T18:59:43"/>
        <d v="2017-06-19T07:44:35"/>
        <d v="2017-01-19T17:49:05"/>
        <d v="2017-05-03T09:29:07"/>
        <d v="2017-04-23T14:14:54"/>
        <d v="2017-06-01T13:11:51"/>
        <d v="2017-03-06T06:54:20"/>
        <d v="2017-04-23T18:43:45"/>
        <d v="2017-06-02T13:11:42"/>
        <d v="2017-06-22T19:07:00"/>
        <d v="2017-06-22T12:16:03"/>
        <d v="2017-05-27T18:52:19"/>
        <d v="2017-03-13T08:30:02"/>
        <d v="2017-06-27T15:31:18"/>
        <d v="2017-05-30T17:52:26"/>
        <d v="2017-03-10T18:15:15"/>
        <d v="2017-05-30T16:13:12"/>
        <d v="2017-01-12T15:09:34"/>
        <d v="2017-01-23T17:51:48"/>
        <d v="2017-03-26T12:57:03"/>
        <d v="2017-06-23T12:52:11"/>
        <d v="2017-05-25T08:09:45"/>
        <d v="2017-04-11T17:41:29"/>
        <d v="2017-01-12T15:57:05"/>
        <d v="2017-03-13T09:55:51"/>
        <d v="2017-02-26T17:16:55"/>
        <d v="2017-01-05T18:19:27"/>
        <d v="2017-03-27T19:11:29"/>
        <d v="2017-04-25T08:45:58"/>
        <d v="2017-02-01T07:35:09"/>
        <d v="2017-04-07T18:15:21"/>
        <d v="2017-06-15T09:01:02"/>
        <d v="2017-01-28T21:34:02"/>
        <d v="2017-05-16T21:50:03"/>
        <d v="2017-02-25T12:19:18"/>
        <d v="2017-06-24T12:58:13"/>
        <d v="2017-03-25T18:18:52"/>
        <d v="2017-05-16T16:54:10"/>
        <d v="2017-06-07T13:16:31"/>
        <d v="2017-02-22T08:31:03"/>
        <d v="2017-04-07T10:32:52"/>
        <d v="2017-06-19T07:04:39"/>
        <d v="2017-04-07T16:17:14"/>
        <d v="2017-06-10T12:34:50"/>
        <d v="2017-03-04T11:36:58"/>
        <d v="2017-05-20T19:53:24"/>
        <d v="2017-05-15T15:47:11"/>
        <d v="2017-06-01T08:21:51"/>
        <d v="2017-05-20T22:54:47"/>
        <d v="2017-01-20T12:35:35"/>
        <d v="2017-05-17T17:37:54"/>
        <d v="2017-05-26T19:32:06"/>
        <d v="2017-06-23T11:54:26"/>
        <d v="2017-06-09T18:19:58"/>
        <d v="2017-05-10T14:52:53"/>
        <d v="2017-06-22T08:56:26"/>
        <d v="2017-05-30T16:15:36"/>
        <d v="2017-05-03T18:30:23"/>
        <d v="2017-06-10T21:28:57"/>
        <d v="2017-06-26T17:56:57"/>
        <d v="2017-06-27T17:51:09"/>
        <d v="2017-04-26T17:58:44"/>
        <d v="2017-06-27T11:14:40"/>
        <d v="2017-05-17T07:10:55"/>
        <d v="2017-06-21T18:11:39"/>
        <d v="2017-01-12T18:38:03"/>
        <d v="2017-06-20T19:30:50"/>
        <d v="2017-06-28T10:52:06"/>
        <d v="2017-06-19T11:22:41"/>
        <d v="2017-02-08T12:54:39"/>
        <d v="2017-06-06T23:16:05"/>
        <d v="2017-03-03T16:52:04"/>
        <d v="2017-06-03T18:22:39"/>
        <d v="2017-01-17T16:43:01"/>
        <d v="2017-03-01T08:58:38"/>
        <d v="2017-03-10T16:58:38"/>
        <d v="2017-06-12T10:13:23"/>
        <d v="2017-02-25T12:00:53"/>
        <d v="2017-06-30T15:50:13"/>
        <d v="2017-04-04T20:17:52"/>
        <d v="2017-01-09T17:24:44"/>
        <d v="2017-04-22T19:39:54"/>
        <d v="2017-06-10T11:49:56"/>
        <d v="2017-03-11T12:24:44"/>
        <d v="2017-06-01T13:22:38"/>
        <d v="2017-06-13T13:26:25"/>
        <d v="2017-03-23T15:44:54"/>
        <d v="2017-04-28T18:49:10"/>
        <d v="2017-04-15T16:03:58"/>
        <d v="2017-05-05T00:38:49"/>
      </sharedItems>
      <fieldGroup par="19" base="8">
        <rangePr groupBy="days" startDate="2017-01-01T13:49:57" endDate="2017-06-30T23:55:18"/>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0/2017"/>
        </groupItems>
      </fieldGroup>
    </cacheField>
    <cacheField name="Trip Duration( seconds)" numFmtId="0">
      <sharedItems containsSemiMixedTypes="0" containsString="0" containsNumber="1" containsInteger="1" minValue="75" maxValue="7386"/>
    </cacheField>
    <cacheField name="Trip duration (minutes)" numFmtId="2">
      <sharedItems containsSemiMixedTypes="0" containsString="0" containsNumber="1" minValue="1.25" maxValue="123.1"/>
    </cacheField>
    <cacheField name="Start Station" numFmtId="0">
      <sharedItems count="326">
        <s v="Suffolk St &amp; Stanton St"/>
        <s v="Lexington Ave &amp; E 63 St"/>
        <s v="1 Pl &amp; Clinton St"/>
        <s v="Barrow St &amp; Hudson St"/>
        <s v="1 Ave &amp; E 44 St"/>
        <s v="State St &amp; Smith St"/>
        <s v="Front St &amp; Gold St"/>
        <s v="E 89 St &amp; York Ave"/>
        <s v="Central Park S &amp; 6 Ave"/>
        <s v="E 3 St &amp; 1 Ave"/>
        <s v="Bank St &amp; Washington St"/>
        <s v="Front St &amp; Maiden Ln"/>
        <s v="E 10 St &amp; 5 Ave"/>
        <s v="1 Ave &amp; E 68 St"/>
        <s v="N 11 St &amp; Wythe Ave"/>
        <s v="E 17 St &amp; Broadway"/>
        <s v="E 2 St &amp; Avenue C"/>
        <s v="Central Park West &amp; W 76 St"/>
        <s v="W 22 St &amp; 8 Ave"/>
        <s v="E 71 St &amp; 1 Ave"/>
        <s v="University Pl &amp; E 14 St"/>
        <s v="E 25 St &amp; 2 Ave"/>
        <s v="Dean St &amp; Hoyt St"/>
        <s v="Allen St &amp; Stanton St"/>
        <s v="NYCBS Depot - SSP"/>
        <s v="W 26 St &amp; 8 Ave"/>
        <s v="Great Jones St"/>
        <s v="W 43 St &amp; 10 Ave"/>
        <s v="Grand St &amp; Elizabeth St"/>
        <s v="W 20 St &amp; 11 Ave"/>
        <s v="Old Fulton St"/>
        <s v="Allen St &amp; Hester St"/>
        <s v="E 55 St &amp; 3 Ave"/>
        <s v="8 Ave &amp; W 52 St"/>
        <s v="Broadway &amp; W 29 St"/>
        <s v="Cathedral Pkwy &amp; Broadway"/>
        <s v="Bayard St &amp; Baxter St"/>
        <s v="Driggs Ave &amp; N Henry St"/>
        <s v="Perry St &amp; Bleecker St"/>
        <s v="Broadway &amp; E 22 St"/>
        <s v="Carmine St &amp; 6 Ave"/>
        <s v="Fulton St &amp; Clermont Ave"/>
        <s v="Broadway &amp; W 56 St"/>
        <s v="8 Ave &amp; W 16 St"/>
        <s v="W 84 St &amp; Columbus Ave"/>
        <s v="E 53 St &amp; Madison Ave"/>
        <s v="W 43 St &amp; 6 Ave"/>
        <s v="Broadway &amp; W 36 St"/>
        <s v="Cleveland Pl &amp; Spring St"/>
        <s v="E 45 St &amp; 3 Ave"/>
        <s v="Columbus Ave &amp; W 103 St"/>
        <s v="E 39 St &amp; 3 Ave"/>
        <s v="Vesey Pl &amp; River Terrace"/>
        <s v="E 39 St &amp; 2 Ave"/>
        <s v="Washington St &amp; Gansevoort St"/>
        <s v="E 85 St &amp; 3 Ave"/>
        <s v="Avenue D &amp; E 12 St"/>
        <s v="Greenwich St &amp; W Houston St"/>
        <s v="W 78 St &amp; Broadway"/>
        <s v="Pier 40 - Hudson River Park"/>
        <s v="W 84 St &amp; Broadway"/>
        <s v="Allen St &amp; Rivington St"/>
        <s v="E 59 St &amp; Madison Ave"/>
        <s v="Pershing Square South"/>
        <s v="Stanton St &amp; Chrystie St"/>
        <s v="E 15 St &amp; 3 Ave"/>
        <s v="Front St &amp; Washington St"/>
        <s v="Broadway &amp; W 51 St"/>
        <s v="Duane St &amp; Greenwich St"/>
        <s v="Leonard St &amp; Maujer St"/>
        <s v="Centre St &amp; Chambers St"/>
        <s v="1 Ave &amp; E 16 St"/>
        <s v="Reade St &amp; Broadway"/>
        <s v="E 16 St &amp; 5 Ave"/>
        <s v="Barclay St &amp; Church St"/>
        <s v="E 33 St &amp; 2 Ave"/>
        <s v="Broadway &amp; Roebling St"/>
        <s v="Adelphi St &amp; Myrtle Ave"/>
        <s v="Bergen St &amp; Smith St"/>
        <s v="11 Ave &amp; W 41 St"/>
        <s v="University Pl &amp; E 8 St"/>
        <s v="Broadway &amp; W 58 St"/>
        <s v="Forsyth St &amp; Broome St"/>
        <s v="Lafayette St &amp; E 8 St"/>
        <s v="W 45 St &amp; 8 Ave"/>
        <s v="Bond St &amp; Bergen St"/>
        <s v="Mott St &amp; Prince St"/>
        <s v="W 92 St &amp; Broadway"/>
        <s v="E 24 St &amp; Park Ave S"/>
        <s v="Central Park West &amp; W 102 St"/>
        <s v="W 42 St &amp; Dyer Ave"/>
        <s v="Clinton St &amp; Joralemon St"/>
        <s v="Cooper Square &amp; E 7 St"/>
        <s v="Broadway &amp; W 24 St"/>
        <s v="Clinton St &amp; Grand St"/>
        <s v="W 13 St &amp; Hudson St"/>
        <s v="Cherry St"/>
        <s v="E 31 St &amp; 3 Ave"/>
        <s v="Bus Slip &amp; State St"/>
        <s v="E 6 St &amp; Avenue B"/>
        <s v="W Broadway &amp; Spring St"/>
        <s v="Greenwich Ave &amp; 8 Ave"/>
        <s v="Kent Ave &amp; N 7 St"/>
        <s v="Sands St &amp; Navy St"/>
        <s v="Rivington St &amp; Ridge St"/>
        <s v="E 91 St &amp; Park Ave"/>
        <s v="6 Ave &amp; Canal St"/>
        <s v="2 Ave &amp; E 31 St"/>
        <s v="W 56 St &amp; 10 Ave"/>
        <s v="Henry St &amp; Grand St"/>
        <s v="E 51 St &amp; 1 Ave"/>
        <s v="South St &amp; Gouverneur Ln"/>
        <s v="Christopher St &amp; Greenwich St"/>
        <s v="E 32 St &amp; Park Ave"/>
        <s v="West St &amp; Chambers St"/>
        <s v="W 49 St &amp; 8 Ave"/>
        <s v="Columbia St &amp; Rivington St"/>
        <s v="Centre St &amp; Worth St"/>
        <s v="Carroll St &amp; Smith St"/>
        <s v="W 34 St &amp; 11 Ave"/>
        <s v="E 66 St &amp; Madison Ave"/>
        <s v="W 13 St &amp; 5 Ave"/>
        <s v="Berkeley Pl &amp; 7 Ave"/>
        <s v="MacDougal St &amp; Washington Sq"/>
        <s v="FDR Drive &amp; E 35 St"/>
        <s v="W 42 St &amp; 8 Ave"/>
        <s v="E 65 St &amp; 2 Ave"/>
        <s v="Murray St &amp; West St"/>
        <s v="President St &amp; Henry St"/>
        <s v="W 38 St &amp; 8 Ave"/>
        <s v="Maiden Ln &amp; Pearl St"/>
        <s v="Norfolk St &amp; Broome St"/>
        <s v="N 6 St &amp; Bedford Ave"/>
        <s v="Grand Army Plaza &amp; Central Park S"/>
        <s v="Washington Pl &amp; 6 Ave"/>
        <s v="E 4 St &amp; 2 Ave"/>
        <s v="9 Ave &amp; W 22 St"/>
        <s v="W 24 St &amp; 7 Ave"/>
        <s v="Central Park West &amp; W 85 St"/>
        <s v="West Thames St"/>
        <s v="W 41 St &amp; 8 Ave"/>
        <s v="1 Ave &amp; E 62 St"/>
        <s v="W 14 St &amp; The High Line"/>
        <s v="Pershing Square North"/>
        <s v="E 60 St &amp; York Ave"/>
        <s v="Cliff St &amp; Fulton St"/>
        <s v="3 Ave &amp; E 62 St"/>
        <s v="E 30 St &amp; Park Ave S"/>
        <s v="1 Ave &amp; E 94 St"/>
        <s v="Berkeley Pl &amp; 6 Ave"/>
        <s v="W 52 St &amp; 9 Ave"/>
        <s v="W 37 St &amp; 10 Ave"/>
        <s v="Driggs Ave &amp; Lorimer St"/>
        <s v="E 55 St &amp; 2 Ave"/>
        <s v="E 7 St &amp; Avenue A"/>
        <s v="5 Ave &amp; E 93 St"/>
        <s v="Washington Pl &amp; Broadway"/>
        <s v="Fulton St &amp; Broadway"/>
        <s v="E 58 St &amp; Madison Ave"/>
        <s v="W 87 St  &amp; Amsterdam Ave"/>
        <s v="W 39 St &amp; 9 Ave"/>
        <s v="6 Ave &amp; W 33 St"/>
        <s v="South End Ave &amp; Liberty St"/>
        <s v="Fulton St &amp; Rockwell Pl"/>
        <s v="E 47 St &amp; Park Ave"/>
        <s v="E 12 St &amp; 3 Ave"/>
        <s v="S 4 St &amp; Rodney St"/>
        <s v="8 Ave &amp; W 33 St"/>
        <s v="Greenwich St &amp; Hubert St"/>
        <s v="Union Ave &amp; Wallabout St"/>
        <s v="Broadway &amp; W 60 St"/>
        <s v="W 31 St &amp; 7 Ave"/>
        <s v="5 Ave &amp; E 88 St"/>
        <s v="Hudson St &amp; Reade St"/>
        <s v="2 Ave &amp; E 99 St"/>
        <s v="MacDougal St &amp; Prince St"/>
        <s v="E 23 St &amp; 1 Ave"/>
        <s v="8 Ave &amp; W 31 St"/>
        <s v="Riverside Dr &amp; W 104 St"/>
        <s v="W 82 St &amp; Central Park West"/>
        <s v="Columbus Ave &amp; W 72 St"/>
        <s v="W 52 St &amp; 11 Ave"/>
        <s v="E 25 St &amp; 1 Ave"/>
        <s v="Brooklyn Bridge Park - Pier 2"/>
        <s v="Commerce St &amp; Van Brunt St"/>
        <s v="Jackson Ave &amp; 46 Rd"/>
        <s v="W 20 St &amp; 8 Ave"/>
        <s v="Mercer St &amp; Bleecker St"/>
        <s v="Throop Ave &amp; Myrtle Ave"/>
        <s v="E 81 St &amp; York Ave"/>
        <s v="W 13 St &amp; 6 Ave"/>
        <s v="John St &amp; William St"/>
        <s v="Banker St &amp; Meserole Ave"/>
        <s v="York St &amp; Jay St"/>
        <s v="Bond St &amp; Schermerhorn St"/>
        <s v="5 Ave &amp; E 78 St"/>
        <s v="Columbia Heights &amp; Cranberry St"/>
        <s v="E 2 St &amp; Avenue B"/>
        <s v="Riverside Dr &amp; W 72 St"/>
        <s v="E 13 St &amp; Avenue A"/>
        <s v="E 10 St &amp; Avenue A"/>
        <s v="Myrtle Ave &amp; Lewis Ave"/>
        <s v="Murray St &amp; Greenwich St"/>
        <s v="E 33 St &amp; 5 Ave"/>
        <s v="Henry St &amp; Poplar St"/>
        <s v="DeKalb Ave &amp; Hudson Ave"/>
        <s v="E 2 St &amp; 2 Ave"/>
        <s v="W 18 St &amp; 6 Ave"/>
        <s v="Willoughby St &amp; Fleet St"/>
        <s v="Watts St &amp; Greenwich St"/>
        <s v="E 27 St &amp; 1 Ave"/>
        <s v="Liberty St &amp; Broadway"/>
        <s v="W 52 St &amp; 6 Ave"/>
        <s v="Richardson St &amp; N Henry St"/>
        <s v="Lexington Ave &amp; E 24 St"/>
        <s v="Broadway &amp; E 14 St"/>
        <s v="Cadman Plaza West &amp; Montague St"/>
        <s v="Rivington St &amp; Chrystie St"/>
        <s v="Central Park W &amp; W 96 St"/>
        <s v="W 100 St &amp; Manhattan Ave"/>
        <s v="Graham Ave &amp; Withers St"/>
        <s v="W 26 St &amp; 10 Ave"/>
        <s v="Catherine St &amp; Monroe St"/>
        <s v="E 5 St &amp; Avenue C"/>
        <s v="W 46 St &amp; 11 Ave"/>
        <s v="Graham Ave &amp; Conselyea St"/>
        <s v="E 75 St &amp; 3 Ave"/>
        <s v="W 27 St &amp; 7 Ave"/>
        <s v="W 67 St &amp; Broadway"/>
        <s v="E 40 St &amp; 5 Ave"/>
        <s v="1 Ave &amp; E 18 St"/>
        <s v="E 11 St &amp; 1 Ave"/>
        <s v="Division St &amp; Bowery"/>
        <s v="William St &amp; Pine St"/>
        <s v="Court St &amp; State St"/>
        <s v="Broadway &amp; W 41 St"/>
        <s v="2 Ave &amp; E 96 St"/>
        <s v="Broadway &amp; Berry St"/>
        <s v="Broadway &amp; W 49 St"/>
        <s v="E 35 St &amp; 3 Ave"/>
        <s v="LaGuardia Pl &amp; W 3 St"/>
        <s v="E 76 St &amp; 3 Ave"/>
        <s v="Emerson Pl &amp; Myrtle Ave"/>
        <s v="Albany Ave &amp; Fulton St"/>
        <s v="W 55 St &amp; 6 Ave"/>
        <s v="Little West St &amp; 1 Pl"/>
        <s v="Pike St &amp; E Broadway"/>
        <s v="Hanson Pl &amp; Ashland Pl"/>
        <s v="W 74 St &amp; Columbus Ave"/>
        <s v="S Portland Ave &amp; Hanson Pl"/>
        <s v="Boerum St &amp; Broadway"/>
        <s v="Bushwick Ave &amp; Powers St"/>
        <s v="W 16 St &amp; The High Line"/>
        <s v="Greenwich Ave &amp; Charles St"/>
        <s v="DeKalb Ave &amp; S Portland Ave"/>
        <s v="E 11 St &amp; Broadway"/>
        <s v="E 84 St &amp; Park Ave"/>
        <s v="Jay St &amp; Tech Pl"/>
        <s v="Central Park West &amp; W 68 St"/>
        <s v="11 Ave &amp; W 59 St"/>
        <s v="Vernon Blvd &amp; 50 Ave"/>
        <s v="9 Ave &amp; W 45 St"/>
        <s v="Broadway &amp; W 32 St"/>
        <s v="W 17 St &amp; 8 Ave"/>
        <s v="45 Rd &amp; 11 St"/>
        <s v="E 6 St &amp; Avenue D"/>
        <s v="Water - Whitehall Plaza"/>
        <s v="5 Ave &amp; 3 St"/>
        <s v="E 55 St &amp; Lexington Ave"/>
        <s v="W 11 St &amp; 6 Ave"/>
        <s v="9 Ave &amp; W 18 St"/>
        <s v="W 44 St &amp; 5 Ave"/>
        <s v="E 102 St &amp; 1 Ave"/>
        <s v="Meserole Ave &amp; Manhattan Ave"/>
        <s v="Monroe St &amp; Classon Ave"/>
        <s v="Eckford St &amp; Engert Ave"/>
        <s v="Cadman Plaza E &amp; Tillary St"/>
        <s v="Graham Ave &amp; Grand St"/>
        <s v="W 25 St &amp; 6 Ave"/>
        <s v="West End Ave &amp; W 107 St"/>
        <s v="Graham Ave &amp; Herbert St"/>
        <s v="31 St &amp; Thomson Ave"/>
        <s v="Tompkins Ave &amp; Hopkins St"/>
        <s v="11 Ave &amp; W 27 St"/>
        <s v="Macon St &amp; Nostrand Ave"/>
        <s v="Pike St &amp; Monroe St"/>
        <s v="W 37 St &amp; 5 Ave"/>
        <s v="Bank St &amp; Hudson St"/>
        <s v="Harrison St &amp; Hudson St"/>
        <s v="W 22 St &amp; 10 Ave"/>
        <s v="E 88 St &amp; 1 Ave"/>
        <s v="Wythe Ave &amp; Metropolitan Ave"/>
        <s v="Willoughby Ave &amp; Tompkins Ave"/>
        <s v="W 106 St &amp; Amsterdam Ave"/>
        <s v="E 19 St &amp; 3 Ave"/>
        <s v="Canal St &amp; Rutgers St"/>
        <s v="Avenue D &amp; E 8 St"/>
        <s v="Montague St &amp; Clinton St"/>
        <s v="Fulton St &amp; Washington Ave"/>
        <s v="Lexington Ave &amp; Classon Ave"/>
        <s v="W 47 St &amp; 10 Ave"/>
        <s v="E 48 St &amp; 5 Ave"/>
        <s v="Grand Army Plaza &amp; Plaza St West"/>
        <s v="Hancock St &amp; Bedford Ave"/>
        <s v="Amsterdam Ave &amp; W 82 St"/>
        <s v="1 Ave &amp; E 78 St"/>
        <s v="47 Ave &amp; 31 St"/>
        <s v="E 47 St &amp; 2 Ave"/>
        <s v="Amsterdam Ave &amp; W 79 St"/>
        <s v="Central Park West &amp; W 72 St"/>
        <s v="E 20 St &amp; Park Ave"/>
        <s v="Spruce St &amp; Nassau St"/>
        <s v="Clermont Ave &amp; Lafayette Ave"/>
        <s v="W 21 St &amp; 6 Ave"/>
        <s v="Smith St &amp; 9 St"/>
        <s v="Madison St &amp; Clinton St"/>
        <s v="E 9 St &amp; Avenue C"/>
        <s v="Metropolitan Ave &amp; Bedford Ave"/>
        <s v="Leonard St &amp; Church St"/>
        <s v="N 8 St &amp; Driggs Ave"/>
        <s v="E 48 St &amp; 3 Ave"/>
        <s v="Putnam Ave &amp; Throop Ave"/>
        <s v="West End Ave &amp; W 94 St"/>
        <s v="5 Ave &amp; E 63 St"/>
        <s v="E 14 St &amp; Avenue B"/>
        <s v="W 104 St &amp; Amsterdam Ave"/>
      </sharedItems>
    </cacheField>
    <cacheField name="End Station" numFmtId="0">
      <sharedItems count="321">
        <s v="W Broadway &amp; Spring St"/>
        <s v="1 Ave &amp; E 78 St"/>
        <s v="Henry St &amp; Degraw St"/>
        <s v="W 20 St &amp; 8 Ave"/>
        <s v="E 53 St &amp; 3 Ave"/>
        <s v="Bond St &amp; Fulton St"/>
        <s v="Lafayette Ave &amp; Fort Greene Pl"/>
        <s v="Broadway &amp; Battery Pl"/>
        <s v="Central Park S &amp; 6 Ave"/>
        <s v="E 25 St &amp; 2 Ave"/>
        <s v="Little West St &amp; 1 Pl"/>
        <s v="Liberty St &amp; Broadway"/>
        <s v="Columbus Ave &amp; W 72 St"/>
        <s v="E 47 St &amp; Park Ave"/>
        <s v="Bushwick Ave &amp; Powers St"/>
        <s v="W 17 St &amp; 8 Ave"/>
        <s v="Johnson St &amp; Gold St"/>
        <s v="E 11 St &amp; 2 Ave"/>
        <s v="E 72 St &amp; York Ave"/>
        <s v="W 45 St &amp; 6 Ave"/>
        <s v="1 Ave &amp; E 68 St"/>
        <s v="Washington Pl &amp; Broadway"/>
        <s v="Suffolk St &amp; Stanton St"/>
        <s v="Plaza St West &amp; Flatbush Ave"/>
        <s v="Mott St &amp; Prince St"/>
        <s v="Columbia St &amp; Degraw St"/>
        <s v="W 38 St &amp; 8 Ave"/>
        <s v="9 Ave &amp; W 45 St"/>
        <s v="Grand St &amp; Greene St"/>
        <s v="St Marks Pl &amp; 2 Ave"/>
        <s v="Broadway &amp; E 14 St"/>
        <s v="Rivington St &amp; Chrystie St"/>
        <s v="Milton St &amp; Franklin St"/>
        <s v="W 54 St &amp; 9 Ave"/>
        <s v="E 17 St &amp; Broadway"/>
        <s v="Bayard St &amp; Baxter St"/>
        <s v="N 8 St &amp; Driggs Ave"/>
        <s v="8 Ave &amp; W 31 St"/>
        <s v="Pershing Square South"/>
        <s v="W 13 St &amp; 7 Ave"/>
        <s v="Hanson Pl &amp; Ashland Pl"/>
        <s v="Greenwich St &amp; W Houston St"/>
        <s v="W 13 St &amp; Hudson St"/>
        <s v="W 104 St &amp; Amsterdam Ave"/>
        <s v="E 58 St &amp; 1 Ave"/>
        <s v="Carmine St &amp; 6 Ave"/>
        <s v="E 41 St &amp; Madison Ave"/>
        <s v="S 5 Pl &amp; S 4 St"/>
        <s v="W 34 St &amp; 11 Ave"/>
        <s v="W 106 St &amp; Central Park West"/>
        <s v="Central Park North &amp; Adam Clayton Powell Blvd"/>
        <s v="Mercer St &amp; Spring St"/>
        <s v="E 20 St &amp; FDR Drive"/>
        <s v="West St &amp; Chambers St"/>
        <s v="Spruce St &amp; Nassau St"/>
        <s v="Old Fulton St"/>
        <s v="E 15 St &amp; 3 Ave"/>
        <s v="9 Ave &amp; W 28 St"/>
        <s v="W 63 St &amp; Broadway"/>
        <s v="Pier 40 - Hudson River Park"/>
        <s v="Avenue D &amp; E 3 St"/>
        <s v="E 88 St &amp; 1 Ave"/>
        <s v="Stanton St &amp; Chrystie St"/>
        <s v="W 14 St &amp; The High Line"/>
        <s v="MacDougal St &amp; Prince St"/>
        <s v="E 14 St &amp; Avenue B"/>
        <s v="Clark St &amp; Henry St"/>
        <s v="W 16 St &amp; The High Line"/>
        <s v="Myrtle Ave &amp; Lewis Ave"/>
        <s v="Centre St &amp; Chambers St"/>
        <s v="E 16 St &amp; 5 Ave"/>
        <s v="E 10 St &amp; Avenue A"/>
        <s v="Greenwich Ave &amp; 8 Ave"/>
        <s v="South End Ave &amp; Liberty St"/>
        <s v="Cherry St"/>
        <s v="DeKalb Ave &amp; S Portland Ave"/>
        <s v="Bedford Ave &amp; Nassau Ave"/>
        <s v="8 Ave &amp; W 33 St"/>
        <s v="8 Ave &amp; W 52 St"/>
        <s v="Broadway &amp; W 53 St"/>
        <s v="E 2 St &amp; Avenue C"/>
        <s v="W 44 St &amp; 5 Ave"/>
        <s v="Dean St &amp; 4 Ave"/>
        <s v="E 51 St &amp; 1 Ave"/>
        <s v="W 76 St &amp; Columbus Ave"/>
        <s v="5 Ave &amp; E 88 St"/>
        <s v="W 52 St &amp; 6 Ave"/>
        <s v="E 48 St &amp; 5 Ave"/>
        <s v="E 47 St &amp; 2 Ave"/>
        <s v="8 Ave &amp; W 16 St"/>
        <s v="W 52 St &amp; 5 Ave"/>
        <s v="9 Ave &amp; W 22 St"/>
        <s v="Forsyth St &amp; Broome St"/>
        <s v="Vesey Pl &amp; River Terrace"/>
        <s v="Allen St &amp; Hester St"/>
        <s v="2 Ave &amp; E 96 St"/>
        <s v="Bus Slip &amp; State St"/>
        <s v="W 22 St &amp; 10 Ave"/>
        <s v="11 Ave &amp; W 27 St"/>
        <s v="E 23 St &amp; 1 Ave"/>
        <s v="N 6 St &amp; Bedford Ave"/>
        <s v="W 4 St &amp; 7 Ave S"/>
        <s v="York St &amp; Jay St"/>
        <s v="Montrose Ave &amp; Bushwick Ave"/>
        <s v="E 88 St &amp; Park Ave"/>
        <s v="Broadway &amp; W 49 St"/>
        <s v="Broadway &amp; W 24 St"/>
        <s v="Maiden Ln &amp; Pearl St"/>
        <s v="Richards St &amp; Delavan St"/>
        <s v="Amsterdam Ave &amp; W 79 St"/>
        <s v="W 53 St &amp; 10 Ave"/>
        <s v="Central Park West &amp; W 72 St"/>
        <s v="E 59 St &amp; Madison Ave"/>
        <s v="Division St &amp; Bowery"/>
        <s v="Clinton St &amp; Tillary St"/>
        <s v="Fulton St &amp; Broadway"/>
        <s v="W 46 St &amp; 11 Ave"/>
        <s v="5 Ave &amp; E 103 St"/>
        <s v="Cadman Plaza E &amp; Red Cross Pl"/>
        <s v="Sullivan St &amp; Washington Sq"/>
        <s v="Bergen St &amp; Smith St"/>
        <s v="31 St &amp; Thomson Ave"/>
        <s v="E 33 St &amp; 2 Ave"/>
        <s v="W 42 St &amp; 8 Ave"/>
        <s v="Canal St &amp; Rutgers St"/>
        <s v="Howard St &amp; Centre St"/>
        <s v="Central Park West &amp; W 102 St"/>
        <s v="E 85 St &amp; 3 Ave"/>
        <s v="Schermerhorn St &amp; Court St"/>
        <s v="6 Ave &amp; Canal St"/>
        <s v="Clinton Ave &amp; Flushing Ave"/>
        <s v="Columbus Ave &amp; W 95 St"/>
        <s v="E 102 St &amp; 1 Ave"/>
        <s v="Murray St &amp; West St"/>
        <s v="E 7 St &amp; Avenue A"/>
        <s v="W 55 St &amp; 6 Ave"/>
        <s v="Franklin St &amp; Dupont St"/>
        <s v="E 4 St &amp; 2 Ave"/>
        <s v="12 Ave &amp; W 40 St"/>
        <s v="W 22 St &amp; 8 Ave"/>
        <s v="Metropolitan Ave &amp; Bedford Ave"/>
        <s v="Centre St &amp; Worth St"/>
        <s v="6 Ave &amp; W 33 St"/>
        <s v="E 47 St &amp; 1 Ave"/>
        <s v="Cathedral Pkwy &amp; Broadway"/>
        <s v="W 88 St &amp; West End Ave"/>
        <s v="Bank St &amp; Hudson St"/>
        <s v="W 31 St &amp; 7 Ave"/>
        <s v="E 20 St &amp; 2 Ave"/>
        <s v="W 70 St &amp; Amsterdam Ave"/>
        <s v="Madison Ave &amp; E 99 St"/>
        <s v="Berkeley Pl &amp; 6 Ave"/>
        <s v="E 45 St &amp; 3 Ave"/>
        <s v="Broadway &amp; W 55 St"/>
        <s v="W 41 St &amp; 8 Ave"/>
        <s v="Front St &amp; Maiden Ln"/>
        <s v="Clinton St &amp; Grand St"/>
        <s v="Allen St &amp; Stanton St"/>
        <s v="Pershing Square North"/>
        <s v="11 Ave &amp; W 59 St"/>
        <s v="W 18 St &amp; 6 Ave"/>
        <s v="Kane St &amp; Clinton St"/>
        <s v="W 15 St &amp; 7 Ave"/>
        <s v="Broadway &amp; W 56 St"/>
        <s v="Clermont Ave &amp; Lafayette Ave"/>
        <s v="E 39 St &amp; 2 Ave"/>
        <s v="Allen St &amp; Rivington St"/>
        <s v="W 67 St &amp; Broadway"/>
        <s v="Pike St &amp; E Broadway"/>
        <s v="Reade St &amp; Broadway"/>
        <s v="Division Ave &amp; Hooper St"/>
        <s v="Grand Army Plaza &amp; Central Park S"/>
        <s v="W 33 St &amp; 7 Ave"/>
        <s v="W 92 St &amp; Broadway"/>
        <s v="1 Ave &amp; E 18 St"/>
        <s v="Cleveland Pl &amp; Spring St"/>
        <s v="Broadway &amp; E 22 St"/>
        <s v="5 Ave &amp; E 63 St"/>
        <s v="Cooper Square &amp; E 7 St"/>
        <s v="E 76 St &amp; 3 Ave"/>
        <s v="W 106 St &amp; Amsterdam Ave"/>
        <s v="Washington Pl &amp; 6 Ave"/>
        <s v="Throop Ave &amp; Myrtle Ave"/>
        <s v="Broad St &amp; Bridge St"/>
        <s v="Peck Slip &amp; Front St"/>
        <s v="Great Jones St"/>
        <s v="South St &amp; Gouverneur Ln"/>
        <s v="Cadman Plaza E &amp; Tillary St"/>
        <s v="Atlantic Ave &amp; Furman St"/>
        <s v="46 Ave &amp; 5 St"/>
        <s v="W 26 St &amp; 8 Ave"/>
        <s v="E 12 St &amp; 3 Ave"/>
        <s v="E 74 St &amp; 1 Ave"/>
        <s v="Franklin St &amp; W Broadway"/>
        <s v="W 13 St &amp; 5 Ave"/>
        <s v="W 24 St &amp; 7 Ave"/>
        <s v="E 24 St &amp; Park Ave S"/>
        <s v="W 13 St &amp; 6 Ave"/>
        <s v="E 55 St &amp; 3 Ave"/>
        <s v="Broadway &amp; W 58 St"/>
        <s v="W 47 St &amp; 10 Ave"/>
        <s v="W 20 St &amp; 11 Ave"/>
        <s v="E 3 St &amp; 1 Ave"/>
        <s v="E 27 St &amp; 1 Ave"/>
        <s v="Watts St &amp; Greenwich St"/>
        <s v="E 5 St &amp; Avenue C"/>
        <s v="Bond St &amp; Bergen St"/>
        <s v="5 Ave &amp; E 73 St"/>
        <s v="Hicks St &amp; Montague St"/>
        <s v="East End Ave &amp; E 86 St"/>
        <s v="5 Ave &amp; E 29 St"/>
        <s v="Barclay St &amp; Church St"/>
        <s v="E 19 St &amp; 3 Ave"/>
        <s v="E 40 St &amp; 5 Ave"/>
        <s v="E 65 St &amp; 2 Ave"/>
        <s v="E 81 St &amp; 3 Ave"/>
        <s v="W 45 St &amp; 8 Ave"/>
        <s v="W 20 St &amp; 7 Ave"/>
        <s v="Mercer St &amp; Bleecker St"/>
        <s v="Central Park W &amp; W 96 St"/>
        <s v="Emerson Pl &amp; Myrtle Ave"/>
        <s v="E 2 St &amp; Avenue B"/>
        <s v="Murray St &amp; Greenwich St"/>
        <s v="Clinton Ave &amp; Myrtle Ave"/>
        <s v="Greenwich St &amp; Hubert St"/>
        <s v="1 Ave &amp; E 62 St"/>
        <s v="Graham Ave &amp; Conselyea St"/>
        <s v="Henry St &amp; Grand St"/>
        <s v="Amsterdam Ave &amp; W 82 St"/>
        <s v="Driggs Ave &amp; N Henry St"/>
        <s v="University Pl &amp; E 14 St"/>
        <s v="Bialystoker Pl &amp; Delancey St"/>
        <s v="E 55 St &amp; Lexington Ave"/>
        <s v="Concord St &amp; Bridge St"/>
        <s v="Leonard St &amp; Church St"/>
        <s v="Willoughby Ave &amp; Hall St"/>
        <s v="St James Pl &amp; Oliver St"/>
        <s v="Central Park West &amp; W 76 St"/>
        <s v="W 25 St &amp; 6 Ave"/>
        <s v="Duane St &amp; Greenwich St"/>
        <s v="W 37 St &amp; Broadway"/>
        <s v="W 100 St &amp; Manhattan Ave"/>
        <s v="Leonard St &amp; Boerum St"/>
        <s v="Central Park West &amp; W 68 St"/>
        <s v="Broadway &amp; W 60 St"/>
        <s v="Broadway &amp; W 41 St"/>
        <s v="W 26 St &amp; 10 Ave"/>
        <s v="Warren St &amp; Church St"/>
        <s v="Riverside Dr &amp; W 82 St"/>
        <s v="Broadway &amp; W 36 St"/>
        <s v="2 Ave &amp; E 31 St"/>
        <s v="E 80 St &amp; 2 Ave"/>
        <s v="W 43 St &amp; 10 Ave"/>
        <s v="E 55 St &amp; 2 Ave"/>
        <s v="W 21 St &amp; 6 Ave"/>
        <s v="Lewis Ave &amp; Decatur St"/>
        <s v="Washington Park"/>
        <s v="Carroll St &amp; 6 Ave"/>
        <s v="E 20 St &amp; Park Ave"/>
        <s v="Hope St &amp; Union Ave"/>
        <s v="Norman Ave &amp; Leonard St - 2"/>
        <s v="Fulton St &amp; Rockwell Pl"/>
        <s v="E 33 St &amp; 5 Ave"/>
        <s v="W 107 St &amp; Columbus Ave"/>
        <s v="Amsterdam Ave &amp; W 73 St"/>
        <s v="E 51 St &amp; Lexington Ave"/>
        <s v="Forsyth St &amp; Canal St"/>
        <s v="Center Blvd &amp; Borden Ave"/>
        <s v="W 27 St &amp; 7 Ave"/>
        <s v="E 81 St &amp; York Ave"/>
        <s v="Berry St &amp; N 8 St"/>
        <s v="Grand St &amp; Elizabeth St"/>
        <s v="E 11 St &amp; 1 Ave"/>
        <s v="E 58 St &amp; 3 Ave"/>
        <s v="Metropolitan Ave &amp; Meeker Ave"/>
        <s v="W 95 St &amp; Broadway"/>
        <s v="21 St &amp; Queens Plaza North"/>
        <s v="W 37 St &amp; 5 Ave"/>
        <s v="E 25 St &amp; 1 Ave"/>
        <s v="E 31 St &amp; 3 Ave"/>
        <s v="Nassau Ave &amp; Newell St"/>
        <s v="E 78 St &amp; 2 Ave"/>
        <s v="Meserole Ave &amp; Manhattan Ave"/>
        <s v="Richardson St &amp; N Henry St"/>
        <s v="Pike St &amp; Monroe St"/>
        <s v="9 Ave &amp; W 18 St"/>
        <s v="W 74 St &amp; Columbus Ave"/>
        <s v="LaGuardia Pl &amp; W 3 St"/>
        <s v="Norfolk St &amp; Broome St"/>
        <s v="Barrow St &amp; Hudson St"/>
        <s v="E 32 St &amp; Park Ave"/>
        <s v="Myrtle Ave &amp; Marcy Ave"/>
        <s v="Lexington Ave &amp; E 29 St"/>
        <s v="1 Ave &amp; E 16 St"/>
        <s v="South St &amp; Whitehall St"/>
        <s v="Lispenard St &amp; Broadway"/>
        <s v="Carroll St &amp; Columbia St"/>
        <s v="3 St &amp; 7 Ave"/>
        <s v="Grand Army Plaza &amp; Plaza St West"/>
        <s v="W 90 St &amp; Amsterdam Ave"/>
        <s v="E 67 St &amp; Park Ave"/>
        <s v="Madison St &amp; Clinton St"/>
        <s v="Broadway &amp; W 39 St"/>
        <s v="E 9 St &amp; Avenue C"/>
        <s v="5 Ave &amp; E 78 St"/>
        <s v="Water - Whitehall Plaza"/>
        <s v="E 97 St &amp; Madison Ave"/>
        <s v="Hudson St &amp; Reade St"/>
        <s v="E 6 St &amp; Avenue B"/>
        <s v="Fulton St &amp; Clermont Ave"/>
        <s v="Perry St &amp; Bleecker St"/>
        <s v="Madison St &amp; Montgomery St"/>
        <s v="Riverside Dr &amp; W 89 St"/>
        <s v="Reed St &amp; Van Brunt St"/>
        <s v="Broadway &amp; W 32 St"/>
        <s v="W 39 St &amp; 9 Ave"/>
        <s v="Marcus Garvey Blvd &amp; Macon St"/>
        <s v="E 53 St &amp; Madison Ave"/>
        <s v="Central Park West &amp; W 100 St"/>
        <s v="Washington St &amp; Gansevoort St"/>
        <s v="Putnam Ave &amp; Nostrand Ave"/>
      </sharedItems>
    </cacheField>
    <cacheField name="Start station to End station" numFmtId="49">
      <sharedItems count="659">
        <s v="Suffolk St &amp; Stanton St TO W Broadway &amp; Spring St"/>
        <s v="Lexington Ave &amp; E 63 St TO 1 Ave &amp; E 78 St"/>
        <s v="1 Pl &amp; Clinton St TO Henry St &amp; Degraw St"/>
        <s v="Barrow St &amp; Hudson St TO W 20 St &amp; 8 Ave"/>
        <s v="1 Ave &amp; E 44 St TO E 53 St &amp; 3 Ave"/>
        <s v="State St &amp; Smith St TO Bond St &amp; Fulton St"/>
        <s v="Front St &amp; Gold St TO Lafayette Ave &amp; Fort Greene Pl"/>
        <s v="E 89 St &amp; York Ave TO Broadway &amp; Battery Pl"/>
        <s v="Central Park S &amp; 6 Ave TO Central Park S &amp; 6 Ave"/>
        <s v="E 3 St &amp; 1 Ave TO E 25 St &amp; 2 Ave"/>
        <s v="Bank St &amp; Washington St TO Little West St &amp; 1 Pl"/>
        <s v="Front St &amp; Maiden Ln TO Liberty St &amp; Broadway"/>
        <s v="E 10 St &amp; 5 Ave TO Columbus Ave &amp; W 72 St"/>
        <s v="1 Ave &amp; E 68 St TO E 47 St &amp; Park Ave"/>
        <s v="N 11 St &amp; Wythe Ave TO Bushwick Ave &amp; Powers St"/>
        <s v="E 17 St &amp; Broadway TO W 17 St &amp; 8 Ave"/>
        <s v="State St &amp; Smith St TO Johnson St &amp; Gold St"/>
        <s v="E 2 St &amp; Avenue C TO E 11 St &amp; 2 Ave"/>
        <s v="Central Park West &amp; W 76 St TO E 72 St &amp; York Ave"/>
        <s v="W 22 St &amp; 8 Ave TO W 45 St &amp; 6 Ave"/>
        <s v="E 71 St &amp; 1 Ave TO 1 Ave &amp; E 68 St"/>
        <s v="University Pl &amp; E 14 St TO Washington Pl &amp; Broadway"/>
        <s v="E 25 St &amp; 2 Ave TO Suffolk St &amp; Stanton St"/>
        <s v="Dean St &amp; Hoyt St TO Plaza St West &amp; Flatbush Ave"/>
        <s v="Allen St &amp; Stanton St TO Mott St &amp; Prince St"/>
        <s v="Lexington Ave &amp; E 63 St TO 1 Ave &amp; E 68 St"/>
        <s v="NYCBS Depot - SSP TO Columbia St &amp; Degraw St"/>
        <s v="W 26 St &amp; 8 Ave TO W 38 St &amp; 8 Ave"/>
        <s v="Great Jones St TO Mott St &amp; Prince St"/>
        <s v="W 43 St &amp; 10 Ave TO 9 Ave &amp; W 45 St"/>
        <s v="Grand St &amp; Elizabeth St TO Grand St &amp; Greene St"/>
        <s v="W 20 St &amp; 11 Ave TO St Marks Pl &amp; 2 Ave"/>
        <s v="Old Fulton St TO Broadway &amp; E 14 St"/>
        <s v="Allen St &amp; Hester St TO Rivington St &amp; Chrystie St"/>
        <s v="E 55 St &amp; 3 Ave TO Milton St &amp; Franklin St"/>
        <s v="8 Ave &amp; W 52 St TO W 54 St &amp; 9 Ave"/>
        <s v="Broadway &amp; W 29 St TO E 17 St &amp; Broadway"/>
        <s v="Cathedral Pkwy &amp; Broadway TO Central Park S &amp; 6 Ave"/>
        <s v="Bayard St &amp; Baxter St TO Bayard St &amp; Baxter St"/>
        <s v="Driggs Ave &amp; N Henry St TO N 8 St &amp; Driggs Ave"/>
        <s v="Perry St &amp; Bleecker St TO 8 Ave &amp; W 31 St"/>
        <s v="Broadway &amp; E 22 St TO Pershing Square South"/>
        <s v="Carmine St &amp; 6 Ave TO W 13 St &amp; 7 Ave"/>
        <s v="Fulton St &amp; Clermont Ave TO Hanson Pl &amp; Ashland Pl"/>
        <s v="W 26 St &amp; 8 Ave TO Greenwich St &amp; W Houston St"/>
        <s v="Broadway &amp; W 56 St TO E 47 St &amp; Park Ave"/>
        <s v="8 Ave &amp; W 16 St TO W 38 St &amp; 8 Ave"/>
        <s v="University Pl &amp; E 14 St TO W 13 St &amp; Hudson St"/>
        <s v="W 84 St &amp; Columbus Ave TO W 104 St &amp; Amsterdam Ave"/>
        <s v="E 53 St &amp; Madison Ave TO E 58 St &amp; 1 Ave"/>
        <s v="W 43 St &amp; 6 Ave TO Carmine St &amp; 6 Ave"/>
        <s v="Broadway &amp; W 36 St TO E 41 St &amp; Madison Ave"/>
        <s v="Cleveland Pl &amp; Spring St TO S 5 Pl &amp; S 4 St"/>
        <s v="E 45 St &amp; 3 Ave TO W 34 St &amp; 11 Ave"/>
        <s v="Columbus Ave &amp; W 103 St TO W 106 St &amp; Central Park West"/>
        <s v="E 39 St &amp; 3 Ave TO Central Park North &amp; Adam Clayton Powell Blvd"/>
        <s v="Vesey Pl &amp; River Terrace TO Mercer St &amp; Spring St"/>
        <s v="E 39 St &amp; 2 Ave TO E 20 St &amp; FDR Drive"/>
        <s v="Washington St &amp; Gansevoort St TO West St &amp; Chambers St"/>
        <s v="E 85 St &amp; 3 Ave TO Spruce St &amp; Nassau St"/>
        <s v="Front St &amp; Maiden Ln TO Old Fulton St"/>
        <s v="Avenue D &amp; E 12 St TO E 15 St &amp; 3 Ave"/>
        <s v="Greenwich St &amp; W Houston St TO 9 Ave &amp; W 28 St"/>
        <s v="W 78 St &amp; Broadway TO W 63 St &amp; Broadway"/>
        <s v="Pier 40 - Hudson River Park TO Pier 40 - Hudson River Park"/>
        <s v="W 84 St &amp; Broadway TO Columbus Ave &amp; W 72 St"/>
        <s v="E 17 St &amp; Broadway TO Avenue D &amp; E 3 St"/>
        <s v="Central Park S &amp; 6 Ave TO E 88 St &amp; 1 Ave"/>
        <s v="Allen St &amp; Rivington St TO Stanton St &amp; Chrystie St"/>
        <s v="E 59 St &amp; Madison Ave TO W 14 St &amp; The High Line"/>
        <s v="Pershing Square South TO E 25 St &amp; 2 Ave"/>
        <s v="Stanton St &amp; Chrystie St TO MacDougal St &amp; Prince St"/>
        <s v="E 15 St &amp; 3 Ave TO E 14 St &amp; Avenue B"/>
        <s v="Front St &amp; Washington St TO Clark St &amp; Henry St"/>
        <s v="Broadway &amp; W 51 St TO Pershing Square South"/>
        <s v="Duane St &amp; Greenwich St TO W 16 St &amp; The High Line"/>
        <s v="Leonard St &amp; Maujer St TO Myrtle Ave &amp; Lewis Ave"/>
        <s v="Centre St &amp; Chambers St TO Centre St &amp; Chambers St"/>
        <s v="1 Ave &amp; E 16 St TO E 16 St &amp; 5 Ave"/>
        <s v="Reade St &amp; Broadway TO E 10 St &amp; Avenue A"/>
        <s v="E 16 St &amp; 5 Ave TO Greenwich Ave &amp; 8 Ave"/>
        <s v="Barclay St &amp; Church St TO South End Ave &amp; Liberty St"/>
        <s v="E 33 St &amp; 2 Ave TO Cherry St"/>
        <s v="Broadway &amp; Roebling St TO Milton St &amp; Franklin St"/>
        <s v="Adelphi St &amp; Myrtle Ave TO DeKalb Ave &amp; S Portland Ave"/>
        <s v="Bergen St &amp; Smith St TO Bedford Ave &amp; Nassau Ave"/>
        <s v="11 Ave &amp; W 41 St TO 8 Ave &amp; W 33 St"/>
        <s v="University Pl &amp; E 8 St TO E 11 St &amp; 2 Ave"/>
        <s v="Broadway &amp; W 58 St TO 8 Ave &amp; W 52 St"/>
        <s v="Broadway &amp; W 58 St TO Broadway &amp; W 53 St"/>
        <s v="Barrow St &amp; Hudson St TO Greenwich St &amp; W Houston St"/>
        <s v="Forsyth St &amp; Broome St TO Carmine St &amp; 6 Ave"/>
        <s v="Lafayette St &amp; E 8 St TO E 2 St &amp; Avenue C"/>
        <s v="W 45 St &amp; 8 Ave TO W 44 St &amp; 5 Ave"/>
        <s v="Bond St &amp; Bergen St TO Dean St &amp; 4 Ave"/>
        <s v="Mott St &amp; Prince St TO E 51 St &amp; 1 Ave"/>
        <s v="W 92 St &amp; Broadway TO W 76 St &amp; Columbus Ave"/>
        <s v="8 Ave &amp; W 52 St TO 5 Ave &amp; E 88 St"/>
        <s v="E 24 St &amp; Park Ave S TO Broadway &amp; E 14 St"/>
        <s v="Broadway &amp; W 36 St TO W 52 St &amp; 6 Ave"/>
        <s v="Central Park West &amp; W 102 St TO E 48 St &amp; 5 Ave"/>
        <s v="W 42 St &amp; Dyer Ave TO Liberty St &amp; Broadway"/>
        <s v="Clinton St &amp; Joralemon St TO E 47 St &amp; 2 Ave"/>
        <s v="University Pl &amp; E 8 St TO E 15 St &amp; 3 Ave"/>
        <s v="Cooper Square &amp; E 7 St TO 8 Ave &amp; W 16 St"/>
        <s v="Broadway &amp; W 24 St TO W 52 St &amp; 5 Ave"/>
        <s v="Central Park S &amp; 6 Ave TO 9 Ave &amp; W 22 St"/>
        <s v="Clinton St &amp; Grand St TO Forsyth St &amp; Broome St"/>
        <s v="W 13 St &amp; Hudson St TO Vesey Pl &amp; River Terrace"/>
        <s v="Cherry St TO Allen St &amp; Hester St"/>
        <s v="E 31 St &amp; 3 Ave TO W 38 St &amp; 8 Ave"/>
        <s v="1 Ave &amp; E 68 St TO 2 Ave &amp; E 96 St"/>
        <s v="Bus Slip &amp; State St TO Bus Slip &amp; State St"/>
        <s v="E 6 St &amp; Avenue B TO 8 Ave &amp; W 31 St"/>
        <s v="Duane St &amp; Greenwich St TO W 22 St &amp; 10 Ave"/>
        <s v="W Broadway &amp; Spring St TO 11 Ave &amp; W 27 St"/>
        <s v="Greenwich Ave &amp; 8 Ave TO E 23 St &amp; 1 Ave"/>
        <s v="Kent Ave &amp; N 7 St TO N 6 St &amp; Bedford Ave"/>
        <s v="University Pl &amp; E 8 St TO W 4 St &amp; 7 Ave S"/>
        <s v="Sands St &amp; Navy St TO York St &amp; Jay St"/>
        <s v="Rivington St &amp; Ridge St TO Montrose Ave &amp; Bushwick Ave"/>
        <s v="E 91 St &amp; Park Ave TO E 88 St &amp; Park Ave"/>
        <s v="6 Ave &amp; Canal St TO Little West St &amp; 1 Pl"/>
        <s v="Reade St &amp; Broadway TO South End Ave &amp; Liberty St"/>
        <s v="2 Ave &amp; E 31 St TO E 17 St &amp; Broadway"/>
        <s v="W 56 St &amp; 10 Ave TO Broadway &amp; W 49 St"/>
        <s v="Henry St &amp; Grand St TO Broadway &amp; W 24 St"/>
        <s v="E 51 St &amp; 1 Ave TO Maiden Ln &amp; Pearl St"/>
        <s v="South St &amp; Gouverneur Ln TO Richards St &amp; Delavan St"/>
        <s v="Christopher St &amp; Greenwich St TO Amsterdam Ave &amp; W 79 St"/>
        <s v="W 43 St &amp; 6 Ave TO W 53 St &amp; 10 Ave"/>
        <s v="E 32 St &amp; Park Ave TO E 17 St &amp; Broadway"/>
        <s v="West St &amp; Chambers St TO Centre St &amp; Chambers St"/>
        <s v="Central Park West &amp; W 102 St TO Central Park West &amp; W 72 St"/>
        <s v="W 49 St &amp; 8 Ave TO E 59 St &amp; Madison Ave"/>
        <s v="Columbia St &amp; Rivington St TO Division St &amp; Bowery"/>
        <s v="Centre St &amp; Worth St TO Clinton St &amp; Tillary St"/>
        <s v="Carroll St &amp; Smith St TO Centre St &amp; Chambers St"/>
        <s v="W 34 St &amp; 11 Ave TO Fulton St &amp; Broadway"/>
        <s v="Washington St &amp; Gansevoort St TO W 46 St &amp; 11 Ave"/>
        <s v="E 66 St &amp; Madison Ave TO 5 Ave &amp; E 103 St"/>
        <s v="Clinton St &amp; Joralemon St TO Cadman Plaza E &amp; Red Cross Pl"/>
        <s v="W 13 St &amp; 5 Ave TO Sullivan St &amp; Washington Sq"/>
        <s v="Berkeley Pl &amp; 7 Ave TO Bergen St &amp; Smith St"/>
        <s v="MacDougal St &amp; Washington Sq TO Sullivan St &amp; Washington Sq"/>
        <s v="Broadway &amp; W 29 St TO Sullivan St &amp; Washington Sq"/>
        <s v="FDR Drive &amp; E 35 St TO 31 St &amp; Thomson Ave"/>
        <s v="Washington St &amp; Gansevoort St TO Little West St &amp; 1 Pl"/>
        <s v="E 31 St &amp; 3 Ave TO E 33 St &amp; 2 Ave"/>
        <s v="2 Ave &amp; E 31 St TO E 25 St &amp; 2 Ave"/>
        <s v="11 Ave &amp; W 41 St TO W 42 St &amp; 8 Ave"/>
        <s v="Broadway &amp; W 24 St TO Canal St &amp; Rutgers St"/>
        <s v="W Broadway &amp; Spring St TO Howard St &amp; Centre St"/>
        <s v="W 42 St &amp; 8 Ave TO Central Park West &amp; W 102 St"/>
        <s v="E 65 St &amp; 2 Ave TO E 85 St &amp; 3 Ave"/>
        <s v="Murray St &amp; West St TO W 42 St &amp; 8 Ave"/>
        <s v="President St &amp; Henry St TO Schermerhorn St &amp; Court St"/>
        <s v="8 Ave &amp; W 52 St TO 6 Ave &amp; Canal St"/>
        <s v="W 38 St &amp; 8 Ave TO E 23 St &amp; 1 Ave"/>
        <s v="Maiden Ln &amp; Pearl St TO E 23 St &amp; 1 Ave"/>
        <s v="Norfolk St &amp; Broome St TO S 5 Pl &amp; S 4 St"/>
        <s v="N 6 St &amp; Bedford Ave TO Clinton Ave &amp; Flushing Ave"/>
        <s v="Forsyth St &amp; Broome St TO E 17 St &amp; Broadway"/>
        <s v="Grand Army Plaza &amp; Central Park S TO E 48 St &amp; 5 Ave"/>
        <s v="Central Park S &amp; 6 Ave TO Columbus Ave &amp; W 95 St"/>
        <s v="Washington Pl &amp; 6 Ave TO Rivington St &amp; Chrystie St"/>
        <s v="E 89 St &amp; York Ave TO E 102 St &amp; 1 Ave"/>
        <s v="W 20 St &amp; 11 Ave TO Murray St &amp; West St"/>
        <s v="Lafayette St &amp; E 8 St TO E 7 St &amp; Avenue A"/>
        <s v="E 4 St &amp; 2 Ave TO E 10 St &amp; Avenue A"/>
        <s v="Lexington Ave &amp; E 63 St TO W 55 St &amp; 6 Ave"/>
        <s v="N 6 St &amp; Bedford Ave TO Franklin St &amp; Dupont St"/>
        <s v="West St &amp; Chambers St TO E 4 St &amp; 2 Ave"/>
        <s v="Lafayette St &amp; E 8 St TO 12 Ave &amp; W 40 St"/>
        <s v="Greenwich St &amp; W Houston St TO 11 Ave &amp; W 27 St"/>
        <s v="9 Ave &amp; W 22 St TO W 22 St &amp; 8 Ave"/>
        <s v="Barclay St &amp; Church St TO Fulton St &amp; Broadway"/>
        <s v="W 24 St &amp; 7 Ave TO West St &amp; Chambers St"/>
        <s v="Kent Ave &amp; N 7 St TO Metropolitan Ave &amp; Bedford Ave"/>
        <s v="Central Park West &amp; W 85 St TO Central Park S &amp; 6 Ave"/>
        <s v="West Thames St TO Centre St &amp; Worth St"/>
        <s v="6 Ave &amp; Canal St TO Carmine St &amp; 6 Ave"/>
        <s v="Cathedral Pkwy &amp; Broadway TO W 52 St &amp; 6 Ave"/>
        <s v="W 41 St &amp; 8 Ave TO 6 Ave &amp; W 33 St"/>
        <s v="1 Ave &amp; E 62 St TO E 47 St &amp; 1 Ave"/>
        <s v="Duane St &amp; Greenwich St TO Cathedral Pkwy &amp; Broadway"/>
        <s v="W 14 St &amp; The High Line TO W 88 St &amp; West End Ave"/>
        <s v="Barrow St &amp; Hudson St TO Bank St &amp; Hudson St"/>
        <s v="Pershing Square North TO W 31 St &amp; 7 Ave"/>
        <s v="E 60 St &amp; York Ave TO W 63 St &amp; Broadway"/>
        <s v="Cliff St &amp; Fulton St TO E 23 St &amp; 1 Ave"/>
        <s v="3 Ave &amp; E 62 St TO E 20 St &amp; 2 Ave"/>
        <s v="E 30 St &amp; Park Ave S TO E 23 St &amp; 1 Ave"/>
        <s v="Grand Army Plaza &amp; Central Park S TO W 70 St &amp; Amsterdam Ave"/>
        <s v="1 Ave &amp; E 94 St TO Madison Ave &amp; E 99 St"/>
        <s v="Berkeley Pl &amp; 6 Ave TO Berkeley Pl &amp; 6 Ave"/>
        <s v="E 32 St &amp; Park Ave TO E 45 St &amp; 3 Ave"/>
        <s v="W 52 St &amp; 9 Ave TO Broadway &amp; W 55 St"/>
        <s v="W 37 St &amp; 10 Ave TO W 41 St &amp; 8 Ave"/>
        <s v="Carmine St &amp; 6 Ave TO Front St &amp; Maiden Ln"/>
        <s v="Driggs Ave &amp; Lorimer St TO N 8 St &amp; Driggs Ave"/>
        <s v="E 55 St &amp; 2 Ave TO E 15 St &amp; 3 Ave"/>
        <s v="E 7 St &amp; Avenue A TO Clinton St &amp; Grand St"/>
        <s v="Centre St &amp; Chambers St TO E 7 St &amp; Avenue A"/>
        <s v="11 Ave &amp; W 41 St TO Broadway &amp; W 49 St"/>
        <s v="5 Ave &amp; E 93 St TO 12 Ave &amp; W 40 St"/>
        <s v="Washington Pl &amp; Broadway TO E 4 St &amp; 2 Ave"/>
        <s v="Fulton St &amp; Broadway TO Allen St &amp; Stanton St"/>
        <s v="Centre St &amp; Chambers St TO Spruce St &amp; Nassau St"/>
        <s v="E 58 St &amp; Madison Ave TO Pershing Square North"/>
        <s v="W 87 St  &amp; Amsterdam Ave TO 11 Ave &amp; W 59 St"/>
        <s v="W 20 St &amp; 11 Ave TO W 18 St &amp; 6 Ave"/>
        <s v="W 39 St &amp; 9 Ave TO Pershing Square South"/>
        <s v="6 Ave &amp; W 33 St TO E 16 St &amp; 5 Ave"/>
        <s v="Central Park S &amp; 6 Ave TO 5 Ave &amp; E 88 St"/>
        <s v="Clinton St &amp; Joralemon St TO Kane St &amp; Clinton St"/>
        <s v="6 Ave &amp; Canal St TO W 15 St &amp; 7 Ave"/>
        <s v="W 56 St &amp; 10 Ave TO Broadway &amp; W 56 St"/>
        <s v="South End Ave &amp; Liberty St TO South End Ave &amp; Liberty St"/>
        <s v="Fulton St &amp; Rockwell Pl TO Clermont Ave &amp; Lafayette Ave"/>
        <s v="E 47 St &amp; Park Ave TO E 39 St &amp; 2 Ave"/>
        <s v="E 12 St &amp; 3 Ave TO Allen St &amp; Rivington St"/>
        <s v="S 4 St &amp; Rodney St TO Clinton St &amp; Grand St"/>
        <s v="Central Park S &amp; 6 Ave TO W 67 St &amp; Broadway"/>
        <s v="Old Fulton St TO Old Fulton St"/>
        <s v="Allen St &amp; Stanton St TO Pike St &amp; E Broadway"/>
        <s v="8 Ave &amp; W 33 St TO Broadway &amp; W 49 St"/>
        <s v="Greenwich St &amp; Hubert St TO Reade St &amp; Broadway"/>
        <s v="Union Ave &amp; Wallabout St TO Division Ave &amp; Hooper St"/>
        <s v="Lafayette St &amp; E 8 St TO Division St &amp; Bowery"/>
        <s v="Henry St &amp; Grand St TO Clinton St &amp; Grand St"/>
        <s v="Broadway &amp; W 60 St TO Grand Army Plaza &amp; Central Park S"/>
        <s v="W 31 St &amp; 7 Ave TO E 11 St &amp; 2 Ave"/>
        <s v="Pershing Square North TO W 33 St &amp; 7 Ave"/>
        <s v="FDR Drive &amp; E 35 St TO Broadway &amp; W 56 St"/>
        <s v="5 Ave &amp; E 88 St TO W 92 St &amp; Broadway"/>
        <s v="Broadway &amp; Roebling St TO 1 Ave &amp; E 18 St"/>
        <s v="Washington St &amp; Gansevoort St TO Clinton St &amp; Grand St"/>
        <s v="Hudson St &amp; Reade St TO Cleveland Pl &amp; Spring St"/>
        <s v="Broadway &amp; W 36 St TO Broadway &amp; E 22 St"/>
        <s v="2 Ave &amp; E 99 St TO 5 Ave &amp; E 63 St"/>
        <s v="MacDougal St &amp; Prince St TO 8 Ave &amp; W 16 St"/>
        <s v="E 23 St &amp; 1 Ave TO Cooper Square &amp; E 7 St"/>
        <s v="E 15 St &amp; 3 Ave TO E 25 St &amp; 2 Ave"/>
        <s v="West St &amp; Chambers St TO 11 Ave &amp; W 59 St"/>
        <s v="Henry St &amp; Grand St TO E 76 St &amp; 3 Ave"/>
        <s v="8 Ave &amp; W 31 St TO Greenwich Ave &amp; 8 Ave"/>
        <s v="W 31 St &amp; 7 Ave TO Cleveland Pl &amp; Spring St"/>
        <s v="Pershing Square North TO E 17 St &amp; Broadway"/>
        <s v="Riverside Dr &amp; W 104 St TO W 106 St &amp; Amsterdam Ave"/>
        <s v="W 13 St &amp; 5 Ave TO Washington Pl &amp; 6 Ave"/>
        <s v="W 82 St &amp; Central Park West TO 5 Ave &amp; E 88 St"/>
        <s v="S 4 St &amp; Rodney St TO Throop Ave &amp; Myrtle Ave"/>
        <s v="MacDougal St &amp; Prince St TO Broad St &amp; Bridge St"/>
        <s v="Columbus Ave &amp; W 72 St TO E 17 St &amp; Broadway"/>
        <s v="W 52 St &amp; 11 Ave TO E 7 St &amp; Avenue A"/>
        <s v="Bayard St &amp; Baxter St TO Peck Slip &amp; Front St"/>
        <s v="E 2 St &amp; Avenue C TO Great Jones St"/>
        <s v="Lafayette St &amp; E 8 St TO South St &amp; Gouverneur Ln"/>
        <s v="E 25 St &amp; 1 Ave TO E 7 St &amp; Avenue A"/>
        <s v="Brooklyn Bridge Park - Pier 2 TO Cadman Plaza E &amp; Tillary St"/>
        <s v="Commerce St &amp; Van Brunt St TO Atlantic Ave &amp; Furman St"/>
        <s v="Jackson Ave &amp; 46 Rd TO 46 Ave &amp; 5 St"/>
        <s v="W 20 St &amp; 8 Ave TO W 26 St &amp; 8 Ave"/>
        <s v="Mercer St &amp; Bleecker St TO E 12 St &amp; 3 Ave"/>
        <s v="Throop Ave &amp; Myrtle Ave TO Forsyth St &amp; Broome St"/>
        <s v="E 81 St &amp; York Ave TO E 74 St &amp; 1 Ave"/>
        <s v="E 4 St &amp; 2 Ave TO Franklin St &amp; W Broadway"/>
        <s v="E 32 St &amp; Park Ave TO Cleveland Pl &amp; Spring St"/>
        <s v="E 25 St &amp; 2 Ave TO W 13 St &amp; 5 Ave"/>
        <s v="W 13 St &amp; 6 Ave TO W 24 St &amp; 7 Ave"/>
        <s v="Carmine St &amp; 6 Ave TO Broadway &amp; E 22 St"/>
        <s v="W 41 St &amp; 8 Ave TO Broadway &amp; W 53 St"/>
        <s v="John St &amp; William St TO Bayard St &amp; Baxter St"/>
        <s v="E 25 St &amp; 1 Ave TO E 24 St &amp; Park Ave S"/>
        <s v="W Broadway &amp; Spring St TO W 13 St &amp; 6 Ave"/>
        <s v="Fulton St &amp; Rockwell Pl TO W 13 St &amp; 5 Ave"/>
        <s v="E 4 St &amp; 2 Ave TO E 7 St &amp; Avenue A"/>
        <s v="1 Ave &amp; E 68 St TO E 55 St &amp; 3 Ave"/>
        <s v="Banker St &amp; Meserole Ave TO Metropolitan Ave &amp; Bedford Ave"/>
        <s v="W 39 St &amp; 9 Ave TO Broadway &amp; W 58 St"/>
        <s v="W 78 St &amp; Broadway TO W 47 St &amp; 10 Ave"/>
        <s v="8 Ave &amp; W 16 St TO W 20 St &amp; 11 Ave"/>
        <s v="8 Ave &amp; W 31 St TO 11 Ave &amp; W 27 St"/>
        <s v="E 15 St &amp; 3 Ave TO E 3 St &amp; 1 Ave"/>
        <s v="Cherry St TO E 27 St &amp; 1 Ave"/>
        <s v="Columbus Ave &amp; W 72 St TO 11 Ave &amp; W 59 St"/>
        <s v="York St &amp; Jay St TO Rivington St &amp; Chrystie St"/>
        <s v="West St &amp; Chambers St TO Watts St &amp; Greenwich St"/>
        <s v="York St &amp; Jay St TO E 5 St &amp; Avenue C"/>
        <s v="Cleveland Pl &amp; Spring St TO E 17 St &amp; Broadway"/>
        <s v="Hudson St &amp; Reade St TO Centre St &amp; Chambers St"/>
        <s v="Bond St &amp; Schermerhorn St TO Bond St &amp; Bergen St"/>
        <s v="E 16 St &amp; 5 Ave TO St Marks Pl &amp; 2 Ave"/>
        <s v="5 Ave &amp; E 78 St TO 5 Ave &amp; E 73 St"/>
        <s v="9 Ave &amp; W 22 St TO W 20 St &amp; 11 Ave"/>
        <s v="Columbia Heights &amp; Cranberry St TO Hicks St &amp; Montague St"/>
        <s v="W 31 St &amp; 7 Ave TO E 15 St &amp; 3 Ave"/>
        <s v="E 53 St &amp; Madison Ave TO East End Ave &amp; E 86 St"/>
        <s v="E 16 St &amp; 5 Ave TO W 33 St &amp; 7 Ave"/>
        <s v="Pershing Square South TO 5 Ave &amp; E 29 St"/>
        <s v="2 Ave &amp; E 31 St TO 6 Ave &amp; W 33 St"/>
        <s v="E 2 St &amp; Avenue B TO Barclay St &amp; Church St"/>
        <s v="Riverside Dr &amp; W 72 St TO West St &amp; Chambers St"/>
        <s v="Carmine St &amp; 6 Ave TO E 19 St &amp; 3 Ave"/>
        <s v="E 13 St &amp; Avenue A TO E 40 St &amp; 5 Ave"/>
        <s v="5 Ave &amp; E 78 St TO E 65 St &amp; 2 Ave"/>
        <s v="E 55 St &amp; 2 Ave TO E 81 St &amp; 3 Ave"/>
        <s v="W 43 St &amp; 6 Ave TO W 33 St &amp; 7 Ave"/>
        <s v="York St &amp; Jay St TO Old Fulton St"/>
        <s v="E 10 St &amp; Avenue A TO W 45 St &amp; 8 Ave"/>
        <s v="Myrtle Ave &amp; Lewis Ave TO DeKalb Ave &amp; S Portland Ave"/>
        <s v="Murray St &amp; Greenwich St TO Front St &amp; Maiden Ln"/>
        <s v="E 33 St &amp; 5 Ave TO W 22 St &amp; 8 Ave"/>
        <s v="9 Ave &amp; W 22 St TO W 20 St &amp; 7 Ave"/>
        <s v="W 20 St &amp; 11 Ave TO 6 Ave &amp; Canal St"/>
        <s v="Henry St &amp; Poplar St TO Hicks St &amp; Montague St"/>
        <s v="University Pl &amp; E 14 St TO Mercer St &amp; Bleecker St"/>
        <s v="E 91 St &amp; Park Ave TO Central Park W &amp; W 96 St"/>
        <s v="E 17 St &amp; Broadway TO W 4 St &amp; 7 Ave S"/>
        <s v="DeKalb Ave &amp; Hudson Ave TO Emerson Pl &amp; Myrtle Ave"/>
        <s v="W 43 St &amp; 10 Ave TO W 24 St &amp; 7 Ave"/>
        <s v="E 2 St &amp; 2 Ave TO E 2 St &amp; Avenue B"/>
        <s v="W 18 St &amp; 6 Ave TO Washington Pl &amp; 6 Ave"/>
        <s v="9 Ave &amp; W 22 St TO Murray St &amp; Greenwich St"/>
        <s v="Willoughby St &amp; Fleet St TO Clinton Ave &amp; Myrtle Ave"/>
        <s v="Watts St &amp; Greenwich St TO Greenwich Ave &amp; 8 Ave"/>
        <s v="E 27 St &amp; 1 Ave TO E 7 St &amp; Avenue A"/>
        <s v="Cleveland Pl &amp; Spring St TO Vesey Pl &amp; River Terrace"/>
        <s v="Liberty St &amp; Broadway TO West St &amp; Chambers St"/>
        <s v="Barrow St &amp; Hudson St TO Greenwich St &amp; Hubert St"/>
        <s v="W 52 St &amp; 6 Ave TO 1 Ave &amp; E 62 St"/>
        <s v="Driggs Ave &amp; N Henry St TO Graham Ave &amp; Conselyea St"/>
        <s v="Suffolk St &amp; Stanton St TO Henry St &amp; Grand St"/>
        <s v="E 85 St &amp; 3 Ave TO W 38 St &amp; 8 Ave"/>
        <s v="Greenwich Ave &amp; 8 Ave TO Amsterdam Ave &amp; W 82 St"/>
        <s v="Richardson St &amp; N Henry St TO Driggs Ave &amp; N Henry St"/>
        <s v="8 Ave &amp; W 33 St TO W 34 St &amp; 11 Ave"/>
        <s v="MacDougal St &amp; Prince St TO University Pl &amp; E 14 St"/>
        <s v="Old Fulton St TO York St &amp; Jay St"/>
        <s v="Lexington Ave &amp; E 24 St TO E 17 St &amp; Broadway"/>
        <s v="Stanton St &amp; Chrystie St TO Bialystoker Pl &amp; Delancey St"/>
        <s v="W 13 St &amp; Hudson St TO Bus Slip &amp; State St"/>
        <s v="5 Ave &amp; E 78 St TO E 55 St &amp; Lexington Ave"/>
        <s v="Bus Slip &amp; State St TO South St &amp; Gouverneur Ln"/>
        <s v="W 42 St &amp; 8 Ave TO W 53 St &amp; 10 Ave"/>
        <s v="Broadway &amp; E 14 St TO Allen St &amp; Rivington St"/>
        <s v="Bond St &amp; Schermerhorn St TO Concord St &amp; Bridge St"/>
        <s v="Front St &amp; Maiden Ln TO Leonard St &amp; Church St"/>
        <s v="8 Ave &amp; W 52 St TO E 59 St &amp; Madison Ave"/>
        <s v="Cadman Plaza West &amp; Montague St TO Willoughby Ave &amp; Hall St"/>
        <s v="Grand St &amp; Elizabeth St TO St James Pl &amp; Oliver St"/>
        <s v="Mercer St &amp; Bleecker St TO E 2 St &amp; Avenue C"/>
        <s v="Rivington St &amp; Chrystie St TO W Broadway &amp; Spring St"/>
        <s v="Central Park W &amp; W 96 St TO Central Park West &amp; W 76 St"/>
        <s v="W 18 St &amp; 6 Ave TO W 25 St &amp; 6 Ave"/>
        <s v="Bayard St &amp; Baxter St TO Duane St &amp; Greenwich St"/>
        <s v="Lafayette St &amp; E 8 St TO W 37 St &amp; Broadway"/>
        <s v="W 100 St &amp; Manhattan Ave TO W 100 St &amp; Manhattan Ave"/>
        <s v="9 Ave &amp; W 22 St TO E 27 St &amp; 1 Ave"/>
        <s v="Graham Ave &amp; Withers St TO Leonard St &amp; Boerum St"/>
        <s v="W 26 St &amp; 10 Ave TO W 46 St &amp; 11 Ave"/>
        <s v="Catherine St &amp; Monroe St TO Stanton St &amp; Chrystie St"/>
        <s v="E 5 St &amp; Avenue C TO South End Ave &amp; Liberty St"/>
        <s v="W 46 St &amp; 11 Ave TO Central Park W &amp; W 96 St"/>
        <s v="W 43 St &amp; 6 Ave TO Central Park West &amp; W 68 St"/>
        <s v="Graham Ave &amp; Conselyea St TO Bedford Ave &amp; Nassau Ave"/>
        <s v="W 92 St &amp; Broadway TO Broadway &amp; W 60 St"/>
        <s v="E 75 St &amp; 3 Ave TO Broadway &amp; W 41 St"/>
        <s v="W 27 St &amp; 7 Ave TO W 26 St &amp; 10 Ave"/>
        <s v="E 25 St &amp; 2 Ave TO 5 Ave &amp; E 29 St"/>
        <s v="West St &amp; Chambers St TO Warren St &amp; Church St"/>
        <s v="E 39 St &amp; 3 Ave TO E 85 St &amp; 3 Ave"/>
        <s v="W 67 St &amp; Broadway TO W 54 St &amp; 9 Ave"/>
        <s v="Central Park West &amp; W 85 St TO Riverside Dr &amp; W 82 St"/>
        <s v="E 40 St &amp; 5 Ave TO Broadway &amp; W 36 St"/>
        <s v="E 39 St &amp; 3 Ave TO Broadway &amp; W 36 St"/>
        <s v="1 Ave &amp; E 18 St TO 8 Ave &amp; W 16 St"/>
        <s v="E 11 St &amp; 1 Ave TO Great Jones St"/>
        <s v="W 43 St &amp; 10 Ave TO 8 Ave &amp; W 52 St"/>
        <s v="Division St &amp; Bowery TO Broadway &amp; E 14 St"/>
        <s v="William St &amp; Pine St TO W 14 St &amp; The High Line"/>
        <s v="Court St &amp; State St TO Henry St &amp; Degraw St"/>
        <s v="Broadway &amp; W 41 St TO Pershing Square North"/>
        <s v="2 Ave &amp; E 96 St TO Madison Ave &amp; E 99 St"/>
        <s v="W 92 St &amp; Broadway TO Cathedral Pkwy &amp; Broadway"/>
        <s v="Broadway &amp; Berry St TO Lafayette Ave &amp; Fort Greene Pl"/>
        <s v="Broadway &amp; W 49 St TO Murray St &amp; West St"/>
        <s v="South End Ave &amp; Liberty St TO Bus Slip &amp; State St"/>
        <s v="Allen St &amp; Rivington St TO E 23 St &amp; 1 Ave"/>
        <s v="E 35 St &amp; 3 Ave TO E 47 St &amp; 2 Ave"/>
        <s v="LaGuardia Pl &amp; W 3 St TO Suffolk St &amp; Stanton St"/>
        <s v="Pier 40 - Hudson River Park TO Carmine St &amp; 6 Ave"/>
        <s v="Pershing Square North TO 2 Ave &amp; E 31 St"/>
        <s v="W 20 St &amp; 11 Ave TO W 4 St &amp; 7 Ave S"/>
        <s v="West St &amp; Chambers St TO Greenwich Ave &amp; 8 Ave"/>
        <s v="E 76 St &amp; 3 Ave TO E 80 St &amp; 2 Ave"/>
        <s v="William St &amp; Pine St TO Murray St &amp; West St"/>
        <s v="W 43 St &amp; 6 Ave TO W 43 St &amp; 10 Ave"/>
        <s v="Columbus Ave &amp; W 72 St TO W 63 St &amp; Broadway"/>
        <s v="Duane St &amp; Greenwich St TO South End Ave &amp; Liberty St"/>
        <s v="Avenue D &amp; E 12 St TO E 20 St &amp; FDR Drive"/>
        <s v="1 Ave &amp; E 44 St TO E 55 St &amp; 2 Ave"/>
        <s v="5 Ave &amp; E 88 St TO Central Park North &amp; Adam Clayton Powell Blvd"/>
        <s v="West St &amp; Chambers St TO W 21 St &amp; 6 Ave"/>
        <s v="Emerson Pl &amp; Myrtle Ave TO Myrtle Ave &amp; Lewis Ave"/>
        <s v="Broadway &amp; W 60 St TO Columbus Ave &amp; W 72 St"/>
        <s v="Albany Ave &amp; Fulton St TO Lewis Ave &amp; Decatur St"/>
        <s v="Cooper Square &amp; E 7 St TO Vesey Pl &amp; River Terrace"/>
        <s v="W 55 St &amp; 6 Ave TO E 48 St &amp; 5 Ave"/>
        <s v="Little West St &amp; 1 Pl TO W 24 St &amp; 7 Ave"/>
        <s v="Pike St &amp; E Broadway TO Peck Slip &amp; Front St"/>
        <s v="Broadway &amp; Roebling St TO E 47 St &amp; 2 Ave"/>
        <s v="Hanson Pl &amp; Ashland Pl TO Washington Park"/>
        <s v="W 74 St &amp; Columbus Ave TO West St &amp; Chambers St"/>
        <s v="E 5 St &amp; Avenue C TO Washington Pl &amp; 6 Ave"/>
        <s v="S Portland Ave &amp; Hanson Pl TO Carroll St &amp; 6 Ave"/>
        <s v="Broadway &amp; W 60 St TO E 20 St &amp; Park Ave"/>
        <s v="Boerum St &amp; Broadway TO Hope St &amp; Union Ave"/>
        <s v="Bushwick Ave &amp; Powers St TO Norman Ave &amp; Leonard St - 2"/>
        <s v="W 16 St &amp; The High Line TO W 22 St &amp; 8 Ave"/>
        <s v="Greenwich Ave &amp; Charles St TO W Broadway &amp; Spring St"/>
        <s v="DeKalb Ave &amp; S Portland Ave TO Fulton St &amp; Rockwell Pl"/>
        <s v="E 10 St &amp; Avenue A TO Division St &amp; Bowery"/>
        <s v="Adelphi St &amp; Myrtle Ave TO Fulton St &amp; Rockwell Pl"/>
        <s v="E 11 St &amp; Broadway TO E 10 St &amp; Avenue A"/>
        <s v="E 84 St &amp; Park Ave TO 1 Ave &amp; E 62 St"/>
        <s v="W 42 St &amp; Dyer Ave TO 8 Ave &amp; W 33 St"/>
        <s v="Jay St &amp; Tech Pl TO Henry St &amp; Degraw St"/>
        <s v="Central Park West &amp; W 68 St TO Amsterdam Ave &amp; W 82 St"/>
        <s v="11 Ave &amp; W 59 St TO W 34 St &amp; 11 Ave"/>
        <s v="E 23 St &amp; 1 Ave TO E 33 St &amp; 5 Ave"/>
        <s v="Vernon Blvd &amp; 50 Ave TO Norman Ave &amp; Leonard St - 2"/>
        <s v="University Pl &amp; E 8 St TO Sullivan St &amp; Washington Sq"/>
        <s v="9 Ave &amp; W 45 St TO W 107 St &amp; Columbus Ave"/>
        <s v="E 81 St &amp; York Ave TO Amsterdam Ave &amp; W 73 St"/>
        <s v="E 65 St &amp; 2 Ave TO Central Park West &amp; W 76 St"/>
        <s v="Broadway &amp; W 51 St TO E 51 St &amp; Lexington Ave"/>
        <s v="Broadway &amp; W 32 St TO E 33 St &amp; 2 Ave"/>
        <s v="MacDougal St &amp; Washington Sq TO W 18 St &amp; 6 Ave"/>
        <s v="W 49 St &amp; 8 Ave TO E 10 St &amp; Avenue A"/>
        <s v="W 20 St &amp; 11 Ave TO 9 Ave &amp; W 28 St"/>
        <s v="W 17 St &amp; 8 Ave TO Pershing Square North"/>
        <s v="Duane St &amp; Greenwich St TO Forsyth St &amp; Canal St"/>
        <s v="Greenwich St &amp; W Houston St TO W 38 St &amp; 8 Ave"/>
        <s v="Front St &amp; Washington St TO Cadman Plaza E &amp; Red Cross Pl"/>
        <s v="45 Rd &amp; 11 St TO Center Blvd &amp; Borden Ave"/>
        <s v="E 6 St &amp; Avenue D TO Forsyth St &amp; Broome St"/>
        <s v="Brooklyn Bridge Park - Pier 2 TO E 17 St &amp; Broadway"/>
        <s v="Water - Whitehall Plaza TO Hanson Pl &amp; Ashland Pl"/>
        <s v="Central Park S &amp; 6 Ave TO W 70 St &amp; Amsterdam Ave"/>
        <s v="W 43 St &amp; 6 Ave TO 9 Ave &amp; W 45 St"/>
        <s v="5 Ave &amp; 3 St TO Dean St &amp; 4 Ave"/>
        <s v="E 55 St &amp; Lexington Ave TO E 39 St &amp; 2 Ave"/>
        <s v="W 11 St &amp; 6 Ave TO 1 Ave &amp; E 68 St"/>
        <s v="W 17 St &amp; 8 Ave TO W 27 St &amp; 7 Ave"/>
        <s v="Lafayette St &amp; E 8 St TO E 17 St &amp; Broadway"/>
        <s v="9 Ave &amp; W 18 St TO E 16 St &amp; 5 Ave"/>
        <s v="W 44 St &amp; 5 Ave TO W 38 St &amp; 8 Ave"/>
        <s v="E 102 St &amp; 1 Ave TO E 81 St &amp; York Ave"/>
        <s v="Christopher St &amp; Greenwich St TO W 27 St &amp; 7 Ave"/>
        <s v="Meserole Ave &amp; Manhattan Ave TO Berry St &amp; N 8 St"/>
        <s v="Monroe St &amp; Classon Ave TO Grand St &amp; Elizabeth St"/>
        <s v="Eckford St &amp; Engert Ave TO N 8 St &amp; Driggs Ave"/>
        <s v="University Pl &amp; E 8 St TO E 11 St &amp; 1 Ave"/>
        <s v="Pershing Square North TO E 58 St &amp; 3 Ave"/>
        <s v="Broadway &amp; W 51 St TO W 13 St &amp; 5 Ave"/>
        <s v="W 13 St &amp; Hudson St TO W 20 St &amp; 7 Ave"/>
        <s v="Cadman Plaza E &amp; Tillary St TO Hicks St &amp; Montague St"/>
        <s v="9 Ave &amp; W 45 St TO W 53 St &amp; 10 Ave"/>
        <s v="MacDougal St &amp; Prince St TO W 21 St &amp; 6 Ave"/>
        <s v="W 38 St &amp; 8 Ave TO W 20 St &amp; 11 Ave"/>
        <s v="Graham Ave &amp; Grand St TO Metropolitan Ave &amp; Meeker Ave"/>
        <s v="E 16 St &amp; 5 Ave TO 6 Ave &amp; W 33 St"/>
        <s v="W 27 St &amp; 7 Ave TO W 95 St &amp; Broadway"/>
        <s v="Barclay St &amp; Church St TO Barclay St &amp; Church St"/>
        <s v="W 41 St &amp; 8 Ave TO 21 St &amp; Queens Plaza North"/>
        <s v="W 25 St &amp; 6 Ave TO W 13 St &amp; 6 Ave"/>
        <s v="York St &amp; Jay St TO Barclay St &amp; Church St"/>
        <s v="West End Ave &amp; W 107 St TO University Pl &amp; E 14 St"/>
        <s v="W 42 St &amp; 8 Ave TO E 72 St &amp; York Ave"/>
        <s v="Rivington St &amp; Chrystie St TO Mott St &amp; Prince St"/>
        <s v="W 41 St &amp; 8 Ave TO W 37 St &amp; 5 Ave"/>
        <s v="Graham Ave &amp; Herbert St TO E 25 St &amp; 1 Ave"/>
        <s v="8 Ave &amp; W 31 St TO Broadway &amp; W 55 St"/>
        <s v="31 St &amp; Thomson Ave TO 1 Ave &amp; E 78 St"/>
        <s v="2 Ave &amp; E 31 St TO E 31 St &amp; 3 Ave"/>
        <s v="W 34 St &amp; 11 Ave TO W 33 St &amp; 7 Ave"/>
        <s v="Cooper Square &amp; E 7 St TO E 19 St &amp; 3 Ave"/>
        <s v="Tompkins Ave &amp; Hopkins St TO Nassau Ave &amp; Newell St"/>
        <s v="11 Ave &amp; W 27 St TO 8 Ave &amp; W 16 St"/>
        <s v="5 Ave &amp; E 78 St TO E 78 St &amp; 2 Ave"/>
        <s v="Greenwich Ave &amp; 8 Ave TO W 13 St &amp; Hudson St"/>
        <s v="Kent Ave &amp; N 7 St TO Meserole Ave &amp; Manhattan Ave"/>
        <s v="Suffolk St &amp; Stanton St TO E 15 St &amp; 3 Ave"/>
        <s v="Macon St &amp; Nostrand Ave TO Richardson St &amp; N Henry St"/>
        <s v="FDR Drive &amp; E 35 St TO E 11 St &amp; 2 Ave"/>
        <s v="Pike St &amp; Monroe St TO Pike St &amp; Monroe St"/>
        <s v="E 59 St &amp; Madison Ave TO W 33 St &amp; 7 Ave"/>
        <s v="E 7 St &amp; Avenue A TO Suffolk St &amp; Stanton St"/>
        <s v="E 32 St &amp; Park Ave TO Grand Army Plaza &amp; Central Park S"/>
        <s v="Maiden Ln &amp; Pearl St TO W 52 St &amp; 6 Ave"/>
        <s v="3 Ave &amp; E 62 St TO E 72 St &amp; York Ave"/>
        <s v="Central Park West &amp; W 68 St TO 9 Ave &amp; W 18 St"/>
        <s v="W 37 St &amp; 5 Ave TO W 41 St &amp; 8 Ave"/>
        <s v="Bank St &amp; Hudson St TO Division St &amp; Bowery"/>
        <s v="W 84 St &amp; Columbus Ave TO W 74 St &amp; Columbus Ave"/>
        <s v="Pershing Square South TO W 31 St &amp; 7 Ave"/>
        <s v="W 43 St &amp; 6 Ave TO Grand Army Plaza &amp; Central Park S"/>
        <s v="Broadway &amp; W 58 St TO Greenwich Ave &amp; 8 Ave"/>
        <s v="E 39 St &amp; 2 Ave TO LaGuardia Pl &amp; W 3 St"/>
        <s v="E 23 St &amp; 1 Ave TO 6 Ave &amp; W 33 St"/>
        <s v="Vernon Blvd &amp; 50 Ave TO Center Blvd &amp; Borden Ave"/>
        <s v="Carroll St &amp; Smith St TO Bergen St &amp; Smith St"/>
        <s v="Pershing Square South TO Norfolk St &amp; Broome St"/>
        <s v="W 37 St &amp; 5 Ave TO E 31 St &amp; 3 Ave"/>
        <s v="W 27 St &amp; 7 Ave TO Broadway &amp; E 22 St"/>
        <s v="Harrison St &amp; Hudson St TO Barrow St &amp; Hudson St"/>
        <s v="Central Park W &amp; W 96 St TO Central Park S &amp; 6 Ave"/>
        <s v="2 Ave &amp; E 31 St TO 1 Ave &amp; E 68 St"/>
        <s v="E 10 St &amp; Avenue A TO E 32 St &amp; Park Ave"/>
        <s v="11 Ave &amp; W 41 St TO Broadway &amp; W 36 St"/>
        <s v="E 30 St &amp; Park Ave S TO E 20 St &amp; FDR Drive"/>
        <s v="W 22 St &amp; 10 Ave TO W 18 St &amp; 6 Ave"/>
        <s v="E 2 St &amp; Avenue B TO E 7 St &amp; Avenue A"/>
        <s v="E 88 St &amp; 1 Ave TO E 81 St &amp; 3 Ave"/>
        <s v="Wythe Ave &amp; Metropolitan Ave TO Cleveland Pl &amp; Spring St"/>
        <s v="Willoughby Ave &amp; Tompkins Ave TO Myrtle Ave &amp; Marcy Ave"/>
        <s v="W 106 St &amp; Amsterdam Ave TO W 76 St &amp; Columbus Ave"/>
        <s v="E 19 St &amp; 3 Ave TO Suffolk St &amp; Stanton St"/>
        <s v="6 Ave &amp; W 33 St TO Forsyth St &amp; Broome St"/>
        <s v="W 46 St &amp; 11 Ave TO W 46 St &amp; 11 Ave"/>
        <s v="Catherine St &amp; Monroe St TO South St &amp; Gouverneur Ln"/>
        <s v="E 6 St &amp; Avenue D TO E 7 St &amp; Avenue A"/>
        <s v="Canal St &amp; Rutgers St TO Cherry St"/>
        <s v="Avenue D &amp; E 8 St TO Washington Pl &amp; Broadway"/>
        <s v="Broadway &amp; Roebling St TO N 8 St &amp; Driggs Ave"/>
        <s v="Montague St &amp; Clinton St TO DeKalb Ave &amp; S Portland Ave"/>
        <s v="Fulton St &amp; Washington Ave TO Hanson Pl &amp; Ashland Pl"/>
        <s v="Grand Army Plaza &amp; Central Park S TO 9 Ave &amp; W 45 St"/>
        <s v="E 7 St &amp; Avenue A TO E 5 St &amp; Avenue C"/>
        <s v="E 25 St &amp; 2 Ave TO E 15 St &amp; 3 Ave"/>
        <s v="Allen St &amp; Hester St TO Lexington Ave &amp; E 29 St"/>
        <s v="Lexington Ave &amp; Classon Ave TO Atlantic Ave &amp; Furman St"/>
        <s v="Canal St &amp; Rutgers St TO Henry St &amp; Grand St"/>
        <s v="E 25 St &amp; 1 Ave TO 1 Ave &amp; E 16 St"/>
        <s v="W 26 St &amp; 10 Ave TO 9 Ave &amp; W 45 St"/>
        <s v="W 47 St &amp; 10 Ave TO 8 Ave &amp; W 33 St"/>
        <s v="E 12 St &amp; 3 Ave TO E 11 St &amp; 2 Ave"/>
        <s v="Christopher St &amp; Greenwich St TO E 12 St &amp; 3 Ave"/>
        <s v="2 Ave &amp; E 31 St TO Cooper Square &amp; E 7 St"/>
        <s v="W 52 St &amp; 6 Ave TO Amsterdam Ave &amp; W 73 St"/>
        <s v="Washington Pl &amp; 6 Ave TO Suffolk St &amp; Stanton St"/>
        <s v="Duane St &amp; Greenwich St TO South St &amp; Whitehall St"/>
        <s v="8 Ave &amp; W 33 St TO W 52 St &amp; 5 Ave"/>
        <s v="Carmine St &amp; 6 Ave TO W Broadway &amp; Spring St"/>
        <s v="Greenwich St &amp; Hubert St TO Lispenard St &amp; Broadway"/>
        <s v="E 48 St &amp; 5 Ave TO W 41 St &amp; 8 Ave"/>
        <s v="Carroll St &amp; Smith St TO Carroll St &amp; Columbia St"/>
        <s v="9 Ave &amp; W 18 St TO E 53 St &amp; 3 Ave"/>
        <s v="Central Park S &amp; 6 Ave TO E 58 St &amp; 3 Ave"/>
        <s v="Grand Army Plaza &amp; Plaza St West TO 3 St &amp; 7 Ave"/>
        <s v="Hancock St &amp; Bedford Ave TO Grand Army Plaza &amp; Plaza St West"/>
        <s v="E 2 St &amp; Avenue B TO W 17 St &amp; 8 Ave"/>
        <s v="Amsterdam Ave &amp; W 82 St TO W 90 St &amp; Amsterdam Ave"/>
        <s v="E 30 St &amp; Park Ave S TO E 67 St &amp; Park Ave"/>
        <s v="Columbia St &amp; Rivington St TO Madison St &amp; Clinton St"/>
        <s v="West Thames St TO West St &amp; Chambers St"/>
        <s v="1 Ave &amp; E 78 St TO W 14 St &amp; The High Line"/>
        <s v="W 16 St &amp; The High Line TO W 13 St &amp; Hudson St"/>
        <s v="47 Ave &amp; 31 St TO 46 Ave &amp; 5 St"/>
        <s v="E 47 St &amp; 2 Ave TO Broadway &amp; W 39 St"/>
        <s v="Bushwick Ave &amp; Powers St TO York St &amp; Jay St"/>
        <s v="E 2 St &amp; Avenue B TO E 9 St &amp; Avenue C"/>
        <s v="E 6 St &amp; Avenue B TO Henry St &amp; Grand St"/>
        <s v="W 13 St &amp; 6 Ave TO E 14 St &amp; Avenue B"/>
        <s v="Central Park S &amp; 6 Ave TO 5 Ave &amp; E 78 St"/>
        <s v="Amsterdam Ave &amp; W 79 St TO W 95 St &amp; Broadway"/>
        <s v="11 Ave &amp; W 27 St TO 8 Ave &amp; W 31 St"/>
        <s v="Great Jones St TO Division St &amp; Bowery"/>
        <s v="8 Ave &amp; W 31 St TO W 22 St &amp; 8 Ave"/>
        <s v="West Thames St TO Water - Whitehall Plaza"/>
        <s v="E 23 St &amp; 1 Ave TO Broadway &amp; E 22 St"/>
        <s v="8 Ave &amp; W 33 St TO 1 Ave &amp; E 16 St"/>
        <s v="W 18 St &amp; 6 Ave TO Washington Pl &amp; Broadway"/>
        <s v="1 Ave &amp; E 16 St TO 1 Ave &amp; E 68 St"/>
        <s v="W 18 St &amp; 6 Ave TO E 20 St &amp; 2 Ave"/>
        <s v="W 38 St &amp; 8 Ave TO W 27 St &amp; 7 Ave"/>
        <s v="Central Park West &amp; W 72 St TO E 97 St &amp; Madison Ave"/>
        <s v="Greenwich Ave &amp; 8 Ave TO W 26 St &amp; 10 Ave"/>
        <s v="E 20 St &amp; Park Ave TO Greenwich Ave &amp; 8 Ave"/>
        <s v="Central Park S &amp; 6 Ave TO Central Park West &amp; W 68 St"/>
        <s v="W 25 St &amp; 6 Ave TO E 27 St &amp; 1 Ave"/>
        <s v="Bayard St &amp; Baxter St TO E 33 St &amp; 2 Ave"/>
        <s v="E 7 St &amp; Avenue A TO Bayard St &amp; Baxter St"/>
        <s v="11 Ave &amp; W 27 St TO E 10 St &amp; Avenue A"/>
        <s v="E 51 St &amp; 1 Ave TO E 81 St &amp; York Ave"/>
        <s v="South St &amp; Gouverneur Ln TO South St &amp; Whitehall St"/>
        <s v="Myrtle Ave &amp; Lewis Ave TO Clinton Ave &amp; Myrtle Ave"/>
        <s v="Broadway &amp; W 51 St TO Central Park W &amp; W 96 St"/>
        <s v="Murray St &amp; West St TO South End Ave &amp; Liberty St"/>
        <s v="Spruce St &amp; Nassau St TO E 11 St &amp; 1 Ave"/>
        <s v="W 31 St &amp; 7 Ave TO 8 Ave &amp; W 31 St"/>
        <s v="Bus Slip &amp; State St TO E 2 St &amp; Avenue C"/>
        <s v="Pier 40 - Hudson River Park TO Hudson St &amp; Reade St"/>
        <s v="Clermont Ave &amp; Lafayette Ave TO Metropolitan Ave &amp; Bedford Ave"/>
        <s v="W 21 St &amp; 6 Ave TO E 6 St &amp; Avenue B"/>
        <s v="E 47 St &amp; Park Ave TO Broadway &amp; W 58 St"/>
        <s v="W 82 St &amp; Central Park West TO W 88 St &amp; West End Ave"/>
        <s v="W 43 St &amp; 10 Ave TO Pershing Square North"/>
        <s v="Smith St &amp; 9 St TO Fulton St &amp; Clermont Ave"/>
        <s v="Lexington Ave &amp; E 24 St TO Broadway &amp; W 41 St"/>
        <s v="E 39 St &amp; 3 Ave TO E 11 St &amp; 1 Ave"/>
        <s v="E 16 St &amp; 5 Ave TO Perry St &amp; Bleecker St"/>
        <s v="Bayard St &amp; Baxter St TO Vesey Pl &amp; River Terrace"/>
        <s v="W 13 St &amp; 6 Ave TO W 52 St &amp; 6 Ave"/>
        <s v="Canal St &amp; Rutgers St TO Allen St &amp; Stanton St"/>
        <s v="Madison St &amp; Clinton St TO Madison St &amp; Montgomery St"/>
        <s v="E 9 St &amp; Avenue C TO Cooper Square &amp; E 7 St"/>
        <s v="Brooklyn Bridge Park - Pier 2 TO Atlantic Ave &amp; Furman St"/>
        <s v="11 Ave &amp; W 27 St TO E 16 St &amp; 5 Ave"/>
        <s v="Riverside Dr &amp; W 72 St TO Riverside Dr &amp; W 89 St"/>
        <s v="Allen St &amp; Rivington St TO Cooper Square &amp; E 7 St"/>
        <s v="Smith St &amp; 9 St TO Reed St &amp; Van Brunt St"/>
        <s v="Central Park S &amp; 6 Ave TO Canal St &amp; Rutgers St"/>
        <s v="E 47 St &amp; Park Ave TO Broadway &amp; W 32 St"/>
        <s v="2 Ave &amp; E 96 St TO E 25 St &amp; 2 Ave"/>
        <s v="Broadway &amp; W 51 St TO W 33 St &amp; 7 Ave"/>
        <s v="E 47 St &amp; 2 Ave TO 1 Ave &amp; E 68 St"/>
        <s v="W 44 St &amp; 5 Ave TO Broadway &amp; W 49 St"/>
        <s v="Metropolitan Ave &amp; Bedford Ave TO E 7 St &amp; Avenue A"/>
        <s v="Leonard St &amp; Church St TO Reade St &amp; Broadway"/>
        <s v="N 8 St &amp; Driggs Ave TO Franklin St &amp; Dupont St"/>
        <s v="E 48 St &amp; 3 Ave TO W 39 St &amp; 9 Ave"/>
        <s v="Putnam Ave &amp; Throop Ave TO Marcus Garvey Blvd &amp; Macon St"/>
        <s v="Greenwich Ave &amp; 8 Ave TO W 38 St &amp; 8 Ave"/>
        <s v="W 49 St &amp; 8 Ave TO W 22 St &amp; 10 Ave"/>
        <s v="Great Jones St TO MacDougal St &amp; Prince St"/>
        <s v="W 13 St &amp; 5 Ave TO E 7 St &amp; Avenue A"/>
        <s v="1 Ave &amp; E 16 St TO E 55 St &amp; 2 Ave"/>
        <s v="West End Ave &amp; W 94 St TO W 20 St &amp; 11 Ave"/>
        <s v="5 Ave &amp; E 63 St TO E 53 St &amp; Madison Ave"/>
        <s v="W 17 St &amp; 8 Ave TO Broadway &amp; W 55 St"/>
        <s v="2 Ave &amp; E 31 St TO E 20 St &amp; FDR Drive"/>
        <s v="E 14 St &amp; Avenue B TO 6 Ave &amp; Canal St"/>
        <s v="Rivington St &amp; Ridge St TO Lispenard St &amp; Broadway"/>
        <s v="E 85 St &amp; 3 Ave TO Central Park West &amp; W 100 St"/>
        <s v="E 32 St &amp; Park Ave TO Cathedral Pkwy &amp; Broadway"/>
        <s v="E 33 St &amp; 2 Ave TO W 33 St &amp; 7 Ave"/>
        <s v="Watts St &amp; Greenwich St TO Murray St &amp; West St"/>
        <s v="West St &amp; Chambers St TO Washington St &amp; Gansevoort St"/>
        <s v="Norfolk St &amp; Broome St TO Bialystoker Pl &amp; Delancey St"/>
        <s v="E 32 St &amp; Park Ave TO Lexington Ave &amp; E 29 St"/>
        <s v="Pershing Square South TO Broadway &amp; W 36 St"/>
        <s v="W 104 St &amp; Amsterdam Ave TO Amsterdam Ave &amp; W 73 St"/>
        <s v="Suffolk St &amp; Stanton St TO Forsyth St &amp; Canal St"/>
        <s v="E 66 St &amp; Madison Ave TO W 52 St &amp; 5 Ave"/>
        <s v="Richardson St &amp; N Henry St TO Putnam Ave &amp; Nostrand Ave"/>
        <s v="=CONCATENATE(F6:F671,&quot; TO &quot;,G6:G671)" u="1"/>
      </sharedItems>
    </cacheField>
    <cacheField name="User Type" numFmtId="0">
      <sharedItems count="2">
        <s v="Subscriber"/>
        <s v="Customer"/>
      </sharedItems>
    </cacheField>
    <cacheField name="Gender" numFmtId="0">
      <sharedItems count="2">
        <s v="Male"/>
        <s v="Female"/>
      </sharedItems>
    </cacheField>
    <cacheField name="Birth Year" numFmtId="0">
      <sharedItems containsSemiMixedTypes="0" containsString="0" containsNumber="1" containsInteger="1" minValue="1942" maxValue="2000"/>
    </cacheField>
    <cacheField name="Age " numFmtId="49">
      <sharedItems containsSemiMixedTypes="0" containsString="0" containsNumber="1" containsInteger="1" minValue="22" maxValue="80"/>
    </cacheField>
    <cacheField name="Age group" numFmtId="0">
      <sharedItems count="7">
        <s v="20-29"/>
        <s v="40-49"/>
        <s v="30-39"/>
        <s v="60-69"/>
        <s v="50-59"/>
        <s v="70-79"/>
        <s v="80 above"/>
      </sharedItems>
    </cacheField>
    <cacheField name="Months" numFmtId="0" databaseField="0">
      <fieldGroup base="8">
        <rangePr groupBy="months" startDate="2017-01-01T13:49:57" endDate="2017-06-30T23:55:18"/>
        <groupItems count="14">
          <s v="&lt;1/1/2017"/>
          <s v="Jan"/>
          <s v="Feb"/>
          <s v="Mar"/>
          <s v="Apr"/>
          <s v="May"/>
          <s v="Jun"/>
          <s v="Jul"/>
          <s v="Aug"/>
          <s v="Sep"/>
          <s v="Oct"/>
          <s v="Nov"/>
          <s v="Dec"/>
          <s v="&gt;6/30/2017"/>
        </groupItems>
      </fieldGroup>
    </cacheField>
    <cacheField name="Minutes" numFmtId="0" databaseField="0">
      <fieldGroup base="3">
        <rangePr groupBy="minutes" startDate="1899-12-30T00:02:07" endDate="1899-12-30T23:59:03"/>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3">
        <rangePr groupBy="hours" startDate="1899-12-30T00:02:07" endDate="1899-12-30T23:59:03"/>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yetoluzeenat@gmail.com" refreshedDate="44845.04777060185" createdVersion="5" refreshedVersion="6" minRefreshableVersion="3" recordCount="667" xr:uid="{00000000-000A-0000-FFFF-FFFF01000000}">
  <cacheSource type="worksheet">
    <worksheetSource ref="L1:L1048576" sheet="working sheet"/>
  </cacheSource>
  <cacheFields count="1">
    <cacheField name="Start Station" numFmtId="0">
      <sharedItems containsBlank="1" count="327">
        <s v="Suffolk St &amp; Stanton St"/>
        <s v="Lexington Ave &amp; E 63 St"/>
        <s v="1 Pl &amp; Clinton St"/>
        <s v="Barrow St &amp; Hudson St"/>
        <s v="1 Ave &amp; E 44 St"/>
        <s v="State St &amp; Smith St"/>
        <s v="Front St &amp; Gold St"/>
        <s v="E 89 St &amp; York Ave"/>
        <s v="Central Park S &amp; 6 Ave"/>
        <s v="E 3 St &amp; 1 Ave"/>
        <s v="Bank St &amp; Washington St"/>
        <s v="Front St &amp; Maiden Ln"/>
        <s v="E 10 St &amp; 5 Ave"/>
        <s v="1 Ave &amp; E 68 St"/>
        <s v="N 11 St &amp; Wythe Ave"/>
        <s v="E 17 St &amp; Broadway"/>
        <s v="E 2 St &amp; Avenue C"/>
        <s v="Central Park West &amp; W 76 St"/>
        <s v="W 22 St &amp; 8 Ave"/>
        <s v="E 71 St &amp; 1 Ave"/>
        <s v="University Pl &amp; E 14 St"/>
        <s v="E 25 St &amp; 2 Ave"/>
        <s v="Dean St &amp; Hoyt St"/>
        <s v="Allen St &amp; Stanton St"/>
        <s v="NYCBS Depot - SSP"/>
        <s v="W 26 St &amp; 8 Ave"/>
        <s v="Great Jones St"/>
        <s v="W 43 St &amp; 10 Ave"/>
        <s v="Grand St &amp; Elizabeth St"/>
        <s v="W 20 St &amp; 11 Ave"/>
        <s v="Old Fulton St"/>
        <s v="Allen St &amp; Hester St"/>
        <s v="E 55 St &amp; 3 Ave"/>
        <s v="8 Ave &amp; W 52 St"/>
        <s v="Broadway &amp; W 29 St"/>
        <s v="Cathedral Pkwy &amp; Broadway"/>
        <s v="Bayard St &amp; Baxter St"/>
        <s v="Driggs Ave &amp; N Henry St"/>
        <s v="Perry St &amp; Bleecker St"/>
        <s v="Broadway &amp; E 22 St"/>
        <s v="Carmine St &amp; 6 Ave"/>
        <s v="Fulton St &amp; Clermont Ave"/>
        <s v="Broadway &amp; W 56 St"/>
        <s v="8 Ave &amp; W 16 St"/>
        <s v="W 84 St &amp; Columbus Ave"/>
        <s v="E 53 St &amp; Madison Ave"/>
        <s v="W 43 St &amp; 6 Ave"/>
        <s v="Broadway &amp; W 36 St"/>
        <s v="Cleveland Pl &amp; Spring St"/>
        <s v="E 45 St &amp; 3 Ave"/>
        <s v="Columbus Ave &amp; W 103 St"/>
        <s v="E 39 St &amp; 3 Ave"/>
        <s v="Vesey Pl &amp; River Terrace"/>
        <s v="E 39 St &amp; 2 Ave"/>
        <s v="Washington St &amp; Gansevoort St"/>
        <s v="E 85 St &amp; 3 Ave"/>
        <s v="Avenue D &amp; E 12 St"/>
        <s v="Greenwich St &amp; W Houston St"/>
        <s v="W 78 St &amp; Broadway"/>
        <s v="Pier 40 - Hudson River Park"/>
        <s v="W 84 St &amp; Broadway"/>
        <s v="Allen St &amp; Rivington St"/>
        <s v="E 59 St &amp; Madison Ave"/>
        <s v="Pershing Square South"/>
        <s v="Stanton St &amp; Chrystie St"/>
        <s v="E 15 St &amp; 3 Ave"/>
        <s v="Front St &amp; Washington St"/>
        <s v="Broadway &amp; W 51 St"/>
        <s v="Duane St &amp; Greenwich St"/>
        <s v="Leonard St &amp; Maujer St"/>
        <s v="Centre St &amp; Chambers St"/>
        <s v="1 Ave &amp; E 16 St"/>
        <s v="Reade St &amp; Broadway"/>
        <s v="E 16 St &amp; 5 Ave"/>
        <s v="Barclay St &amp; Church St"/>
        <s v="E 33 St &amp; 2 Ave"/>
        <s v="Broadway &amp; Roebling St"/>
        <s v="Adelphi St &amp; Myrtle Ave"/>
        <s v="Bergen St &amp; Smith St"/>
        <s v="11 Ave &amp; W 41 St"/>
        <s v="University Pl &amp; E 8 St"/>
        <s v="Broadway &amp; W 58 St"/>
        <s v="Forsyth St &amp; Broome St"/>
        <s v="Lafayette St &amp; E 8 St"/>
        <s v="W 45 St &amp; 8 Ave"/>
        <s v="Bond St &amp; Bergen St"/>
        <s v="Mott St &amp; Prince St"/>
        <s v="W 92 St &amp; Broadway"/>
        <s v="E 24 St &amp; Park Ave S"/>
        <s v="Central Park West &amp; W 102 St"/>
        <s v="W 42 St &amp; Dyer Ave"/>
        <s v="Clinton St &amp; Joralemon St"/>
        <s v="Cooper Square &amp; E 7 St"/>
        <s v="Broadway &amp; W 24 St"/>
        <s v="Clinton St &amp; Grand St"/>
        <s v="W 13 St &amp; Hudson St"/>
        <s v="Cherry St"/>
        <s v="E 31 St &amp; 3 Ave"/>
        <s v="Bus Slip &amp; State St"/>
        <s v="E 6 St &amp; Avenue B"/>
        <s v="W Broadway &amp; Spring St"/>
        <s v="Greenwich Ave &amp; 8 Ave"/>
        <s v="Kent Ave &amp; N 7 St"/>
        <s v="Sands St &amp; Navy St"/>
        <s v="Rivington St &amp; Ridge St"/>
        <s v="E 91 St &amp; Park Ave"/>
        <s v="6 Ave &amp; Canal St"/>
        <s v="2 Ave &amp; E 31 St"/>
        <s v="W 56 St &amp; 10 Ave"/>
        <s v="Henry St &amp; Grand St"/>
        <s v="E 51 St &amp; 1 Ave"/>
        <s v="South St &amp; Gouverneur Ln"/>
        <s v="Christopher St &amp; Greenwich St"/>
        <s v="E 32 St &amp; Park Ave"/>
        <s v="West St &amp; Chambers St"/>
        <s v="W 49 St &amp; 8 Ave"/>
        <s v="Columbia St &amp; Rivington St"/>
        <s v="Centre St &amp; Worth St"/>
        <s v="Carroll St &amp; Smith St"/>
        <s v="W 34 St &amp; 11 Ave"/>
        <s v="E 66 St &amp; Madison Ave"/>
        <s v="W 13 St &amp; 5 Ave"/>
        <s v="Berkeley Pl &amp; 7 Ave"/>
        <s v="MacDougal St &amp; Washington Sq"/>
        <s v="FDR Drive &amp; E 35 St"/>
        <s v="W 42 St &amp; 8 Ave"/>
        <s v="E 65 St &amp; 2 Ave"/>
        <s v="Murray St &amp; West St"/>
        <s v="President St &amp; Henry St"/>
        <s v="W 38 St &amp; 8 Ave"/>
        <s v="Maiden Ln &amp; Pearl St"/>
        <s v="Norfolk St &amp; Broome St"/>
        <s v="N 6 St &amp; Bedford Ave"/>
        <s v="Grand Army Plaza &amp; Central Park S"/>
        <s v="Washington Pl &amp; 6 Ave"/>
        <s v="E 4 St &amp; 2 Ave"/>
        <s v="9 Ave &amp; W 22 St"/>
        <s v="W 24 St &amp; 7 Ave"/>
        <s v="Central Park West &amp; W 85 St"/>
        <s v="West Thames St"/>
        <s v="W 41 St &amp; 8 Ave"/>
        <s v="1 Ave &amp; E 62 St"/>
        <s v="W 14 St &amp; The High Line"/>
        <s v="Pershing Square North"/>
        <s v="E 60 St &amp; York Ave"/>
        <s v="Cliff St &amp; Fulton St"/>
        <s v="3 Ave &amp; E 62 St"/>
        <s v="E 30 St &amp; Park Ave S"/>
        <s v="1 Ave &amp; E 94 St"/>
        <s v="Berkeley Pl &amp; 6 Ave"/>
        <s v="W 52 St &amp; 9 Ave"/>
        <s v="W 37 St &amp; 10 Ave"/>
        <s v="Driggs Ave &amp; Lorimer St"/>
        <s v="E 55 St &amp; 2 Ave"/>
        <s v="E 7 St &amp; Avenue A"/>
        <s v="5 Ave &amp; E 93 St"/>
        <s v="Washington Pl &amp; Broadway"/>
        <s v="Fulton St &amp; Broadway"/>
        <s v="E 58 St &amp; Madison Ave"/>
        <s v="W 87 St  &amp; Amsterdam Ave"/>
        <s v="W 39 St &amp; 9 Ave"/>
        <s v="6 Ave &amp; W 33 St"/>
        <s v="South End Ave &amp; Liberty St"/>
        <s v="Fulton St &amp; Rockwell Pl"/>
        <s v="E 47 St &amp; Park Ave"/>
        <s v="E 12 St &amp; 3 Ave"/>
        <s v="S 4 St &amp; Rodney St"/>
        <s v="8 Ave &amp; W 33 St"/>
        <s v="Greenwich St &amp; Hubert St"/>
        <s v="Union Ave &amp; Wallabout St"/>
        <s v="Broadway &amp; W 60 St"/>
        <s v="W 31 St &amp; 7 Ave"/>
        <s v="5 Ave &amp; E 88 St"/>
        <s v="Hudson St &amp; Reade St"/>
        <s v="2 Ave &amp; E 99 St"/>
        <s v="MacDougal St &amp; Prince St"/>
        <s v="E 23 St &amp; 1 Ave"/>
        <s v="8 Ave &amp; W 31 St"/>
        <s v="Riverside Dr &amp; W 104 St"/>
        <s v="W 82 St &amp; Central Park West"/>
        <s v="Columbus Ave &amp; W 72 St"/>
        <s v="W 52 St &amp; 11 Ave"/>
        <s v="E 25 St &amp; 1 Ave"/>
        <s v="Brooklyn Bridge Park - Pier 2"/>
        <s v="Commerce St &amp; Van Brunt St"/>
        <s v="Jackson Ave &amp; 46 Rd"/>
        <s v="W 20 St &amp; 8 Ave"/>
        <s v="Mercer St &amp; Bleecker St"/>
        <s v="Throop Ave &amp; Myrtle Ave"/>
        <s v="E 81 St &amp; York Ave"/>
        <s v="W 13 St &amp; 6 Ave"/>
        <s v="John St &amp; William St"/>
        <s v="Banker St &amp; Meserole Ave"/>
        <s v="York St &amp; Jay St"/>
        <s v="Bond St &amp; Schermerhorn St"/>
        <s v="5 Ave &amp; E 78 St"/>
        <s v="Columbia Heights &amp; Cranberry St"/>
        <s v="E 2 St &amp; Avenue B"/>
        <s v="Riverside Dr &amp; W 72 St"/>
        <s v="E 13 St &amp; Avenue A"/>
        <s v="E 10 St &amp; Avenue A"/>
        <s v="Myrtle Ave &amp; Lewis Ave"/>
        <s v="Murray St &amp; Greenwich St"/>
        <s v="E 33 St &amp; 5 Ave"/>
        <s v="Henry St &amp; Poplar St"/>
        <s v="DeKalb Ave &amp; Hudson Ave"/>
        <s v="E 2 St &amp; 2 Ave"/>
        <s v="W 18 St &amp; 6 Ave"/>
        <s v="Willoughby St &amp; Fleet St"/>
        <s v="Watts St &amp; Greenwich St"/>
        <s v="E 27 St &amp; 1 Ave"/>
        <s v="Liberty St &amp; Broadway"/>
        <s v="W 52 St &amp; 6 Ave"/>
        <s v="Richardson St &amp; N Henry St"/>
        <s v="Lexington Ave &amp; E 24 St"/>
        <s v="Broadway &amp; E 14 St"/>
        <s v="Cadman Plaza West &amp; Montague St"/>
        <s v="Rivington St &amp; Chrystie St"/>
        <s v="Central Park W &amp; W 96 St"/>
        <s v="W 100 St &amp; Manhattan Ave"/>
        <s v="Graham Ave &amp; Withers St"/>
        <s v="W 26 St &amp; 10 Ave"/>
        <s v="Catherine St &amp; Monroe St"/>
        <s v="E 5 St &amp; Avenue C"/>
        <s v="W 46 St &amp; 11 Ave"/>
        <s v="Graham Ave &amp; Conselyea St"/>
        <s v="E 75 St &amp; 3 Ave"/>
        <s v="W 27 St &amp; 7 Ave"/>
        <s v="W 67 St &amp; Broadway"/>
        <s v="E 40 St &amp; 5 Ave"/>
        <s v="1 Ave &amp; E 18 St"/>
        <s v="E 11 St &amp; 1 Ave"/>
        <s v="Division St &amp; Bowery"/>
        <s v="William St &amp; Pine St"/>
        <s v="Court St &amp; State St"/>
        <s v="Broadway &amp; W 41 St"/>
        <s v="2 Ave &amp; E 96 St"/>
        <s v="Broadway &amp; Berry St"/>
        <s v="Broadway &amp; W 49 St"/>
        <s v="E 35 St &amp; 3 Ave"/>
        <s v="LaGuardia Pl &amp; W 3 St"/>
        <s v="E 76 St &amp; 3 Ave"/>
        <s v="Emerson Pl &amp; Myrtle Ave"/>
        <s v="Albany Ave &amp; Fulton St"/>
        <s v="W 55 St &amp; 6 Ave"/>
        <s v="Little West St &amp; 1 Pl"/>
        <s v="Pike St &amp; E Broadway"/>
        <s v="Hanson Pl &amp; Ashland Pl"/>
        <s v="W 74 St &amp; Columbus Ave"/>
        <s v="S Portland Ave &amp; Hanson Pl"/>
        <s v="Boerum St &amp; Broadway"/>
        <s v="Bushwick Ave &amp; Powers St"/>
        <s v="W 16 St &amp; The High Line"/>
        <s v="Greenwich Ave &amp; Charles St"/>
        <s v="DeKalb Ave &amp; S Portland Ave"/>
        <s v="E 11 St &amp; Broadway"/>
        <s v="E 84 St &amp; Park Ave"/>
        <s v="Jay St &amp; Tech Pl"/>
        <s v="Central Park West &amp; W 68 St"/>
        <s v="11 Ave &amp; W 59 St"/>
        <s v="Vernon Blvd &amp; 50 Ave"/>
        <s v="9 Ave &amp; W 45 St"/>
        <s v="Broadway &amp; W 32 St"/>
        <s v="W 17 St &amp; 8 Ave"/>
        <s v="45 Rd &amp; 11 St"/>
        <s v="E 6 St &amp; Avenue D"/>
        <s v="Water - Whitehall Plaza"/>
        <s v="5 Ave &amp; 3 St"/>
        <s v="E 55 St &amp; Lexington Ave"/>
        <s v="W 11 St &amp; 6 Ave"/>
        <s v="9 Ave &amp; W 18 St"/>
        <s v="W 44 St &amp; 5 Ave"/>
        <s v="E 102 St &amp; 1 Ave"/>
        <s v="Meserole Ave &amp; Manhattan Ave"/>
        <s v="Monroe St &amp; Classon Ave"/>
        <s v="Eckford St &amp; Engert Ave"/>
        <s v="Cadman Plaza E &amp; Tillary St"/>
        <s v="Graham Ave &amp; Grand St"/>
        <s v="W 25 St &amp; 6 Ave"/>
        <s v="West End Ave &amp; W 107 St"/>
        <s v="Graham Ave &amp; Herbert St"/>
        <s v="31 St &amp; Thomson Ave"/>
        <s v="Tompkins Ave &amp; Hopkins St"/>
        <s v="11 Ave &amp; W 27 St"/>
        <s v="Macon St &amp; Nostrand Ave"/>
        <s v="Pike St &amp; Monroe St"/>
        <s v="W 37 St &amp; 5 Ave"/>
        <s v="Bank St &amp; Hudson St"/>
        <s v="Harrison St &amp; Hudson St"/>
        <s v="W 22 St &amp; 10 Ave"/>
        <s v="E 88 St &amp; 1 Ave"/>
        <s v="Wythe Ave &amp; Metropolitan Ave"/>
        <s v="Willoughby Ave &amp; Tompkins Ave"/>
        <s v="W 106 St &amp; Amsterdam Ave"/>
        <s v="E 19 St &amp; 3 Ave"/>
        <s v="Canal St &amp; Rutgers St"/>
        <s v="Avenue D &amp; E 8 St"/>
        <s v="Montague St &amp; Clinton St"/>
        <s v="Fulton St &amp; Washington Ave"/>
        <s v="Lexington Ave &amp; Classon Ave"/>
        <s v="W 47 St &amp; 10 Ave"/>
        <s v="E 48 St &amp; 5 Ave"/>
        <s v="Grand Army Plaza &amp; Plaza St West"/>
        <s v="Hancock St &amp; Bedford Ave"/>
        <s v="Amsterdam Ave &amp; W 82 St"/>
        <s v="1 Ave &amp; E 78 St"/>
        <s v="47 Ave &amp; 31 St"/>
        <s v="E 47 St &amp; 2 Ave"/>
        <s v="Amsterdam Ave &amp; W 79 St"/>
        <s v="Central Park West &amp; W 72 St"/>
        <s v="E 20 St &amp; Park Ave"/>
        <s v="Spruce St &amp; Nassau St"/>
        <s v="Clermont Ave &amp; Lafayette Ave"/>
        <s v="W 21 St &amp; 6 Ave"/>
        <s v="Smith St &amp; 9 St"/>
        <s v="Madison St &amp; Clinton St"/>
        <s v="E 9 St &amp; Avenue C"/>
        <s v="Metropolitan Ave &amp; Bedford Ave"/>
        <s v="Leonard St &amp; Church St"/>
        <s v="N 8 St &amp; Driggs Ave"/>
        <s v="E 48 St &amp; 3 Ave"/>
        <s v="Putnam Ave &amp; Throop Ave"/>
        <s v="West End Ave &amp; W 94 St"/>
        <s v="5 Ave &amp; E 63 St"/>
        <s v="E 14 St &amp; Avenue B"/>
        <s v="W 104 St &amp; Amsterdam Ave"/>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n v="5688089"/>
    <d v="2017-06-11T14:55:05"/>
    <d v="2017-06-11T00:00:00"/>
    <x v="0"/>
    <d v="1899-12-30T14:00:00"/>
    <x v="0"/>
    <x v="0"/>
    <x v="0"/>
    <x v="0"/>
    <n v="795"/>
    <n v="13.25"/>
    <x v="0"/>
    <x v="0"/>
    <x v="0"/>
    <x v="0"/>
    <x v="0"/>
    <n v="1998"/>
    <n v="24"/>
    <x v="0"/>
  </r>
  <r>
    <n v="4096714"/>
    <d v="2017-05-11T15:30:11"/>
    <d v="2017-05-11T00:00:00"/>
    <x v="1"/>
    <d v="1899-12-30T15:00:00"/>
    <x v="1"/>
    <x v="1"/>
    <x v="0"/>
    <x v="1"/>
    <n v="692"/>
    <n v="11.533333333333333"/>
    <x v="1"/>
    <x v="1"/>
    <x v="1"/>
    <x v="0"/>
    <x v="0"/>
    <n v="1981"/>
    <n v="41"/>
    <x v="1"/>
  </r>
  <r>
    <n v="2173887"/>
    <d v="2017-03-29T13:26:26"/>
    <d v="2017-03-29T00:00:00"/>
    <x v="2"/>
    <d v="1899-12-30T13:00:00"/>
    <x v="2"/>
    <x v="2"/>
    <x v="0"/>
    <x v="2"/>
    <n v="1325"/>
    <n v="22.083333333333332"/>
    <x v="2"/>
    <x v="2"/>
    <x v="2"/>
    <x v="0"/>
    <x v="0"/>
    <n v="1987"/>
    <n v="35"/>
    <x v="2"/>
  </r>
  <r>
    <n v="3945638"/>
    <d v="2017-05-08T19:47:18"/>
    <d v="2017-05-08T00:00:00"/>
    <x v="3"/>
    <d v="1899-12-30T19:00:00"/>
    <x v="3"/>
    <x v="1"/>
    <x v="0"/>
    <x v="3"/>
    <n v="703"/>
    <n v="11.716666666666667"/>
    <x v="3"/>
    <x v="3"/>
    <x v="3"/>
    <x v="0"/>
    <x v="1"/>
    <n v="1986"/>
    <n v="36"/>
    <x v="2"/>
  </r>
  <r>
    <n v="6208972"/>
    <d v="2017-06-21T07:49:16"/>
    <d v="2017-06-21T00:00:00"/>
    <x v="4"/>
    <d v="1899-12-30T07:00:00"/>
    <x v="2"/>
    <x v="0"/>
    <x v="0"/>
    <x v="4"/>
    <n v="329"/>
    <n v="5.4833333333333334"/>
    <x v="4"/>
    <x v="4"/>
    <x v="4"/>
    <x v="0"/>
    <x v="0"/>
    <n v="1992"/>
    <n v="30"/>
    <x v="2"/>
  </r>
  <r>
    <n v="1285652"/>
    <d v="2017-02-22T18:55:24"/>
    <d v="2017-02-22T00:00:00"/>
    <x v="5"/>
    <d v="1899-12-30T18:00:00"/>
    <x v="2"/>
    <x v="3"/>
    <x v="0"/>
    <x v="5"/>
    <n v="998"/>
    <n v="16.633333333333333"/>
    <x v="5"/>
    <x v="5"/>
    <x v="5"/>
    <x v="0"/>
    <x v="0"/>
    <n v="1986"/>
    <n v="36"/>
    <x v="2"/>
  </r>
  <r>
    <n v="1675753"/>
    <d v="2017-03-06T16:22:53"/>
    <d v="2017-03-06T00:00:00"/>
    <x v="6"/>
    <d v="1899-12-30T16:00:00"/>
    <x v="3"/>
    <x v="2"/>
    <x v="0"/>
    <x v="6"/>
    <n v="478"/>
    <n v="7.9666666666666668"/>
    <x v="6"/>
    <x v="6"/>
    <x v="6"/>
    <x v="0"/>
    <x v="0"/>
    <n v="1982"/>
    <n v="40"/>
    <x v="1"/>
  </r>
  <r>
    <n v="1692245"/>
    <d v="2017-03-07T07:42:24"/>
    <d v="2017-03-07T00:00:00"/>
    <x v="7"/>
    <d v="1899-12-30T07:00:00"/>
    <x v="4"/>
    <x v="2"/>
    <x v="0"/>
    <x v="7"/>
    <n v="4038"/>
    <n v="67.3"/>
    <x v="7"/>
    <x v="7"/>
    <x v="7"/>
    <x v="0"/>
    <x v="0"/>
    <n v="1984"/>
    <n v="38"/>
    <x v="2"/>
  </r>
  <r>
    <n v="2271331"/>
    <d v="2017-04-02T08:02:36"/>
    <d v="2017-04-02T00:00:00"/>
    <x v="8"/>
    <d v="1899-12-30T08:00:00"/>
    <x v="0"/>
    <x v="4"/>
    <x v="0"/>
    <x v="8"/>
    <n v="5132"/>
    <n v="85.533333333333331"/>
    <x v="8"/>
    <x v="8"/>
    <x v="8"/>
    <x v="1"/>
    <x v="0"/>
    <n v="1984"/>
    <n v="38"/>
    <x v="2"/>
  </r>
  <r>
    <n v="1558339"/>
    <d v="2017-03-01T23:01:31"/>
    <d v="2017-03-01T00:00:00"/>
    <x v="9"/>
    <d v="1899-12-30T23:00:00"/>
    <x v="2"/>
    <x v="2"/>
    <x v="0"/>
    <x v="9"/>
    <n v="309"/>
    <n v="5.15"/>
    <x v="9"/>
    <x v="9"/>
    <x v="9"/>
    <x v="0"/>
    <x v="0"/>
    <n v="1992"/>
    <n v="30"/>
    <x v="2"/>
  </r>
  <r>
    <n v="2287178"/>
    <d v="2017-04-02T14:37:20"/>
    <d v="2017-04-02T00:00:00"/>
    <x v="10"/>
    <d v="1899-12-30T14:00:00"/>
    <x v="0"/>
    <x v="4"/>
    <x v="0"/>
    <x v="10"/>
    <n v="1131"/>
    <n v="18.850000000000001"/>
    <x v="10"/>
    <x v="10"/>
    <x v="10"/>
    <x v="1"/>
    <x v="0"/>
    <n v="1992"/>
    <n v="30"/>
    <x v="2"/>
  </r>
  <r>
    <n v="2744874"/>
    <d v="2017-04-13T13:40:39"/>
    <d v="2017-04-13T00:00:00"/>
    <x v="11"/>
    <d v="1899-12-30T13:00:00"/>
    <x v="1"/>
    <x v="4"/>
    <x v="0"/>
    <x v="11"/>
    <n v="319"/>
    <n v="5.3166666666666664"/>
    <x v="11"/>
    <x v="11"/>
    <x v="11"/>
    <x v="0"/>
    <x v="0"/>
    <n v="1955"/>
    <n v="67"/>
    <x v="3"/>
  </r>
  <r>
    <n v="3398180"/>
    <d v="2017-04-27T23:27:31"/>
    <d v="2017-04-27T00:00:00"/>
    <x v="12"/>
    <d v="1899-12-30T23:00:00"/>
    <x v="1"/>
    <x v="4"/>
    <x v="0"/>
    <x v="12"/>
    <n v="2301"/>
    <n v="38.35"/>
    <x v="12"/>
    <x v="12"/>
    <x v="12"/>
    <x v="0"/>
    <x v="0"/>
    <n v="1971"/>
    <n v="51"/>
    <x v="4"/>
  </r>
  <r>
    <n v="991609"/>
    <d v="2017-02-13T15:40:53"/>
    <d v="2017-02-13T00:00:00"/>
    <x v="13"/>
    <d v="1899-12-30T15:00:00"/>
    <x v="3"/>
    <x v="3"/>
    <x v="0"/>
    <x v="13"/>
    <n v="1172"/>
    <n v="19.533333333333335"/>
    <x v="13"/>
    <x v="13"/>
    <x v="13"/>
    <x v="0"/>
    <x v="0"/>
    <n v="1993"/>
    <n v="29"/>
    <x v="0"/>
  </r>
  <r>
    <n v="1512596"/>
    <d v="2017-02-28T19:26:43"/>
    <d v="2017-02-28T00:00:00"/>
    <x v="14"/>
    <d v="1899-12-30T19:00:00"/>
    <x v="4"/>
    <x v="3"/>
    <x v="0"/>
    <x v="14"/>
    <n v="518"/>
    <n v="8.6333333333333329"/>
    <x v="14"/>
    <x v="14"/>
    <x v="14"/>
    <x v="0"/>
    <x v="0"/>
    <n v="1983"/>
    <n v="39"/>
    <x v="2"/>
  </r>
  <r>
    <n v="187466"/>
    <d v="2017-01-11T11:30:30"/>
    <d v="2017-01-11T00:00:00"/>
    <x v="15"/>
    <d v="1899-12-30T11:00:00"/>
    <x v="2"/>
    <x v="5"/>
    <x v="0"/>
    <x v="15"/>
    <n v="285"/>
    <n v="4.75"/>
    <x v="15"/>
    <x v="15"/>
    <x v="15"/>
    <x v="0"/>
    <x v="0"/>
    <n v="1972"/>
    <n v="50"/>
    <x v="4"/>
  </r>
  <r>
    <n v="2195658"/>
    <d v="2017-03-29T20:19:44"/>
    <d v="2017-03-29T00:00:00"/>
    <x v="16"/>
    <d v="1899-12-30T20:00:00"/>
    <x v="2"/>
    <x v="2"/>
    <x v="0"/>
    <x v="16"/>
    <n v="263"/>
    <n v="4.3833333333333337"/>
    <x v="5"/>
    <x v="16"/>
    <x v="16"/>
    <x v="0"/>
    <x v="0"/>
    <n v="1982"/>
    <n v="40"/>
    <x v="1"/>
  </r>
  <r>
    <n v="6388534"/>
    <d v="2017-06-23T21:21:59"/>
    <d v="2017-06-23T00:00:00"/>
    <x v="17"/>
    <d v="1899-12-30T21:00:00"/>
    <x v="5"/>
    <x v="0"/>
    <x v="0"/>
    <x v="17"/>
    <n v="525"/>
    <n v="8.75"/>
    <x v="16"/>
    <x v="17"/>
    <x v="17"/>
    <x v="0"/>
    <x v="1"/>
    <n v="1997"/>
    <n v="25"/>
    <x v="0"/>
  </r>
  <r>
    <n v="4733837"/>
    <d v="2017-05-24T08:53:32"/>
    <d v="2017-05-24T00:00:00"/>
    <x v="18"/>
    <d v="1899-12-30T08:00:00"/>
    <x v="2"/>
    <x v="1"/>
    <x v="0"/>
    <x v="18"/>
    <n v="658"/>
    <n v="10.966666666666667"/>
    <x v="17"/>
    <x v="18"/>
    <x v="18"/>
    <x v="0"/>
    <x v="0"/>
    <n v="1979"/>
    <n v="43"/>
    <x v="1"/>
  </r>
  <r>
    <n v="5857"/>
    <d v="2017-01-01T13:32:39"/>
    <d v="2017-01-01T00:00:00"/>
    <x v="19"/>
    <d v="1899-12-30T13:00:00"/>
    <x v="0"/>
    <x v="5"/>
    <x v="0"/>
    <x v="19"/>
    <n v="1038"/>
    <n v="17.3"/>
    <x v="18"/>
    <x v="19"/>
    <x v="19"/>
    <x v="1"/>
    <x v="0"/>
    <n v="1979"/>
    <n v="43"/>
    <x v="1"/>
  </r>
  <r>
    <n v="1132766"/>
    <d v="2017-02-18T13:29:08"/>
    <d v="2017-02-18T00:00:00"/>
    <x v="20"/>
    <d v="1899-12-30T13:00:00"/>
    <x v="6"/>
    <x v="3"/>
    <x v="0"/>
    <x v="20"/>
    <n v="82"/>
    <n v="1.3666666666666667"/>
    <x v="19"/>
    <x v="20"/>
    <x v="20"/>
    <x v="0"/>
    <x v="0"/>
    <n v="1983"/>
    <n v="39"/>
    <x v="2"/>
  </r>
  <r>
    <n v="3358474"/>
    <d v="2017-04-27T09:44:35"/>
    <d v="2017-04-27T00:00:00"/>
    <x v="21"/>
    <d v="1899-12-30T09:00:00"/>
    <x v="1"/>
    <x v="4"/>
    <x v="0"/>
    <x v="21"/>
    <n v="204"/>
    <n v="3.4"/>
    <x v="20"/>
    <x v="21"/>
    <x v="21"/>
    <x v="0"/>
    <x v="0"/>
    <n v="1988"/>
    <n v="34"/>
    <x v="2"/>
  </r>
  <r>
    <n v="1778858"/>
    <d v="2017-03-09T11:15:39"/>
    <d v="2017-03-09T00:00:00"/>
    <x v="22"/>
    <d v="1899-12-30T11:00:00"/>
    <x v="1"/>
    <x v="2"/>
    <x v="0"/>
    <x v="22"/>
    <n v="803"/>
    <n v="13.383333333333333"/>
    <x v="21"/>
    <x v="22"/>
    <x v="22"/>
    <x v="0"/>
    <x v="1"/>
    <n v="1978"/>
    <n v="44"/>
    <x v="1"/>
  </r>
  <r>
    <n v="2497952"/>
    <d v="2017-04-08T13:39:48"/>
    <d v="2017-04-08T00:00:00"/>
    <x v="23"/>
    <d v="1899-12-30T13:00:00"/>
    <x v="6"/>
    <x v="4"/>
    <x v="0"/>
    <x v="23"/>
    <n v="1476"/>
    <n v="24.6"/>
    <x v="22"/>
    <x v="23"/>
    <x v="23"/>
    <x v="1"/>
    <x v="1"/>
    <n v="1978"/>
    <n v="44"/>
    <x v="1"/>
  </r>
  <r>
    <n v="2905932"/>
    <d v="2017-04-16T17:36:06"/>
    <d v="2017-04-16T00:00:00"/>
    <x v="24"/>
    <d v="1899-12-30T17:00:00"/>
    <x v="0"/>
    <x v="4"/>
    <x v="0"/>
    <x v="24"/>
    <n v="1605"/>
    <n v="26.75"/>
    <x v="23"/>
    <x v="24"/>
    <x v="24"/>
    <x v="0"/>
    <x v="0"/>
    <n v="1983"/>
    <n v="39"/>
    <x v="2"/>
  </r>
  <r>
    <n v="3123311"/>
    <d v="2017-04-21T09:41:14"/>
    <d v="2017-04-21T00:00:00"/>
    <x v="25"/>
    <d v="1899-12-30T09:00:00"/>
    <x v="5"/>
    <x v="4"/>
    <x v="0"/>
    <x v="25"/>
    <n v="441"/>
    <n v="7.35"/>
    <x v="1"/>
    <x v="20"/>
    <x v="25"/>
    <x v="0"/>
    <x v="1"/>
    <n v="1965"/>
    <n v="57"/>
    <x v="4"/>
  </r>
  <r>
    <n v="2959550"/>
    <d v="2017-04-17T18:27:23"/>
    <d v="2017-04-17T00:00:00"/>
    <x v="26"/>
    <d v="1899-12-30T18:00:00"/>
    <x v="3"/>
    <x v="4"/>
    <x v="0"/>
    <x v="26"/>
    <n v="1750"/>
    <n v="29.166666666666668"/>
    <x v="24"/>
    <x v="25"/>
    <x v="26"/>
    <x v="0"/>
    <x v="0"/>
    <n v="1975"/>
    <n v="47"/>
    <x v="1"/>
  </r>
  <r>
    <n v="2067887"/>
    <d v="2017-03-25T12:02:11"/>
    <d v="2017-03-25T00:00:00"/>
    <x v="27"/>
    <d v="1899-12-30T12:00:00"/>
    <x v="6"/>
    <x v="2"/>
    <x v="0"/>
    <x v="27"/>
    <n v="393"/>
    <n v="6.55"/>
    <x v="25"/>
    <x v="26"/>
    <x v="27"/>
    <x v="0"/>
    <x v="1"/>
    <n v="1960"/>
    <n v="62"/>
    <x v="3"/>
  </r>
  <r>
    <n v="3518426"/>
    <d v="2017-04-29T23:58:44"/>
    <d v="2017-04-29T00:00:00"/>
    <x v="28"/>
    <d v="1899-12-30T23:00:00"/>
    <x v="6"/>
    <x v="4"/>
    <x v="0"/>
    <x v="28"/>
    <n v="215"/>
    <n v="3.5833333333333335"/>
    <x v="26"/>
    <x v="24"/>
    <x v="28"/>
    <x v="0"/>
    <x v="0"/>
    <n v="1986"/>
    <n v="36"/>
    <x v="2"/>
  </r>
  <r>
    <n v="5383277"/>
    <d v="2017-06-06T11:23:30"/>
    <d v="2017-06-06T00:00:00"/>
    <x v="29"/>
    <d v="1899-12-30T11:00:00"/>
    <x v="4"/>
    <x v="0"/>
    <x v="0"/>
    <x v="29"/>
    <n v="205"/>
    <n v="3.4166666666666665"/>
    <x v="27"/>
    <x v="27"/>
    <x v="29"/>
    <x v="0"/>
    <x v="0"/>
    <n v="1951"/>
    <n v="71"/>
    <x v="5"/>
  </r>
  <r>
    <n v="3146215"/>
    <d v="2017-04-21T18:09:21"/>
    <d v="2017-04-21T00:00:00"/>
    <x v="30"/>
    <d v="1899-12-30T18:00:00"/>
    <x v="5"/>
    <x v="4"/>
    <x v="0"/>
    <x v="30"/>
    <n v="294"/>
    <n v="4.9000000000000004"/>
    <x v="28"/>
    <x v="28"/>
    <x v="30"/>
    <x v="0"/>
    <x v="1"/>
    <n v="1995"/>
    <n v="27"/>
    <x v="0"/>
  </r>
  <r>
    <n v="2018488"/>
    <d v="2017-03-23T18:35:06"/>
    <d v="2017-03-23T00:00:00"/>
    <x v="31"/>
    <d v="1899-12-30T18:00:00"/>
    <x v="1"/>
    <x v="2"/>
    <x v="0"/>
    <x v="31"/>
    <n v="920"/>
    <n v="15.333333333333334"/>
    <x v="29"/>
    <x v="29"/>
    <x v="31"/>
    <x v="0"/>
    <x v="0"/>
    <n v="1951"/>
    <n v="71"/>
    <x v="5"/>
  </r>
  <r>
    <n v="3676202"/>
    <d v="2017-05-02T21:43:28"/>
    <d v="2017-05-02T00:00:00"/>
    <x v="32"/>
    <d v="1899-12-30T21:00:00"/>
    <x v="4"/>
    <x v="1"/>
    <x v="0"/>
    <x v="32"/>
    <n v="2746"/>
    <n v="45.766666666666666"/>
    <x v="30"/>
    <x v="30"/>
    <x v="32"/>
    <x v="1"/>
    <x v="0"/>
    <n v="1951"/>
    <n v="71"/>
    <x v="5"/>
  </r>
  <r>
    <n v="1389460"/>
    <d v="2017-02-25T10:58:09"/>
    <d v="2017-02-25T00:00:00"/>
    <x v="33"/>
    <d v="1899-12-30T10:00:00"/>
    <x v="6"/>
    <x v="3"/>
    <x v="0"/>
    <x v="33"/>
    <n v="298"/>
    <n v="4.9666666666666668"/>
    <x v="31"/>
    <x v="31"/>
    <x v="33"/>
    <x v="0"/>
    <x v="0"/>
    <n v="1986"/>
    <n v="36"/>
    <x v="2"/>
  </r>
  <r>
    <n v="6321417"/>
    <d v="2017-06-22T18:52:41"/>
    <d v="2017-06-22T00:00:00"/>
    <x v="34"/>
    <d v="1899-12-30T18:00:00"/>
    <x v="1"/>
    <x v="0"/>
    <x v="0"/>
    <x v="34"/>
    <n v="1388"/>
    <n v="23.133333333333333"/>
    <x v="32"/>
    <x v="32"/>
    <x v="34"/>
    <x v="0"/>
    <x v="0"/>
    <n v="1988"/>
    <n v="34"/>
    <x v="2"/>
  </r>
  <r>
    <n v="936709"/>
    <d v="2017-02-08T12:06:50"/>
    <d v="2017-02-08T00:00:00"/>
    <x v="35"/>
    <d v="1899-12-30T12:00:00"/>
    <x v="2"/>
    <x v="3"/>
    <x v="0"/>
    <x v="35"/>
    <n v="111"/>
    <n v="1.85"/>
    <x v="33"/>
    <x v="33"/>
    <x v="35"/>
    <x v="0"/>
    <x v="0"/>
    <n v="1975"/>
    <n v="47"/>
    <x v="1"/>
  </r>
  <r>
    <n v="1975396"/>
    <d v="2017-03-22T08:56:43"/>
    <d v="2017-03-22T00:00:00"/>
    <x v="36"/>
    <d v="1899-12-30T08:00:00"/>
    <x v="2"/>
    <x v="2"/>
    <x v="0"/>
    <x v="36"/>
    <n v="630"/>
    <n v="10.5"/>
    <x v="34"/>
    <x v="34"/>
    <x v="36"/>
    <x v="1"/>
    <x v="0"/>
    <n v="1975"/>
    <n v="47"/>
    <x v="1"/>
  </r>
  <r>
    <n v="642530"/>
    <d v="2017-01-28T16:32:30"/>
    <d v="2017-01-28T00:00:00"/>
    <x v="37"/>
    <d v="1899-12-30T16:00:00"/>
    <x v="6"/>
    <x v="5"/>
    <x v="0"/>
    <x v="37"/>
    <n v="1284"/>
    <n v="21.4"/>
    <x v="35"/>
    <x v="8"/>
    <x v="37"/>
    <x v="0"/>
    <x v="0"/>
    <n v="1974"/>
    <n v="48"/>
    <x v="1"/>
  </r>
  <r>
    <n v="5630375"/>
    <d v="2017-06-10T14:03:43"/>
    <d v="2017-06-10T00:00:00"/>
    <x v="38"/>
    <d v="1899-12-30T14:00:00"/>
    <x v="6"/>
    <x v="0"/>
    <x v="0"/>
    <x v="38"/>
    <n v="76"/>
    <n v="1.2666666666666666"/>
    <x v="36"/>
    <x v="35"/>
    <x v="38"/>
    <x v="1"/>
    <x v="0"/>
    <n v="1974"/>
    <n v="48"/>
    <x v="1"/>
  </r>
  <r>
    <n v="5481113"/>
    <d v="2017-06-08T07:25:48"/>
    <d v="2017-06-08T00:00:00"/>
    <x v="39"/>
    <d v="1899-12-30T07:00:00"/>
    <x v="1"/>
    <x v="0"/>
    <x v="0"/>
    <x v="39"/>
    <n v="328"/>
    <n v="5.4666666666666668"/>
    <x v="37"/>
    <x v="36"/>
    <x v="39"/>
    <x v="0"/>
    <x v="1"/>
    <n v="1986"/>
    <n v="36"/>
    <x v="2"/>
  </r>
  <r>
    <n v="3873453"/>
    <d v="2017-05-07T10:50:22"/>
    <d v="2017-05-07T00:00:00"/>
    <x v="40"/>
    <d v="1899-12-30T10:00:00"/>
    <x v="0"/>
    <x v="1"/>
    <x v="0"/>
    <x v="40"/>
    <n v="382"/>
    <n v="6.3666666666666663"/>
    <x v="38"/>
    <x v="37"/>
    <x v="40"/>
    <x v="0"/>
    <x v="0"/>
    <n v="1993"/>
    <n v="29"/>
    <x v="0"/>
  </r>
  <r>
    <n v="2567503"/>
    <d v="2017-04-10T07:32:17"/>
    <d v="2017-04-10T00:00:00"/>
    <x v="41"/>
    <d v="1899-12-30T07:00:00"/>
    <x v="3"/>
    <x v="4"/>
    <x v="0"/>
    <x v="41"/>
    <n v="526"/>
    <n v="8.7666666666666675"/>
    <x v="39"/>
    <x v="38"/>
    <x v="41"/>
    <x v="0"/>
    <x v="0"/>
    <n v="1974"/>
    <n v="48"/>
    <x v="1"/>
  </r>
  <r>
    <n v="6432811"/>
    <d v="2017-06-24T19:13:44"/>
    <d v="2017-06-24T00:00:00"/>
    <x v="42"/>
    <d v="1899-12-30T19:00:00"/>
    <x v="6"/>
    <x v="0"/>
    <x v="0"/>
    <x v="42"/>
    <n v="308"/>
    <n v="5.1333333333333337"/>
    <x v="40"/>
    <x v="39"/>
    <x v="42"/>
    <x v="0"/>
    <x v="0"/>
    <n v="1987"/>
    <n v="35"/>
    <x v="2"/>
  </r>
  <r>
    <n v="1909858"/>
    <d v="2017-03-20T09:08:30"/>
    <d v="2017-03-20T00:00:00"/>
    <x v="43"/>
    <d v="1899-12-30T09:00:00"/>
    <x v="3"/>
    <x v="2"/>
    <x v="0"/>
    <x v="43"/>
    <n v="314"/>
    <n v="5.2333333333333334"/>
    <x v="41"/>
    <x v="40"/>
    <x v="43"/>
    <x v="0"/>
    <x v="0"/>
    <n v="1968"/>
    <n v="54"/>
    <x v="4"/>
  </r>
  <r>
    <n v="4989575"/>
    <d v="2017-05-30T10:12:17"/>
    <d v="2017-05-30T00:00:00"/>
    <x v="44"/>
    <d v="1899-12-30T10:00:00"/>
    <x v="4"/>
    <x v="1"/>
    <x v="0"/>
    <x v="44"/>
    <n v="854"/>
    <n v="14.233333333333333"/>
    <x v="25"/>
    <x v="41"/>
    <x v="44"/>
    <x v="0"/>
    <x v="0"/>
    <n v="1985"/>
    <n v="37"/>
    <x v="2"/>
  </r>
  <r>
    <n v="4485367"/>
    <d v="2017-05-19T08:51:19"/>
    <d v="2017-05-19T00:00:00"/>
    <x v="45"/>
    <d v="1899-12-30T08:00:00"/>
    <x v="5"/>
    <x v="1"/>
    <x v="0"/>
    <x v="45"/>
    <n v="433"/>
    <n v="7.2166666666666668"/>
    <x v="42"/>
    <x v="13"/>
    <x v="45"/>
    <x v="0"/>
    <x v="0"/>
    <n v="1979"/>
    <n v="43"/>
    <x v="1"/>
  </r>
  <r>
    <n v="6686290"/>
    <d v="2017-06-28T20:29:56"/>
    <d v="2017-06-28T00:00:00"/>
    <x v="46"/>
    <d v="1899-12-30T20:00:00"/>
    <x v="2"/>
    <x v="0"/>
    <x v="0"/>
    <x v="46"/>
    <n v="603"/>
    <n v="10.050000000000001"/>
    <x v="43"/>
    <x v="26"/>
    <x v="46"/>
    <x v="0"/>
    <x v="0"/>
    <n v="1987"/>
    <n v="35"/>
    <x v="2"/>
  </r>
  <r>
    <n v="6398149"/>
    <d v="2017-06-24T11:07:14"/>
    <d v="2017-06-24T00:00:00"/>
    <x v="47"/>
    <d v="1899-12-30T11:00:00"/>
    <x v="6"/>
    <x v="0"/>
    <x v="0"/>
    <x v="47"/>
    <n v="351"/>
    <n v="5.85"/>
    <x v="20"/>
    <x v="42"/>
    <x v="47"/>
    <x v="0"/>
    <x v="0"/>
    <n v="1976"/>
    <n v="46"/>
    <x v="1"/>
  </r>
  <r>
    <n v="2964832"/>
    <d v="2017-04-17T19:27:49"/>
    <d v="2017-04-17T00:00:00"/>
    <x v="48"/>
    <d v="1899-12-30T19:00:00"/>
    <x v="3"/>
    <x v="4"/>
    <x v="0"/>
    <x v="48"/>
    <n v="816"/>
    <n v="13.6"/>
    <x v="44"/>
    <x v="43"/>
    <x v="48"/>
    <x v="0"/>
    <x v="1"/>
    <n v="1990"/>
    <n v="32"/>
    <x v="2"/>
  </r>
  <r>
    <n v="5334757"/>
    <d v="2017-06-05T12:23:13"/>
    <d v="2017-06-05T00:00:00"/>
    <x v="49"/>
    <d v="1899-12-30T12:00:00"/>
    <x v="3"/>
    <x v="0"/>
    <x v="0"/>
    <x v="49"/>
    <n v="368"/>
    <n v="6.1333333333333337"/>
    <x v="45"/>
    <x v="44"/>
    <x v="49"/>
    <x v="0"/>
    <x v="0"/>
    <n v="1990"/>
    <n v="32"/>
    <x v="2"/>
  </r>
  <r>
    <n v="574675"/>
    <d v="2017-01-26T12:40:18"/>
    <d v="2017-01-26T00:00:00"/>
    <x v="50"/>
    <d v="1899-12-30T12:00:00"/>
    <x v="1"/>
    <x v="5"/>
    <x v="0"/>
    <x v="50"/>
    <n v="1574"/>
    <n v="26.233333333333334"/>
    <x v="46"/>
    <x v="45"/>
    <x v="50"/>
    <x v="0"/>
    <x v="0"/>
    <n v="1954"/>
    <n v="68"/>
    <x v="3"/>
  </r>
  <r>
    <n v="5981682"/>
    <d v="2017-06-16T13:15:20"/>
    <d v="2017-06-16T00:00:00"/>
    <x v="51"/>
    <d v="1899-12-30T13:00:00"/>
    <x v="5"/>
    <x v="0"/>
    <x v="0"/>
    <x v="51"/>
    <n v="324"/>
    <n v="5.4"/>
    <x v="47"/>
    <x v="46"/>
    <x v="51"/>
    <x v="0"/>
    <x v="0"/>
    <n v="1992"/>
    <n v="30"/>
    <x v="2"/>
  </r>
  <r>
    <n v="2897347"/>
    <d v="2017-04-16T15:23:43"/>
    <d v="2017-04-16T00:00:00"/>
    <x v="52"/>
    <d v="1899-12-30T15:00:00"/>
    <x v="0"/>
    <x v="4"/>
    <x v="0"/>
    <x v="52"/>
    <n v="1233"/>
    <n v="20.55"/>
    <x v="48"/>
    <x v="47"/>
    <x v="52"/>
    <x v="1"/>
    <x v="0"/>
    <n v="1992"/>
    <n v="30"/>
    <x v="2"/>
  </r>
  <r>
    <n v="3582305"/>
    <d v="2017-05-01T13:31:41"/>
    <d v="2017-05-01T00:00:00"/>
    <x v="53"/>
    <d v="1899-12-30T13:00:00"/>
    <x v="3"/>
    <x v="1"/>
    <x v="0"/>
    <x v="53"/>
    <n v="881"/>
    <n v="14.683333333333334"/>
    <x v="49"/>
    <x v="48"/>
    <x v="53"/>
    <x v="0"/>
    <x v="0"/>
    <n v="1972"/>
    <n v="50"/>
    <x v="4"/>
  </r>
  <r>
    <n v="1507415"/>
    <d v="2017-02-28T18:03:29"/>
    <d v="2017-02-28T00:00:00"/>
    <x v="54"/>
    <d v="1899-12-30T18:00:00"/>
    <x v="4"/>
    <x v="3"/>
    <x v="0"/>
    <x v="54"/>
    <n v="418"/>
    <n v="6.9666666666666668"/>
    <x v="50"/>
    <x v="49"/>
    <x v="54"/>
    <x v="0"/>
    <x v="0"/>
    <n v="1990"/>
    <n v="32"/>
    <x v="2"/>
  </r>
  <r>
    <n v="5448406"/>
    <d v="2017-06-07T16:35:56"/>
    <d v="2017-06-07T00:00:00"/>
    <x v="55"/>
    <d v="1899-12-30T16:00:00"/>
    <x v="2"/>
    <x v="0"/>
    <x v="0"/>
    <x v="55"/>
    <n v="1356"/>
    <n v="22.6"/>
    <x v="51"/>
    <x v="50"/>
    <x v="55"/>
    <x v="0"/>
    <x v="0"/>
    <n v="1968"/>
    <n v="54"/>
    <x v="4"/>
  </r>
  <r>
    <n v="4580791"/>
    <d v="2017-05-20T21:12:57"/>
    <d v="2017-05-20T00:00:00"/>
    <x v="56"/>
    <d v="1899-12-30T21:00:00"/>
    <x v="6"/>
    <x v="1"/>
    <x v="0"/>
    <x v="56"/>
    <n v="852"/>
    <n v="14.2"/>
    <x v="52"/>
    <x v="51"/>
    <x v="56"/>
    <x v="0"/>
    <x v="0"/>
    <n v="1994"/>
    <n v="28"/>
    <x v="0"/>
  </r>
  <r>
    <n v="5515649"/>
    <d v="2017-06-08T17:07:11"/>
    <d v="2017-06-08T00:00:00"/>
    <x v="57"/>
    <d v="1899-12-30T17:00:00"/>
    <x v="1"/>
    <x v="0"/>
    <x v="0"/>
    <x v="57"/>
    <n v="862"/>
    <n v="14.366666666666667"/>
    <x v="53"/>
    <x v="52"/>
    <x v="57"/>
    <x v="0"/>
    <x v="1"/>
    <n v="1974"/>
    <n v="48"/>
    <x v="1"/>
  </r>
  <r>
    <n v="4885759"/>
    <d v="2017-05-27T16:41:13"/>
    <d v="2017-05-27T00:00:00"/>
    <x v="58"/>
    <d v="1899-12-30T16:00:00"/>
    <x v="6"/>
    <x v="1"/>
    <x v="0"/>
    <x v="58"/>
    <n v="1027"/>
    <n v="17.116666666666667"/>
    <x v="54"/>
    <x v="53"/>
    <x v="58"/>
    <x v="1"/>
    <x v="0"/>
    <n v="1994"/>
    <n v="28"/>
    <x v="0"/>
  </r>
  <r>
    <n v="4025507"/>
    <d v="2017-05-10T10:20:23"/>
    <d v="2017-05-10T00:00:00"/>
    <x v="59"/>
    <d v="1899-12-30T10:00:00"/>
    <x v="2"/>
    <x v="1"/>
    <x v="0"/>
    <x v="59"/>
    <n v="2005"/>
    <n v="33.416666666666664"/>
    <x v="55"/>
    <x v="54"/>
    <x v="59"/>
    <x v="0"/>
    <x v="0"/>
    <n v="1973"/>
    <n v="49"/>
    <x v="1"/>
  </r>
  <r>
    <n v="3847598"/>
    <d v="2017-05-06T15:58:00"/>
    <d v="2017-05-06T00:00:00"/>
    <x v="60"/>
    <d v="1899-12-30T15:00:00"/>
    <x v="6"/>
    <x v="1"/>
    <x v="0"/>
    <x v="60"/>
    <n v="1997"/>
    <n v="33.283333333333331"/>
    <x v="11"/>
    <x v="55"/>
    <x v="60"/>
    <x v="1"/>
    <x v="0"/>
    <n v="1973"/>
    <n v="49"/>
    <x v="1"/>
  </r>
  <r>
    <n v="4586817"/>
    <d v="2017-05-21T08:24:22"/>
    <d v="2017-05-21T00:00:00"/>
    <x v="61"/>
    <d v="1899-12-30T08:00:00"/>
    <x v="0"/>
    <x v="1"/>
    <x v="0"/>
    <x v="61"/>
    <n v="723"/>
    <n v="12.05"/>
    <x v="56"/>
    <x v="56"/>
    <x v="61"/>
    <x v="0"/>
    <x v="0"/>
    <n v="1981"/>
    <n v="41"/>
    <x v="1"/>
  </r>
  <r>
    <n v="3303809"/>
    <d v="2017-04-25T15:02:03"/>
    <d v="2017-04-25T00:00:00"/>
    <x v="62"/>
    <d v="1899-12-30T15:00:00"/>
    <x v="4"/>
    <x v="4"/>
    <x v="0"/>
    <x v="62"/>
    <n v="966"/>
    <n v="16.100000000000001"/>
    <x v="57"/>
    <x v="57"/>
    <x v="62"/>
    <x v="0"/>
    <x v="1"/>
    <n v="1980"/>
    <n v="42"/>
    <x v="1"/>
  </r>
  <r>
    <n v="6722387"/>
    <d v="2017-06-29T14:29:23"/>
    <d v="2017-06-29T00:00:00"/>
    <x v="63"/>
    <d v="1899-12-30T14:00:00"/>
    <x v="1"/>
    <x v="0"/>
    <x v="0"/>
    <x v="63"/>
    <n v="1927"/>
    <n v="32.116666666666667"/>
    <x v="58"/>
    <x v="58"/>
    <x v="63"/>
    <x v="0"/>
    <x v="1"/>
    <n v="1971"/>
    <n v="51"/>
    <x v="4"/>
  </r>
  <r>
    <n v="4731489"/>
    <d v="2017-05-24T08:32:11"/>
    <d v="2017-05-24T00:00:00"/>
    <x v="64"/>
    <d v="1899-12-30T08:00:00"/>
    <x v="2"/>
    <x v="1"/>
    <x v="0"/>
    <x v="64"/>
    <n v="2101"/>
    <n v="35.016666666666666"/>
    <x v="8"/>
    <x v="8"/>
    <x v="8"/>
    <x v="0"/>
    <x v="0"/>
    <n v="1966"/>
    <n v="56"/>
    <x v="4"/>
  </r>
  <r>
    <n v="6018157"/>
    <d v="2017-06-17T08:06:57"/>
    <d v="2017-06-17T00:00:00"/>
    <x v="65"/>
    <d v="1899-12-30T08:00:00"/>
    <x v="6"/>
    <x v="0"/>
    <x v="0"/>
    <x v="65"/>
    <n v="1727"/>
    <n v="28.783333333333335"/>
    <x v="59"/>
    <x v="59"/>
    <x v="64"/>
    <x v="1"/>
    <x v="0"/>
    <n v="1966"/>
    <n v="56"/>
    <x v="4"/>
  </r>
  <r>
    <n v="4079228"/>
    <d v="2017-05-11T09:03:18"/>
    <d v="2017-05-11T00:00:00"/>
    <x v="66"/>
    <d v="1899-12-30T09:00:00"/>
    <x v="1"/>
    <x v="1"/>
    <x v="0"/>
    <x v="66"/>
    <n v="338"/>
    <n v="5.6333333333333337"/>
    <x v="60"/>
    <x v="12"/>
    <x v="65"/>
    <x v="0"/>
    <x v="1"/>
    <n v="1992"/>
    <n v="30"/>
    <x v="2"/>
  </r>
  <r>
    <n v="87348"/>
    <d v="2017-01-05T14:30:50"/>
    <d v="2017-01-05T00:00:00"/>
    <x v="67"/>
    <d v="1899-12-30T14:00:00"/>
    <x v="1"/>
    <x v="5"/>
    <x v="0"/>
    <x v="67"/>
    <n v="700"/>
    <n v="11.666666666666666"/>
    <x v="15"/>
    <x v="60"/>
    <x v="66"/>
    <x v="0"/>
    <x v="0"/>
    <n v="1986"/>
    <n v="36"/>
    <x v="2"/>
  </r>
  <r>
    <n v="2184051"/>
    <d v="2017-03-29T17:23:50"/>
    <d v="2017-03-29T00:00:00"/>
    <x v="68"/>
    <d v="1899-12-30T17:00:00"/>
    <x v="2"/>
    <x v="2"/>
    <x v="0"/>
    <x v="68"/>
    <n v="997"/>
    <n v="16.616666666666667"/>
    <x v="8"/>
    <x v="61"/>
    <x v="67"/>
    <x v="0"/>
    <x v="0"/>
    <n v="1988"/>
    <n v="34"/>
    <x v="2"/>
  </r>
  <r>
    <n v="2855148"/>
    <d v="2017-04-15T16:12:42"/>
    <d v="2017-04-15T00:00:00"/>
    <x v="69"/>
    <d v="1899-12-30T16:00:00"/>
    <x v="6"/>
    <x v="4"/>
    <x v="0"/>
    <x v="69"/>
    <n v="103"/>
    <n v="1.7166666666666666"/>
    <x v="61"/>
    <x v="62"/>
    <x v="68"/>
    <x v="0"/>
    <x v="1"/>
    <n v="1956"/>
    <n v="66"/>
    <x v="3"/>
  </r>
  <r>
    <n v="1675078"/>
    <d v="2017-03-06T16:02:09"/>
    <d v="2017-03-06T00:00:00"/>
    <x v="70"/>
    <d v="1899-12-30T16:00:00"/>
    <x v="3"/>
    <x v="2"/>
    <x v="0"/>
    <x v="70"/>
    <n v="1339"/>
    <n v="22.316666666666666"/>
    <x v="62"/>
    <x v="63"/>
    <x v="69"/>
    <x v="0"/>
    <x v="0"/>
    <n v="1963"/>
    <n v="59"/>
    <x v="4"/>
  </r>
  <r>
    <n v="338034"/>
    <d v="2017-01-17T06:43:11"/>
    <d v="2017-01-17T00:00:00"/>
    <x v="71"/>
    <d v="1899-12-30T06:00:00"/>
    <x v="4"/>
    <x v="5"/>
    <x v="0"/>
    <x v="71"/>
    <n v="519"/>
    <n v="8.65"/>
    <x v="63"/>
    <x v="9"/>
    <x v="70"/>
    <x v="0"/>
    <x v="1"/>
    <n v="1990"/>
    <n v="32"/>
    <x v="2"/>
  </r>
  <r>
    <n v="445709"/>
    <d v="2017-01-20T19:01:02"/>
    <d v="2017-01-20T00:00:00"/>
    <x v="72"/>
    <d v="1899-12-30T19:00:00"/>
    <x v="5"/>
    <x v="5"/>
    <x v="0"/>
    <x v="72"/>
    <n v="330"/>
    <n v="5.5"/>
    <x v="64"/>
    <x v="64"/>
    <x v="71"/>
    <x v="0"/>
    <x v="0"/>
    <n v="1983"/>
    <n v="39"/>
    <x v="2"/>
  </r>
  <r>
    <n v="3828509"/>
    <d v="2017-05-06T11:17:58"/>
    <d v="2017-05-06T00:00:00"/>
    <x v="73"/>
    <d v="1899-12-30T11:00:00"/>
    <x v="6"/>
    <x v="1"/>
    <x v="0"/>
    <x v="73"/>
    <n v="360"/>
    <n v="6"/>
    <x v="65"/>
    <x v="65"/>
    <x v="72"/>
    <x v="0"/>
    <x v="0"/>
    <n v="1989"/>
    <n v="33"/>
    <x v="2"/>
  </r>
  <r>
    <n v="5931878"/>
    <d v="2017-06-15T16:52:09"/>
    <d v="2017-06-15T00:00:00"/>
    <x v="74"/>
    <d v="1899-12-30T16:00:00"/>
    <x v="1"/>
    <x v="0"/>
    <x v="0"/>
    <x v="74"/>
    <n v="394"/>
    <n v="6.5666666666666664"/>
    <x v="66"/>
    <x v="66"/>
    <x v="73"/>
    <x v="0"/>
    <x v="0"/>
    <n v="1980"/>
    <n v="42"/>
    <x v="1"/>
  </r>
  <r>
    <n v="3252725"/>
    <d v="2017-04-24T09:49:53"/>
    <d v="2017-04-24T00:00:00"/>
    <x v="75"/>
    <d v="1899-12-30T09:00:00"/>
    <x v="3"/>
    <x v="4"/>
    <x v="0"/>
    <x v="75"/>
    <n v="436"/>
    <n v="7.2666666666666666"/>
    <x v="67"/>
    <x v="38"/>
    <x v="74"/>
    <x v="0"/>
    <x v="0"/>
    <n v="1993"/>
    <n v="29"/>
    <x v="0"/>
  </r>
  <r>
    <n v="4263930"/>
    <d v="2017-05-15T18:09:09"/>
    <d v="2017-05-15T00:00:00"/>
    <x v="76"/>
    <d v="1899-12-30T18:00:00"/>
    <x v="3"/>
    <x v="1"/>
    <x v="0"/>
    <x v="76"/>
    <n v="1165"/>
    <n v="19.416666666666668"/>
    <x v="68"/>
    <x v="67"/>
    <x v="75"/>
    <x v="0"/>
    <x v="1"/>
    <n v="1977"/>
    <n v="45"/>
    <x v="1"/>
  </r>
  <r>
    <n v="4327895"/>
    <d v="2017-05-16T18:22:16"/>
    <d v="2017-05-16T00:00:00"/>
    <x v="77"/>
    <d v="1899-12-30T18:00:00"/>
    <x v="4"/>
    <x v="1"/>
    <x v="0"/>
    <x v="77"/>
    <n v="494"/>
    <n v="8.2333333333333325"/>
    <x v="69"/>
    <x v="68"/>
    <x v="76"/>
    <x v="0"/>
    <x v="0"/>
    <n v="1973"/>
    <n v="49"/>
    <x v="1"/>
  </r>
  <r>
    <n v="4500991"/>
    <d v="2017-05-19T13:50:41"/>
    <d v="2017-05-19T00:00:00"/>
    <x v="78"/>
    <d v="1899-12-30T13:00:00"/>
    <x v="5"/>
    <x v="1"/>
    <x v="0"/>
    <x v="78"/>
    <n v="692"/>
    <n v="11.533333333333333"/>
    <x v="70"/>
    <x v="69"/>
    <x v="77"/>
    <x v="1"/>
    <x v="0"/>
    <n v="1973"/>
    <n v="49"/>
    <x v="1"/>
  </r>
  <r>
    <n v="2004051"/>
    <d v="2017-03-23T10:19:35"/>
    <d v="2017-03-23T00:00:00"/>
    <x v="79"/>
    <d v="1899-12-30T10:00:00"/>
    <x v="1"/>
    <x v="2"/>
    <x v="0"/>
    <x v="79"/>
    <n v="524"/>
    <n v="8.7333333333333325"/>
    <x v="71"/>
    <x v="70"/>
    <x v="78"/>
    <x v="0"/>
    <x v="0"/>
    <n v="1984"/>
    <n v="38"/>
    <x v="2"/>
  </r>
  <r>
    <n v="1377740"/>
    <d v="2017-02-24T19:50:28"/>
    <d v="2017-02-24T00:00:00"/>
    <x v="80"/>
    <d v="1899-12-30T19:00:00"/>
    <x v="5"/>
    <x v="3"/>
    <x v="0"/>
    <x v="80"/>
    <n v="1551"/>
    <n v="25.85"/>
    <x v="72"/>
    <x v="71"/>
    <x v="79"/>
    <x v="0"/>
    <x v="0"/>
    <n v="1991"/>
    <n v="31"/>
    <x v="2"/>
  </r>
  <r>
    <n v="6738778"/>
    <d v="2017-06-29T18:06:06"/>
    <d v="2017-06-29T00:00:00"/>
    <x v="81"/>
    <d v="1899-12-30T18:00:00"/>
    <x v="1"/>
    <x v="0"/>
    <x v="0"/>
    <x v="81"/>
    <n v="263"/>
    <n v="4.3833333333333337"/>
    <x v="73"/>
    <x v="72"/>
    <x v="80"/>
    <x v="0"/>
    <x v="0"/>
    <n v="1984"/>
    <n v="38"/>
    <x v="2"/>
  </r>
  <r>
    <n v="3479649"/>
    <d v="2017-04-29T13:01:09"/>
    <d v="2017-04-29T00:00:00"/>
    <x v="82"/>
    <d v="1899-12-30T13:00:00"/>
    <x v="6"/>
    <x v="4"/>
    <x v="0"/>
    <x v="82"/>
    <n v="292"/>
    <n v="4.8666666666666663"/>
    <x v="74"/>
    <x v="73"/>
    <x v="81"/>
    <x v="0"/>
    <x v="0"/>
    <n v="1980"/>
    <n v="42"/>
    <x v="1"/>
  </r>
  <r>
    <n v="6067227"/>
    <d v="2017-06-18T13:36:24"/>
    <d v="2017-06-18T00:00:00"/>
    <x v="83"/>
    <d v="1899-12-30T13:00:00"/>
    <x v="0"/>
    <x v="0"/>
    <x v="0"/>
    <x v="83"/>
    <n v="2048"/>
    <n v="34.133333333333333"/>
    <x v="75"/>
    <x v="74"/>
    <x v="82"/>
    <x v="0"/>
    <x v="0"/>
    <n v="1942"/>
    <n v="80"/>
    <x v="6"/>
  </r>
  <r>
    <n v="5888144"/>
    <d v="2017-06-14T20:52:37"/>
    <d v="2017-06-14T00:00:00"/>
    <x v="84"/>
    <d v="1899-12-30T20:00:00"/>
    <x v="2"/>
    <x v="0"/>
    <x v="0"/>
    <x v="84"/>
    <n v="930"/>
    <n v="15.5"/>
    <x v="76"/>
    <x v="32"/>
    <x v="83"/>
    <x v="0"/>
    <x v="1"/>
    <n v="1989"/>
    <n v="33"/>
    <x v="2"/>
  </r>
  <r>
    <n v="2491986"/>
    <d v="2017-04-08T11:42:16"/>
    <d v="2017-04-08T00:00:00"/>
    <x v="85"/>
    <d v="1899-12-30T11:00:00"/>
    <x v="6"/>
    <x v="4"/>
    <x v="0"/>
    <x v="85"/>
    <n v="202"/>
    <n v="3.3666666666666667"/>
    <x v="77"/>
    <x v="75"/>
    <x v="84"/>
    <x v="0"/>
    <x v="0"/>
    <n v="1990"/>
    <n v="32"/>
    <x v="2"/>
  </r>
  <r>
    <n v="6407126"/>
    <d v="2017-06-24T13:21:06"/>
    <d v="2017-06-24T00:00:00"/>
    <x v="86"/>
    <d v="1899-12-30T13:00:00"/>
    <x v="6"/>
    <x v="0"/>
    <x v="0"/>
    <x v="86"/>
    <n v="2232"/>
    <n v="37.200000000000003"/>
    <x v="78"/>
    <x v="76"/>
    <x v="85"/>
    <x v="0"/>
    <x v="0"/>
    <n v="1977"/>
    <n v="45"/>
    <x v="1"/>
  </r>
  <r>
    <n v="6392474"/>
    <d v="2017-06-24T02:40:21"/>
    <d v="2017-06-24T00:00:00"/>
    <x v="87"/>
    <d v="1899-12-30T02:00:00"/>
    <x v="6"/>
    <x v="0"/>
    <x v="0"/>
    <x v="87"/>
    <n v="379"/>
    <n v="6.3166666666666664"/>
    <x v="79"/>
    <x v="77"/>
    <x v="86"/>
    <x v="0"/>
    <x v="0"/>
    <n v="1974"/>
    <n v="48"/>
    <x v="1"/>
  </r>
  <r>
    <n v="4276054"/>
    <d v="2017-05-15T20:50:01"/>
    <d v="2017-05-15T00:00:00"/>
    <x v="88"/>
    <d v="1899-12-30T20:00:00"/>
    <x v="3"/>
    <x v="1"/>
    <x v="0"/>
    <x v="88"/>
    <n v="413"/>
    <n v="6.8833333333333337"/>
    <x v="80"/>
    <x v="17"/>
    <x v="87"/>
    <x v="0"/>
    <x v="1"/>
    <n v="1965"/>
    <n v="57"/>
    <x v="4"/>
  </r>
  <r>
    <n v="2759514"/>
    <d v="2017-04-13T17:42:24"/>
    <d v="2017-04-13T00:00:00"/>
    <x v="89"/>
    <d v="1899-12-30T17:00:00"/>
    <x v="1"/>
    <x v="4"/>
    <x v="0"/>
    <x v="89"/>
    <n v="205"/>
    <n v="3.4166666666666665"/>
    <x v="81"/>
    <x v="78"/>
    <x v="88"/>
    <x v="0"/>
    <x v="0"/>
    <n v="1981"/>
    <n v="41"/>
    <x v="1"/>
  </r>
  <r>
    <n v="2401586"/>
    <d v="2017-04-05T12:49:30"/>
    <d v="2017-04-05T00:00:00"/>
    <x v="90"/>
    <d v="1899-12-30T12:00:00"/>
    <x v="2"/>
    <x v="4"/>
    <x v="0"/>
    <x v="90"/>
    <n v="137"/>
    <n v="2.2833333333333332"/>
    <x v="81"/>
    <x v="79"/>
    <x v="89"/>
    <x v="0"/>
    <x v="1"/>
    <n v="1996"/>
    <n v="26"/>
    <x v="0"/>
  </r>
  <r>
    <n v="5820513"/>
    <d v="2017-06-13T19:00:22"/>
    <d v="2017-06-13T00:00:00"/>
    <x v="91"/>
    <d v="1899-12-30T19:00:00"/>
    <x v="4"/>
    <x v="0"/>
    <x v="0"/>
    <x v="91"/>
    <n v="153"/>
    <n v="2.5499999999999998"/>
    <x v="3"/>
    <x v="41"/>
    <x v="90"/>
    <x v="0"/>
    <x v="1"/>
    <n v="1999"/>
    <n v="23"/>
    <x v="0"/>
  </r>
  <r>
    <n v="5480048"/>
    <d v="2017-06-08T07:03:04"/>
    <d v="2017-06-08T00:00:00"/>
    <x v="92"/>
    <d v="1899-12-30T07:00:00"/>
    <x v="1"/>
    <x v="0"/>
    <x v="0"/>
    <x v="92"/>
    <n v="560"/>
    <n v="9.3333333333333339"/>
    <x v="82"/>
    <x v="45"/>
    <x v="91"/>
    <x v="0"/>
    <x v="1"/>
    <n v="1961"/>
    <n v="61"/>
    <x v="3"/>
  </r>
  <r>
    <n v="1951218"/>
    <d v="2017-03-21T16:15:27"/>
    <d v="2017-03-21T00:00:00"/>
    <x v="93"/>
    <d v="1899-12-30T16:00:00"/>
    <x v="4"/>
    <x v="2"/>
    <x v="0"/>
    <x v="93"/>
    <n v="472"/>
    <n v="7.8666666666666663"/>
    <x v="83"/>
    <x v="80"/>
    <x v="92"/>
    <x v="0"/>
    <x v="1"/>
    <n v="1996"/>
    <n v="26"/>
    <x v="0"/>
  </r>
  <r>
    <n v="3005402"/>
    <d v="2017-04-18T16:49:19"/>
    <d v="2017-04-18T00:00:00"/>
    <x v="94"/>
    <d v="1899-12-30T16:00:00"/>
    <x v="4"/>
    <x v="4"/>
    <x v="0"/>
    <x v="94"/>
    <n v="334"/>
    <n v="5.5666666666666664"/>
    <x v="84"/>
    <x v="81"/>
    <x v="93"/>
    <x v="0"/>
    <x v="0"/>
    <n v="1984"/>
    <n v="38"/>
    <x v="2"/>
  </r>
  <r>
    <n v="4212374"/>
    <d v="2017-05-14T16:38:55"/>
    <d v="2017-05-14T00:00:00"/>
    <x v="95"/>
    <d v="1899-12-30T16:00:00"/>
    <x v="0"/>
    <x v="1"/>
    <x v="0"/>
    <x v="95"/>
    <n v="245"/>
    <n v="4.083333333333333"/>
    <x v="85"/>
    <x v="82"/>
    <x v="94"/>
    <x v="0"/>
    <x v="0"/>
    <n v="1984"/>
    <n v="38"/>
    <x v="2"/>
  </r>
  <r>
    <n v="2697880"/>
    <d v="2017-04-12T16:07:26"/>
    <d v="2017-04-12T00:00:00"/>
    <x v="96"/>
    <d v="1899-12-30T16:00:00"/>
    <x v="2"/>
    <x v="4"/>
    <x v="0"/>
    <x v="96"/>
    <n v="1573"/>
    <n v="26.216666666666665"/>
    <x v="86"/>
    <x v="83"/>
    <x v="95"/>
    <x v="0"/>
    <x v="1"/>
    <n v="1974"/>
    <n v="48"/>
    <x v="1"/>
  </r>
  <r>
    <n v="4393538"/>
    <d v="2017-05-17T18:26:55"/>
    <d v="2017-05-17T00:00:00"/>
    <x v="97"/>
    <d v="1899-12-30T18:00:00"/>
    <x v="2"/>
    <x v="1"/>
    <x v="0"/>
    <x v="97"/>
    <n v="525"/>
    <n v="8.75"/>
    <x v="87"/>
    <x v="84"/>
    <x v="96"/>
    <x v="0"/>
    <x v="0"/>
    <n v="1948"/>
    <n v="74"/>
    <x v="5"/>
  </r>
  <r>
    <n v="3893488"/>
    <d v="2017-05-07T18:20:24"/>
    <d v="2017-05-07T00:00:00"/>
    <x v="98"/>
    <d v="1899-12-30T18:00:00"/>
    <x v="0"/>
    <x v="1"/>
    <x v="0"/>
    <x v="98"/>
    <n v="1349"/>
    <n v="22.483333333333334"/>
    <x v="33"/>
    <x v="85"/>
    <x v="97"/>
    <x v="0"/>
    <x v="0"/>
    <n v="1990"/>
    <n v="32"/>
    <x v="2"/>
  </r>
  <r>
    <n v="1811390"/>
    <d v="2017-03-10T08:27:48"/>
    <d v="2017-03-10T00:00:00"/>
    <x v="99"/>
    <d v="1899-12-30T08:00:00"/>
    <x v="5"/>
    <x v="2"/>
    <x v="0"/>
    <x v="99"/>
    <n v="253"/>
    <n v="4.2166666666666668"/>
    <x v="88"/>
    <x v="30"/>
    <x v="98"/>
    <x v="0"/>
    <x v="0"/>
    <n v="1973"/>
    <n v="49"/>
    <x v="1"/>
  </r>
  <r>
    <n v="389272"/>
    <d v="2017-01-19T07:34:42"/>
    <d v="2017-01-19T00:00:00"/>
    <x v="100"/>
    <d v="1899-12-30T07:00:00"/>
    <x v="1"/>
    <x v="5"/>
    <x v="0"/>
    <x v="100"/>
    <n v="444"/>
    <n v="7.4"/>
    <x v="47"/>
    <x v="86"/>
    <x v="99"/>
    <x v="0"/>
    <x v="0"/>
    <n v="1979"/>
    <n v="43"/>
    <x v="1"/>
  </r>
  <r>
    <n v="4666273"/>
    <d v="2017-05-23T06:59:22"/>
    <d v="2017-05-23T00:00:00"/>
    <x v="101"/>
    <d v="1899-12-30T06:00:00"/>
    <x v="4"/>
    <x v="1"/>
    <x v="0"/>
    <x v="101"/>
    <n v="1416"/>
    <n v="23.6"/>
    <x v="89"/>
    <x v="87"/>
    <x v="100"/>
    <x v="0"/>
    <x v="1"/>
    <n v="1957"/>
    <n v="65"/>
    <x v="3"/>
  </r>
  <r>
    <n v="3241064"/>
    <d v="2017-04-24T06:31:16"/>
    <d v="2017-04-24T00:00:00"/>
    <x v="102"/>
    <d v="1899-12-30T06:00:00"/>
    <x v="3"/>
    <x v="4"/>
    <x v="0"/>
    <x v="102"/>
    <n v="1488"/>
    <n v="24.8"/>
    <x v="90"/>
    <x v="11"/>
    <x v="101"/>
    <x v="0"/>
    <x v="0"/>
    <n v="1962"/>
    <n v="60"/>
    <x v="3"/>
  </r>
  <r>
    <n v="4287006"/>
    <d v="2017-05-16T08:03:21"/>
    <d v="2017-05-16T00:00:00"/>
    <x v="103"/>
    <d v="1899-12-30T08:00:00"/>
    <x v="4"/>
    <x v="1"/>
    <x v="0"/>
    <x v="103"/>
    <n v="2048"/>
    <n v="34.133333333333333"/>
    <x v="91"/>
    <x v="88"/>
    <x v="102"/>
    <x v="0"/>
    <x v="0"/>
    <n v="1971"/>
    <n v="51"/>
    <x v="4"/>
  </r>
  <r>
    <n v="2971954"/>
    <d v="2017-04-17T23:11:49"/>
    <d v="2017-04-17T00:00:00"/>
    <x v="104"/>
    <d v="1899-12-30T23:00:00"/>
    <x v="3"/>
    <x v="4"/>
    <x v="0"/>
    <x v="104"/>
    <n v="272"/>
    <n v="4.5333333333333332"/>
    <x v="80"/>
    <x v="56"/>
    <x v="103"/>
    <x v="0"/>
    <x v="0"/>
    <n v="1992"/>
    <n v="30"/>
    <x v="2"/>
  </r>
  <r>
    <n v="5902394"/>
    <d v="2017-06-15T08:17:03"/>
    <d v="2017-06-15T00:00:00"/>
    <x v="105"/>
    <d v="1899-12-30T08:00:00"/>
    <x v="1"/>
    <x v="0"/>
    <x v="0"/>
    <x v="105"/>
    <n v="593"/>
    <n v="9.8833333333333329"/>
    <x v="92"/>
    <x v="89"/>
    <x v="104"/>
    <x v="0"/>
    <x v="0"/>
    <n v="1990"/>
    <n v="32"/>
    <x v="2"/>
  </r>
  <r>
    <n v="3079483"/>
    <d v="2017-04-20T10:00:58"/>
    <d v="2017-04-20T00:00:00"/>
    <x v="106"/>
    <d v="1899-12-30T10:00:00"/>
    <x v="1"/>
    <x v="4"/>
    <x v="0"/>
    <x v="106"/>
    <n v="1203"/>
    <n v="20.05"/>
    <x v="93"/>
    <x v="90"/>
    <x v="105"/>
    <x v="0"/>
    <x v="0"/>
    <n v="1960"/>
    <n v="62"/>
    <x v="3"/>
  </r>
  <r>
    <n v="6356851"/>
    <d v="2017-06-23T12:01:36"/>
    <d v="2017-06-23T00:00:00"/>
    <x v="107"/>
    <d v="1899-12-30T12:00:00"/>
    <x v="5"/>
    <x v="0"/>
    <x v="0"/>
    <x v="107"/>
    <n v="2341"/>
    <n v="39.016666666666666"/>
    <x v="8"/>
    <x v="91"/>
    <x v="106"/>
    <x v="1"/>
    <x v="0"/>
    <n v="1960"/>
    <n v="62"/>
    <x v="3"/>
  </r>
  <r>
    <n v="6437349"/>
    <d v="2017-06-24T20:40:53"/>
    <d v="2017-06-24T00:00:00"/>
    <x v="108"/>
    <d v="1899-12-30T20:00:00"/>
    <x v="6"/>
    <x v="0"/>
    <x v="0"/>
    <x v="108"/>
    <n v="1484"/>
    <n v="24.733333333333334"/>
    <x v="94"/>
    <x v="92"/>
    <x v="107"/>
    <x v="0"/>
    <x v="0"/>
    <n v="1979"/>
    <n v="43"/>
    <x v="1"/>
  </r>
  <r>
    <n v="4015168"/>
    <d v="2017-05-10T08:08:06"/>
    <d v="2017-05-10T00:00:00"/>
    <x v="109"/>
    <d v="1899-12-30T08:00:00"/>
    <x v="2"/>
    <x v="1"/>
    <x v="0"/>
    <x v="109"/>
    <n v="956"/>
    <n v="15.933333333333334"/>
    <x v="95"/>
    <x v="93"/>
    <x v="108"/>
    <x v="0"/>
    <x v="0"/>
    <n v="1959"/>
    <n v="63"/>
    <x v="3"/>
  </r>
  <r>
    <n v="6417471"/>
    <d v="2017-06-24T15:38:10"/>
    <d v="2017-06-24T00:00:00"/>
    <x v="110"/>
    <d v="1899-12-30T15:00:00"/>
    <x v="6"/>
    <x v="0"/>
    <x v="0"/>
    <x v="110"/>
    <n v="362"/>
    <n v="6.0333333333333332"/>
    <x v="96"/>
    <x v="94"/>
    <x v="109"/>
    <x v="0"/>
    <x v="1"/>
    <n v="1966"/>
    <n v="56"/>
    <x v="4"/>
  </r>
  <r>
    <n v="6158567"/>
    <d v="2017-06-20T12:06:43"/>
    <d v="2017-06-20T00:00:00"/>
    <x v="111"/>
    <d v="1899-12-30T12:00:00"/>
    <x v="4"/>
    <x v="0"/>
    <x v="0"/>
    <x v="111"/>
    <n v="635"/>
    <n v="10.583333333333334"/>
    <x v="97"/>
    <x v="26"/>
    <x v="110"/>
    <x v="0"/>
    <x v="0"/>
    <n v="1991"/>
    <n v="31"/>
    <x v="2"/>
  </r>
  <r>
    <n v="4742346"/>
    <d v="2017-05-24T11:32:50"/>
    <d v="2017-05-24T00:00:00"/>
    <x v="112"/>
    <d v="1899-12-30T11:00:00"/>
    <x v="2"/>
    <x v="1"/>
    <x v="0"/>
    <x v="112"/>
    <n v="607"/>
    <n v="10.116666666666667"/>
    <x v="13"/>
    <x v="95"/>
    <x v="111"/>
    <x v="0"/>
    <x v="0"/>
    <n v="1967"/>
    <n v="55"/>
    <x v="4"/>
  </r>
  <r>
    <n v="1214745"/>
    <d v="2017-02-20T17:42:58"/>
    <d v="2017-02-20T00:00:00"/>
    <x v="113"/>
    <d v="1899-12-30T17:00:00"/>
    <x v="3"/>
    <x v="3"/>
    <x v="0"/>
    <x v="113"/>
    <n v="1852"/>
    <n v="30.866666666666667"/>
    <x v="98"/>
    <x v="96"/>
    <x v="112"/>
    <x v="1"/>
    <x v="0"/>
    <n v="1967"/>
    <n v="55"/>
    <x v="4"/>
  </r>
  <r>
    <n v="3071010"/>
    <d v="2017-04-19T22:35:19"/>
    <d v="2017-04-19T00:00:00"/>
    <x v="114"/>
    <d v="1899-12-30T22:00:00"/>
    <x v="2"/>
    <x v="4"/>
    <x v="0"/>
    <x v="114"/>
    <n v="1242"/>
    <n v="20.7"/>
    <x v="99"/>
    <x v="37"/>
    <x v="113"/>
    <x v="1"/>
    <x v="0"/>
    <n v="1996"/>
    <n v="26"/>
    <x v="0"/>
  </r>
  <r>
    <n v="2767253"/>
    <d v="2017-04-13T19:04:52"/>
    <d v="2017-04-13T00:00:00"/>
    <x v="115"/>
    <d v="1899-12-30T19:00:00"/>
    <x v="1"/>
    <x v="4"/>
    <x v="0"/>
    <x v="115"/>
    <n v="997"/>
    <n v="16.616666666666667"/>
    <x v="68"/>
    <x v="97"/>
    <x v="114"/>
    <x v="0"/>
    <x v="0"/>
    <n v="1979"/>
    <n v="43"/>
    <x v="1"/>
  </r>
  <r>
    <n v="1873353"/>
    <d v="2017-03-13T17:35:41"/>
    <d v="2017-03-13T00:00:00"/>
    <x v="116"/>
    <d v="1899-12-30T17:00:00"/>
    <x v="3"/>
    <x v="2"/>
    <x v="0"/>
    <x v="116"/>
    <n v="1278"/>
    <n v="21.3"/>
    <x v="100"/>
    <x v="98"/>
    <x v="115"/>
    <x v="0"/>
    <x v="0"/>
    <n v="1977"/>
    <n v="45"/>
    <x v="1"/>
  </r>
  <r>
    <n v="6335267"/>
    <d v="2017-06-22T23:18:22"/>
    <d v="2017-06-22T00:00:00"/>
    <x v="117"/>
    <d v="1899-12-30T23:00:00"/>
    <x v="1"/>
    <x v="0"/>
    <x v="0"/>
    <x v="117"/>
    <n v="1443"/>
    <n v="24.05"/>
    <x v="101"/>
    <x v="99"/>
    <x v="116"/>
    <x v="0"/>
    <x v="1"/>
    <n v="1996"/>
    <n v="26"/>
    <x v="0"/>
  </r>
  <r>
    <n v="4824502"/>
    <d v="2017-05-26T14:03:32"/>
    <d v="2017-05-26T00:00:00"/>
    <x v="118"/>
    <d v="1899-12-30T14:00:00"/>
    <x v="5"/>
    <x v="1"/>
    <x v="0"/>
    <x v="118"/>
    <n v="1276"/>
    <n v="21.266666666666666"/>
    <x v="102"/>
    <x v="100"/>
    <x v="117"/>
    <x v="1"/>
    <x v="1"/>
    <n v="1996"/>
    <n v="26"/>
    <x v="0"/>
  </r>
  <r>
    <n v="5213563"/>
    <d v="2017-06-02T20:34:59"/>
    <d v="2017-06-02T00:00:00"/>
    <x v="119"/>
    <d v="1899-12-30T20:00:00"/>
    <x v="5"/>
    <x v="0"/>
    <x v="0"/>
    <x v="119"/>
    <n v="273"/>
    <n v="4.55"/>
    <x v="80"/>
    <x v="101"/>
    <x v="118"/>
    <x v="0"/>
    <x v="0"/>
    <n v="1985"/>
    <n v="37"/>
    <x v="2"/>
  </r>
  <r>
    <n v="1578361"/>
    <d v="2017-03-02T15:21:31"/>
    <d v="2017-03-02T00:00:00"/>
    <x v="120"/>
    <d v="1899-12-30T15:00:00"/>
    <x v="1"/>
    <x v="2"/>
    <x v="0"/>
    <x v="120"/>
    <n v="209"/>
    <n v="3.4833333333333334"/>
    <x v="103"/>
    <x v="102"/>
    <x v="119"/>
    <x v="0"/>
    <x v="0"/>
    <n v="1983"/>
    <n v="39"/>
    <x v="2"/>
  </r>
  <r>
    <n v="378557"/>
    <d v="2017-01-18T18:24:36"/>
    <d v="2017-01-18T00:00:00"/>
    <x v="121"/>
    <d v="1899-12-30T18:00:00"/>
    <x v="2"/>
    <x v="5"/>
    <x v="0"/>
    <x v="121"/>
    <n v="1325"/>
    <n v="22.083333333333332"/>
    <x v="104"/>
    <x v="103"/>
    <x v="120"/>
    <x v="0"/>
    <x v="1"/>
    <n v="1986"/>
    <n v="36"/>
    <x v="2"/>
  </r>
  <r>
    <n v="1759669"/>
    <d v="2017-03-08T20:42:12"/>
    <d v="2017-03-08T00:00:00"/>
    <x v="122"/>
    <d v="1899-12-30T20:00:00"/>
    <x v="2"/>
    <x v="2"/>
    <x v="0"/>
    <x v="122"/>
    <n v="156"/>
    <n v="2.6"/>
    <x v="105"/>
    <x v="104"/>
    <x v="121"/>
    <x v="0"/>
    <x v="0"/>
    <n v="1987"/>
    <n v="35"/>
    <x v="2"/>
  </r>
  <r>
    <n v="2792598"/>
    <d v="2017-04-14T12:17:13"/>
    <d v="2017-04-14T00:00:00"/>
    <x v="123"/>
    <d v="1899-12-30T12:00:00"/>
    <x v="5"/>
    <x v="4"/>
    <x v="0"/>
    <x v="123"/>
    <n v="1232"/>
    <n v="20.533333333333335"/>
    <x v="106"/>
    <x v="10"/>
    <x v="122"/>
    <x v="1"/>
    <x v="0"/>
    <n v="1987"/>
    <n v="35"/>
    <x v="2"/>
  </r>
  <r>
    <n v="3006257"/>
    <d v="2017-04-18T17:01:54"/>
    <d v="2017-04-18T00:00:00"/>
    <x v="124"/>
    <d v="1899-12-30T17:00:00"/>
    <x v="4"/>
    <x v="4"/>
    <x v="0"/>
    <x v="124"/>
    <n v="912"/>
    <n v="15.2"/>
    <x v="72"/>
    <x v="73"/>
    <x v="123"/>
    <x v="1"/>
    <x v="0"/>
    <n v="1987"/>
    <n v="35"/>
    <x v="2"/>
  </r>
  <r>
    <n v="2561325"/>
    <d v="2017-04-09T20:20:13"/>
    <d v="2017-04-09T00:00:00"/>
    <x v="125"/>
    <d v="1899-12-30T20:00:00"/>
    <x v="0"/>
    <x v="4"/>
    <x v="0"/>
    <x v="125"/>
    <n v="588"/>
    <n v="9.8000000000000007"/>
    <x v="107"/>
    <x v="34"/>
    <x v="124"/>
    <x v="0"/>
    <x v="0"/>
    <n v="1993"/>
    <n v="29"/>
    <x v="0"/>
  </r>
  <r>
    <n v="842093"/>
    <d v="2017-02-04T18:43:07"/>
    <d v="2017-02-04T00:00:00"/>
    <x v="126"/>
    <d v="1899-12-30T18:00:00"/>
    <x v="6"/>
    <x v="3"/>
    <x v="0"/>
    <x v="126"/>
    <n v="455"/>
    <n v="7.583333333333333"/>
    <x v="108"/>
    <x v="105"/>
    <x v="125"/>
    <x v="0"/>
    <x v="0"/>
    <n v="1974"/>
    <n v="48"/>
    <x v="1"/>
  </r>
  <r>
    <n v="5664204"/>
    <d v="2017-06-11T01:11:04"/>
    <d v="2017-06-11T00:00:00"/>
    <x v="127"/>
    <d v="1899-12-30T01:00:00"/>
    <x v="0"/>
    <x v="0"/>
    <x v="0"/>
    <x v="127"/>
    <n v="1913"/>
    <n v="31.883333333333333"/>
    <x v="109"/>
    <x v="106"/>
    <x v="126"/>
    <x v="0"/>
    <x v="0"/>
    <n v="1981"/>
    <n v="41"/>
    <x v="1"/>
  </r>
  <r>
    <n v="3789757"/>
    <d v="2017-05-04T20:01:39"/>
    <d v="2017-05-04T00:00:00"/>
    <x v="128"/>
    <d v="1899-12-30T20:00:00"/>
    <x v="1"/>
    <x v="1"/>
    <x v="0"/>
    <x v="128"/>
    <n v="2101"/>
    <n v="35.016666666666666"/>
    <x v="110"/>
    <x v="107"/>
    <x v="127"/>
    <x v="0"/>
    <x v="0"/>
    <n v="1990"/>
    <n v="32"/>
    <x v="2"/>
  </r>
  <r>
    <n v="5351922"/>
    <d v="2017-06-05T17:36:56"/>
    <d v="2017-06-05T00:00:00"/>
    <x v="129"/>
    <d v="1899-12-30T17:00:00"/>
    <x v="3"/>
    <x v="0"/>
    <x v="0"/>
    <x v="129"/>
    <n v="1754"/>
    <n v="29.233333333333334"/>
    <x v="111"/>
    <x v="108"/>
    <x v="128"/>
    <x v="0"/>
    <x v="0"/>
    <n v="1987"/>
    <n v="35"/>
    <x v="2"/>
  </r>
  <r>
    <n v="4776884"/>
    <d v="2017-05-24T19:56:12"/>
    <d v="2017-05-24T00:00:00"/>
    <x v="130"/>
    <d v="1899-12-30T19:00:00"/>
    <x v="2"/>
    <x v="1"/>
    <x v="0"/>
    <x v="130"/>
    <n v="1792"/>
    <n v="29.866666666666667"/>
    <x v="112"/>
    <x v="109"/>
    <x v="129"/>
    <x v="0"/>
    <x v="0"/>
    <n v="1963"/>
    <n v="59"/>
    <x v="4"/>
  </r>
  <r>
    <n v="6224775"/>
    <d v="2017-06-21T11:46:30"/>
    <d v="2017-06-21T00:00:00"/>
    <x v="131"/>
    <d v="1899-12-30T11:00:00"/>
    <x v="2"/>
    <x v="0"/>
    <x v="0"/>
    <x v="131"/>
    <n v="859"/>
    <n v="14.316666666666666"/>
    <x v="46"/>
    <x v="110"/>
    <x v="130"/>
    <x v="0"/>
    <x v="1"/>
    <n v="1960"/>
    <n v="62"/>
    <x v="3"/>
  </r>
  <r>
    <n v="6413999"/>
    <d v="2017-06-24T14:52:35"/>
    <d v="2017-06-24T00:00:00"/>
    <x v="132"/>
    <d v="1899-12-30T14:00:00"/>
    <x v="6"/>
    <x v="0"/>
    <x v="0"/>
    <x v="132"/>
    <n v="325"/>
    <n v="5.416666666666667"/>
    <x v="113"/>
    <x v="34"/>
    <x v="131"/>
    <x v="0"/>
    <x v="0"/>
    <n v="1989"/>
    <n v="33"/>
    <x v="2"/>
  </r>
  <r>
    <n v="3028133"/>
    <d v="2017-04-19T06:49:47"/>
    <d v="2017-04-19T00:00:00"/>
    <x v="133"/>
    <d v="1899-12-30T06:00:00"/>
    <x v="2"/>
    <x v="4"/>
    <x v="0"/>
    <x v="133"/>
    <n v="198"/>
    <n v="3.3"/>
    <x v="114"/>
    <x v="69"/>
    <x v="132"/>
    <x v="0"/>
    <x v="0"/>
    <n v="1980"/>
    <n v="42"/>
    <x v="1"/>
  </r>
  <r>
    <n v="3229794"/>
    <d v="2017-04-23T18:02:28"/>
    <d v="2017-04-23T00:00:00"/>
    <x v="134"/>
    <d v="1899-12-30T18:00:00"/>
    <x v="0"/>
    <x v="4"/>
    <x v="0"/>
    <x v="134"/>
    <n v="835"/>
    <n v="13.916666666666666"/>
    <x v="89"/>
    <x v="111"/>
    <x v="133"/>
    <x v="0"/>
    <x v="0"/>
    <n v="1964"/>
    <n v="58"/>
    <x v="4"/>
  </r>
  <r>
    <n v="1297870"/>
    <d v="2017-02-23T08:07:34"/>
    <d v="2017-02-23T00:00:00"/>
    <x v="135"/>
    <d v="1899-12-30T08:00:00"/>
    <x v="1"/>
    <x v="3"/>
    <x v="0"/>
    <x v="135"/>
    <n v="511"/>
    <n v="8.5166666666666675"/>
    <x v="115"/>
    <x v="112"/>
    <x v="134"/>
    <x v="0"/>
    <x v="0"/>
    <n v="1981"/>
    <n v="41"/>
    <x v="1"/>
  </r>
  <r>
    <n v="1779232"/>
    <d v="2017-03-09T11:29:20"/>
    <d v="2017-03-09T00:00:00"/>
    <x v="136"/>
    <d v="1899-12-30T11:00:00"/>
    <x v="1"/>
    <x v="2"/>
    <x v="0"/>
    <x v="136"/>
    <n v="569"/>
    <n v="9.4833333333333325"/>
    <x v="116"/>
    <x v="113"/>
    <x v="135"/>
    <x v="0"/>
    <x v="0"/>
    <n v="1993"/>
    <n v="29"/>
    <x v="0"/>
  </r>
  <r>
    <n v="1669014"/>
    <d v="2017-03-06T11:57:51"/>
    <d v="2017-03-06T00:00:00"/>
    <x v="137"/>
    <d v="1899-12-30T11:00:00"/>
    <x v="3"/>
    <x v="2"/>
    <x v="0"/>
    <x v="137"/>
    <n v="1686"/>
    <n v="28.1"/>
    <x v="117"/>
    <x v="114"/>
    <x v="136"/>
    <x v="1"/>
    <x v="0"/>
    <n v="1993"/>
    <n v="29"/>
    <x v="0"/>
  </r>
  <r>
    <n v="6170127"/>
    <d v="2017-06-20T16:05:55"/>
    <d v="2017-06-20T00:00:00"/>
    <x v="138"/>
    <d v="1899-12-30T16:00:00"/>
    <x v="4"/>
    <x v="0"/>
    <x v="0"/>
    <x v="138"/>
    <n v="1464"/>
    <n v="24.4"/>
    <x v="118"/>
    <x v="69"/>
    <x v="137"/>
    <x v="0"/>
    <x v="0"/>
    <n v="1968"/>
    <n v="54"/>
    <x v="4"/>
  </r>
  <r>
    <n v="3712090"/>
    <d v="2017-05-03T16:20:03"/>
    <d v="2017-05-03T00:00:00"/>
    <x v="139"/>
    <d v="1899-12-30T16:00:00"/>
    <x v="2"/>
    <x v="1"/>
    <x v="0"/>
    <x v="139"/>
    <n v="4552"/>
    <n v="75.86666666666666"/>
    <x v="119"/>
    <x v="115"/>
    <x v="138"/>
    <x v="1"/>
    <x v="0"/>
    <n v="1968"/>
    <n v="54"/>
    <x v="4"/>
  </r>
  <r>
    <n v="5529352"/>
    <d v="2017-06-08T19:14:41"/>
    <d v="2017-06-08T00:00:00"/>
    <x v="140"/>
    <d v="1899-12-30T19:00:00"/>
    <x v="1"/>
    <x v="0"/>
    <x v="0"/>
    <x v="140"/>
    <n v="1909"/>
    <n v="31.816666666666666"/>
    <x v="54"/>
    <x v="116"/>
    <x v="139"/>
    <x v="1"/>
    <x v="0"/>
    <n v="1968"/>
    <n v="54"/>
    <x v="4"/>
  </r>
  <r>
    <n v="6467971"/>
    <d v="2017-06-25T14:33:29"/>
    <d v="2017-06-25T00:00:00"/>
    <x v="141"/>
    <d v="1899-12-30T14:00:00"/>
    <x v="0"/>
    <x v="0"/>
    <x v="0"/>
    <x v="141"/>
    <n v="1479"/>
    <n v="24.65"/>
    <x v="120"/>
    <x v="117"/>
    <x v="140"/>
    <x v="1"/>
    <x v="0"/>
    <n v="1968"/>
    <n v="54"/>
    <x v="4"/>
  </r>
  <r>
    <n v="6353718"/>
    <d v="2017-06-23T10:39:58"/>
    <d v="2017-06-23T00:00:00"/>
    <x v="142"/>
    <d v="1899-12-30T10:00:00"/>
    <x v="5"/>
    <x v="0"/>
    <x v="0"/>
    <x v="142"/>
    <n v="335"/>
    <n v="5.583333333333333"/>
    <x v="91"/>
    <x v="118"/>
    <x v="141"/>
    <x v="0"/>
    <x v="1"/>
    <n v="1968"/>
    <n v="54"/>
    <x v="4"/>
  </r>
  <r>
    <n v="775802"/>
    <d v="2017-02-02T12:18:26"/>
    <d v="2017-02-02T00:00:00"/>
    <x v="143"/>
    <d v="1899-12-30T12:00:00"/>
    <x v="1"/>
    <x v="3"/>
    <x v="0"/>
    <x v="143"/>
    <n v="239"/>
    <n v="3.9833333333333334"/>
    <x v="121"/>
    <x v="119"/>
    <x v="142"/>
    <x v="0"/>
    <x v="0"/>
    <n v="1997"/>
    <n v="25"/>
    <x v="0"/>
  </r>
  <r>
    <n v="836946"/>
    <d v="2017-02-04T15:08:56"/>
    <d v="2017-02-04T00:00:00"/>
    <x v="144"/>
    <d v="1899-12-30T15:00:00"/>
    <x v="6"/>
    <x v="3"/>
    <x v="0"/>
    <x v="144"/>
    <n v="449"/>
    <n v="7.4833333333333334"/>
    <x v="122"/>
    <x v="120"/>
    <x v="143"/>
    <x v="0"/>
    <x v="0"/>
    <n v="1978"/>
    <n v="44"/>
    <x v="1"/>
  </r>
  <r>
    <n v="2432181"/>
    <d v="2017-04-06T07:20:47"/>
    <d v="2017-04-06T00:00:00"/>
    <x v="145"/>
    <d v="1899-12-30T07:00:00"/>
    <x v="1"/>
    <x v="4"/>
    <x v="0"/>
    <x v="145"/>
    <n v="81"/>
    <n v="1.35"/>
    <x v="123"/>
    <x v="119"/>
    <x v="144"/>
    <x v="0"/>
    <x v="0"/>
    <n v="1992"/>
    <n v="30"/>
    <x v="2"/>
  </r>
  <r>
    <n v="6647928"/>
    <d v="2017-06-28T11:47:01"/>
    <d v="2017-06-28T00:00:00"/>
    <x v="146"/>
    <d v="1899-12-30T11:00:00"/>
    <x v="2"/>
    <x v="0"/>
    <x v="0"/>
    <x v="146"/>
    <n v="619"/>
    <n v="10.316666666666666"/>
    <x v="34"/>
    <x v="119"/>
    <x v="145"/>
    <x v="0"/>
    <x v="0"/>
    <n v="1986"/>
    <n v="36"/>
    <x v="2"/>
  </r>
  <r>
    <n v="6171939"/>
    <d v="2017-06-20T16:34:55"/>
    <d v="2017-06-20T00:00:00"/>
    <x v="147"/>
    <d v="1899-12-30T16:00:00"/>
    <x v="4"/>
    <x v="0"/>
    <x v="0"/>
    <x v="147"/>
    <n v="2132"/>
    <n v="35.533333333333331"/>
    <x v="124"/>
    <x v="121"/>
    <x v="146"/>
    <x v="0"/>
    <x v="1"/>
    <n v="1977"/>
    <n v="45"/>
    <x v="1"/>
  </r>
  <r>
    <n v="4837234"/>
    <d v="2017-05-26T16:54:06"/>
    <d v="2017-05-26T00:00:00"/>
    <x v="148"/>
    <d v="1899-12-30T16:00:00"/>
    <x v="5"/>
    <x v="1"/>
    <x v="0"/>
    <x v="148"/>
    <n v="1278"/>
    <n v="21.3"/>
    <x v="54"/>
    <x v="10"/>
    <x v="147"/>
    <x v="0"/>
    <x v="0"/>
    <n v="1967"/>
    <n v="55"/>
    <x v="4"/>
  </r>
  <r>
    <n v="5478620"/>
    <d v="2017-06-08T06:20:46"/>
    <d v="2017-06-08T00:00:00"/>
    <x v="149"/>
    <d v="1899-12-30T06:00:00"/>
    <x v="1"/>
    <x v="0"/>
    <x v="0"/>
    <x v="149"/>
    <n v="116"/>
    <n v="1.9333333333333333"/>
    <x v="97"/>
    <x v="122"/>
    <x v="148"/>
    <x v="0"/>
    <x v="0"/>
    <n v="1990"/>
    <n v="32"/>
    <x v="2"/>
  </r>
  <r>
    <n v="72902"/>
    <d v="2017-01-04T23:02:57"/>
    <d v="2017-01-04T00:00:00"/>
    <x v="150"/>
    <d v="1899-12-30T23:00:00"/>
    <x v="2"/>
    <x v="5"/>
    <x v="0"/>
    <x v="150"/>
    <n v="135"/>
    <n v="2.25"/>
    <x v="107"/>
    <x v="9"/>
    <x v="149"/>
    <x v="0"/>
    <x v="0"/>
    <n v="1991"/>
    <n v="31"/>
    <x v="2"/>
  </r>
  <r>
    <n v="2142023"/>
    <d v="2017-03-28T09:02:21"/>
    <d v="2017-03-28T00:00:00"/>
    <x v="151"/>
    <d v="1899-12-30T09:00:00"/>
    <x v="4"/>
    <x v="2"/>
    <x v="0"/>
    <x v="151"/>
    <n v="292"/>
    <n v="4.8666666666666663"/>
    <x v="79"/>
    <x v="123"/>
    <x v="150"/>
    <x v="0"/>
    <x v="0"/>
    <n v="1986"/>
    <n v="36"/>
    <x v="2"/>
  </r>
  <r>
    <n v="5644756"/>
    <d v="2017-06-10T17:11:33"/>
    <d v="2017-06-10T00:00:00"/>
    <x v="152"/>
    <d v="1899-12-30T17:00:00"/>
    <x v="6"/>
    <x v="0"/>
    <x v="0"/>
    <x v="152"/>
    <n v="1288"/>
    <n v="21.466666666666665"/>
    <x v="93"/>
    <x v="124"/>
    <x v="151"/>
    <x v="0"/>
    <x v="0"/>
    <n v="1976"/>
    <n v="46"/>
    <x v="1"/>
  </r>
  <r>
    <n v="6672567"/>
    <d v="2017-06-28T18:04:25"/>
    <d v="2017-06-28T00:00:00"/>
    <x v="153"/>
    <d v="1899-12-30T18:00:00"/>
    <x v="2"/>
    <x v="0"/>
    <x v="0"/>
    <x v="153"/>
    <n v="317"/>
    <n v="5.2833333333333332"/>
    <x v="100"/>
    <x v="125"/>
    <x v="152"/>
    <x v="0"/>
    <x v="0"/>
    <n v="1964"/>
    <n v="58"/>
    <x v="4"/>
  </r>
  <r>
    <n v="233335"/>
    <d v="2017-01-12T17:18:44"/>
    <d v="2017-01-12T00:00:00"/>
    <x v="154"/>
    <d v="1899-12-30T17:00:00"/>
    <x v="1"/>
    <x v="5"/>
    <x v="0"/>
    <x v="154"/>
    <n v="1255"/>
    <n v="20.916666666666668"/>
    <x v="125"/>
    <x v="126"/>
    <x v="153"/>
    <x v="0"/>
    <x v="0"/>
    <n v="1981"/>
    <n v="41"/>
    <x v="1"/>
  </r>
  <r>
    <n v="1884535"/>
    <d v="2017-03-17T11:00:41"/>
    <d v="2017-03-17T00:00:00"/>
    <x v="155"/>
    <d v="1899-12-30T11:00:00"/>
    <x v="5"/>
    <x v="2"/>
    <x v="0"/>
    <x v="155"/>
    <n v="503"/>
    <n v="8.3833333333333329"/>
    <x v="126"/>
    <x v="127"/>
    <x v="154"/>
    <x v="0"/>
    <x v="0"/>
    <n v="1987"/>
    <n v="35"/>
    <x v="2"/>
  </r>
  <r>
    <n v="5321258"/>
    <d v="2017-06-05T08:08:51"/>
    <d v="2017-06-05T00:00:00"/>
    <x v="156"/>
    <d v="1899-12-30T08:00:00"/>
    <x v="3"/>
    <x v="0"/>
    <x v="0"/>
    <x v="156"/>
    <n v="1812"/>
    <n v="30.2"/>
    <x v="127"/>
    <x v="123"/>
    <x v="155"/>
    <x v="0"/>
    <x v="0"/>
    <n v="1969"/>
    <n v="53"/>
    <x v="4"/>
  </r>
  <r>
    <n v="3744138"/>
    <d v="2017-05-04T07:58:56"/>
    <d v="2017-05-04T00:00:00"/>
    <x v="157"/>
    <d v="1899-12-30T07:00:00"/>
    <x v="1"/>
    <x v="1"/>
    <x v="0"/>
    <x v="157"/>
    <n v="651"/>
    <n v="10.85"/>
    <x v="128"/>
    <x v="128"/>
    <x v="156"/>
    <x v="0"/>
    <x v="0"/>
    <n v="1973"/>
    <n v="49"/>
    <x v="1"/>
  </r>
  <r>
    <n v="3018843"/>
    <d v="2017-04-18T19:15:38"/>
    <d v="2017-04-18T00:00:00"/>
    <x v="158"/>
    <d v="1899-12-30T19:00:00"/>
    <x v="4"/>
    <x v="4"/>
    <x v="0"/>
    <x v="158"/>
    <n v="1619"/>
    <n v="26.983333333333334"/>
    <x v="33"/>
    <x v="129"/>
    <x v="157"/>
    <x v="0"/>
    <x v="1"/>
    <n v="1980"/>
    <n v="42"/>
    <x v="1"/>
  </r>
  <r>
    <n v="2316085"/>
    <d v="2017-04-03T08:26:45"/>
    <d v="2017-04-03T00:00:00"/>
    <x v="159"/>
    <d v="1899-12-30T08:00:00"/>
    <x v="3"/>
    <x v="4"/>
    <x v="0"/>
    <x v="159"/>
    <n v="670"/>
    <n v="11.166666666666666"/>
    <x v="129"/>
    <x v="99"/>
    <x v="158"/>
    <x v="0"/>
    <x v="0"/>
    <n v="1979"/>
    <n v="43"/>
    <x v="1"/>
  </r>
  <r>
    <n v="5887645"/>
    <d v="2017-06-14T20:42:44"/>
    <d v="2017-06-14T00:00:00"/>
    <x v="160"/>
    <d v="1899-12-30T20:00:00"/>
    <x v="2"/>
    <x v="0"/>
    <x v="0"/>
    <x v="160"/>
    <n v="1462"/>
    <n v="24.366666666666667"/>
    <x v="130"/>
    <x v="99"/>
    <x v="159"/>
    <x v="0"/>
    <x v="1"/>
    <n v="1983"/>
    <n v="39"/>
    <x v="2"/>
  </r>
  <r>
    <n v="3013856"/>
    <d v="2017-04-18T18:17:44"/>
    <d v="2017-04-18T00:00:00"/>
    <x v="161"/>
    <d v="1899-12-30T18:00:00"/>
    <x v="4"/>
    <x v="4"/>
    <x v="0"/>
    <x v="161"/>
    <n v="690"/>
    <n v="11.5"/>
    <x v="131"/>
    <x v="47"/>
    <x v="160"/>
    <x v="0"/>
    <x v="0"/>
    <n v="1960"/>
    <n v="62"/>
    <x v="3"/>
  </r>
  <r>
    <n v="6351515"/>
    <d v="2017-06-23T09:50:02"/>
    <d v="2017-06-23T00:00:00"/>
    <x v="162"/>
    <d v="1899-12-30T09:00:00"/>
    <x v="5"/>
    <x v="0"/>
    <x v="0"/>
    <x v="162"/>
    <n v="829"/>
    <n v="13.816666666666666"/>
    <x v="132"/>
    <x v="130"/>
    <x v="161"/>
    <x v="0"/>
    <x v="0"/>
    <n v="1980"/>
    <n v="42"/>
    <x v="1"/>
  </r>
  <r>
    <n v="5825054"/>
    <d v="2017-06-13T19:58:23"/>
    <d v="2017-06-13T00:00:00"/>
    <x v="163"/>
    <d v="1899-12-30T19:00:00"/>
    <x v="4"/>
    <x v="0"/>
    <x v="0"/>
    <x v="163"/>
    <n v="585"/>
    <n v="9.75"/>
    <x v="82"/>
    <x v="34"/>
    <x v="162"/>
    <x v="0"/>
    <x v="0"/>
    <n v="1963"/>
    <n v="59"/>
    <x v="4"/>
  </r>
  <r>
    <n v="6730027"/>
    <d v="2017-06-29T16:43:50"/>
    <d v="2017-06-29T00:00:00"/>
    <x v="164"/>
    <d v="1899-12-30T16:00:00"/>
    <x v="1"/>
    <x v="0"/>
    <x v="0"/>
    <x v="164"/>
    <n v="249"/>
    <n v="4.1500000000000004"/>
    <x v="133"/>
    <x v="87"/>
    <x v="163"/>
    <x v="0"/>
    <x v="0"/>
    <n v="1977"/>
    <n v="45"/>
    <x v="1"/>
  </r>
  <r>
    <n v="1826417"/>
    <d v="2017-03-10T23:15:15"/>
    <d v="2017-03-10T00:00:00"/>
    <x v="165"/>
    <d v="1899-12-30T23:00:00"/>
    <x v="5"/>
    <x v="2"/>
    <x v="0"/>
    <x v="165"/>
    <n v="844"/>
    <n v="14.066666666666666"/>
    <x v="8"/>
    <x v="131"/>
    <x v="164"/>
    <x v="0"/>
    <x v="0"/>
    <n v="1977"/>
    <n v="45"/>
    <x v="1"/>
  </r>
  <r>
    <n v="968783"/>
    <d v="2017-02-11T15:36:29"/>
    <d v="2017-02-11T00:00:00"/>
    <x v="166"/>
    <d v="1899-12-30T15:00:00"/>
    <x v="6"/>
    <x v="3"/>
    <x v="0"/>
    <x v="166"/>
    <n v="883"/>
    <n v="14.716666666666667"/>
    <x v="134"/>
    <x v="31"/>
    <x v="165"/>
    <x v="0"/>
    <x v="0"/>
    <n v="1973"/>
    <n v="49"/>
    <x v="1"/>
  </r>
  <r>
    <n v="5298343"/>
    <d v="2017-06-04T14:41:04"/>
    <d v="2017-06-04T00:00:00"/>
    <x v="167"/>
    <d v="1899-12-30T14:00:00"/>
    <x v="0"/>
    <x v="0"/>
    <x v="0"/>
    <x v="167"/>
    <n v="509"/>
    <n v="8.4833333333333325"/>
    <x v="7"/>
    <x v="132"/>
    <x v="166"/>
    <x v="0"/>
    <x v="1"/>
    <n v="1967"/>
    <n v="55"/>
    <x v="4"/>
  </r>
  <r>
    <n v="13703"/>
    <d v="2017-01-01T19:12:56"/>
    <d v="2017-01-01T00:00:00"/>
    <x v="168"/>
    <d v="1899-12-30T19:00:00"/>
    <x v="0"/>
    <x v="5"/>
    <x v="0"/>
    <x v="168"/>
    <n v="1127"/>
    <n v="18.783333333333335"/>
    <x v="29"/>
    <x v="133"/>
    <x v="167"/>
    <x v="1"/>
    <x v="1"/>
    <n v="1967"/>
    <n v="55"/>
    <x v="4"/>
  </r>
  <r>
    <n v="3134620"/>
    <d v="2017-04-21T15:02:30"/>
    <d v="2017-04-21T00:00:00"/>
    <x v="169"/>
    <d v="1899-12-30T15:00:00"/>
    <x v="5"/>
    <x v="4"/>
    <x v="0"/>
    <x v="169"/>
    <n v="342"/>
    <n v="5.7"/>
    <x v="83"/>
    <x v="134"/>
    <x v="168"/>
    <x v="0"/>
    <x v="0"/>
    <n v="1971"/>
    <n v="51"/>
    <x v="4"/>
  </r>
  <r>
    <n v="6225518"/>
    <d v="2017-06-21T12:02:33"/>
    <d v="2017-06-21T00:00:00"/>
    <x v="170"/>
    <d v="1899-12-30T12:00:00"/>
    <x v="2"/>
    <x v="0"/>
    <x v="0"/>
    <x v="170"/>
    <n v="386"/>
    <n v="6.4333333333333336"/>
    <x v="135"/>
    <x v="71"/>
    <x v="169"/>
    <x v="0"/>
    <x v="1"/>
    <n v="1978"/>
    <n v="44"/>
    <x v="1"/>
  </r>
  <r>
    <n v="6041709"/>
    <d v="2017-06-17T18:46:23"/>
    <d v="2017-06-17T00:00:00"/>
    <x v="171"/>
    <d v="1899-12-30T18:00:00"/>
    <x v="6"/>
    <x v="0"/>
    <x v="0"/>
    <x v="171"/>
    <n v="476"/>
    <n v="7.9333333333333336"/>
    <x v="1"/>
    <x v="135"/>
    <x v="170"/>
    <x v="0"/>
    <x v="1"/>
    <n v="1979"/>
    <n v="43"/>
    <x v="1"/>
  </r>
  <r>
    <n v="3288188"/>
    <d v="2017-04-24T23:33:49"/>
    <d v="2017-04-24T00:00:00"/>
    <x v="172"/>
    <d v="1899-12-30T23:00:00"/>
    <x v="3"/>
    <x v="4"/>
    <x v="0"/>
    <x v="172"/>
    <n v="744"/>
    <n v="12.4"/>
    <x v="132"/>
    <x v="136"/>
    <x v="171"/>
    <x v="0"/>
    <x v="0"/>
    <n v="1986"/>
    <n v="36"/>
    <x v="2"/>
  </r>
  <r>
    <n v="699264"/>
    <d v="2017-01-30T20:29:56"/>
    <d v="2017-01-30T00:00:00"/>
    <x v="46"/>
    <d v="1899-12-30T20:00:00"/>
    <x v="3"/>
    <x v="5"/>
    <x v="0"/>
    <x v="173"/>
    <n v="817"/>
    <n v="13.616666666666667"/>
    <x v="114"/>
    <x v="137"/>
    <x v="172"/>
    <x v="0"/>
    <x v="0"/>
    <n v="1986"/>
    <n v="36"/>
    <x v="2"/>
  </r>
  <r>
    <n v="5560849"/>
    <d v="2017-06-09T11:44:04"/>
    <d v="2017-06-09T00:00:00"/>
    <x v="173"/>
    <d v="1899-12-30T11:00:00"/>
    <x v="5"/>
    <x v="0"/>
    <x v="0"/>
    <x v="174"/>
    <n v="1591"/>
    <n v="26.516666666666666"/>
    <x v="83"/>
    <x v="138"/>
    <x v="173"/>
    <x v="1"/>
    <x v="0"/>
    <n v="1985"/>
    <n v="37"/>
    <x v="2"/>
  </r>
  <r>
    <n v="5514258"/>
    <d v="2017-06-08T16:51:14"/>
    <d v="2017-06-08T00:00:00"/>
    <x v="174"/>
    <d v="1899-12-30T16:00:00"/>
    <x v="1"/>
    <x v="0"/>
    <x v="0"/>
    <x v="175"/>
    <n v="881"/>
    <n v="14.683333333333334"/>
    <x v="57"/>
    <x v="98"/>
    <x v="174"/>
    <x v="0"/>
    <x v="0"/>
    <n v="1971"/>
    <n v="51"/>
    <x v="4"/>
  </r>
  <r>
    <n v="2296986"/>
    <d v="2017-04-02T17:00:12"/>
    <d v="2017-04-02T00:00:00"/>
    <x v="175"/>
    <d v="1899-12-30T17:00:00"/>
    <x v="0"/>
    <x v="4"/>
    <x v="0"/>
    <x v="176"/>
    <n v="75"/>
    <n v="1.25"/>
    <x v="136"/>
    <x v="139"/>
    <x v="175"/>
    <x v="0"/>
    <x v="0"/>
    <n v="1990"/>
    <n v="32"/>
    <x v="2"/>
  </r>
  <r>
    <n v="6398130"/>
    <d v="2017-06-24T11:06:51"/>
    <d v="2017-06-24T00:00:00"/>
    <x v="176"/>
    <d v="1899-12-30T11:00:00"/>
    <x v="6"/>
    <x v="0"/>
    <x v="0"/>
    <x v="177"/>
    <n v="187"/>
    <n v="3.1166666666666667"/>
    <x v="74"/>
    <x v="115"/>
    <x v="176"/>
    <x v="0"/>
    <x v="0"/>
    <n v="1973"/>
    <n v="49"/>
    <x v="1"/>
  </r>
  <r>
    <n v="2548859"/>
    <d v="2017-04-09T16:25:54"/>
    <d v="2017-04-09T00:00:00"/>
    <x v="177"/>
    <d v="1899-12-30T16:00:00"/>
    <x v="0"/>
    <x v="4"/>
    <x v="0"/>
    <x v="178"/>
    <n v="1177"/>
    <n v="19.616666666666667"/>
    <x v="137"/>
    <x v="53"/>
    <x v="177"/>
    <x v="0"/>
    <x v="0"/>
    <n v="1992"/>
    <n v="30"/>
    <x v="2"/>
  </r>
  <r>
    <n v="2481285"/>
    <d v="2017-04-07T19:48:41"/>
    <d v="2017-04-07T00:00:00"/>
    <x v="178"/>
    <d v="1899-12-30T19:00:00"/>
    <x v="5"/>
    <x v="4"/>
    <x v="0"/>
    <x v="179"/>
    <n v="304"/>
    <n v="5.0666666666666664"/>
    <x v="25"/>
    <x v="26"/>
    <x v="27"/>
    <x v="0"/>
    <x v="0"/>
    <n v="1985"/>
    <n v="37"/>
    <x v="2"/>
  </r>
  <r>
    <n v="3777400"/>
    <d v="2017-05-04T17:31:59"/>
    <d v="2017-05-04T00:00:00"/>
    <x v="179"/>
    <d v="1899-12-30T17:00:00"/>
    <x v="1"/>
    <x v="1"/>
    <x v="0"/>
    <x v="180"/>
    <n v="215"/>
    <n v="3.5833333333333335"/>
    <x v="102"/>
    <x v="140"/>
    <x v="178"/>
    <x v="0"/>
    <x v="0"/>
    <n v="1953"/>
    <n v="69"/>
    <x v="3"/>
  </r>
  <r>
    <n v="2160966"/>
    <d v="2017-03-29T07:59:56"/>
    <d v="2017-03-29T00:00:00"/>
    <x v="180"/>
    <d v="1899-12-30T07:00:00"/>
    <x v="2"/>
    <x v="2"/>
    <x v="0"/>
    <x v="181"/>
    <n v="531"/>
    <n v="8.85"/>
    <x v="138"/>
    <x v="8"/>
    <x v="179"/>
    <x v="0"/>
    <x v="0"/>
    <n v="1971"/>
    <n v="51"/>
    <x v="4"/>
  </r>
  <r>
    <n v="5897459"/>
    <d v="2017-06-15T07:05:49"/>
    <d v="2017-06-15T00:00:00"/>
    <x v="181"/>
    <d v="1899-12-30T07:00:00"/>
    <x v="1"/>
    <x v="0"/>
    <x v="0"/>
    <x v="182"/>
    <n v="714"/>
    <n v="11.9"/>
    <x v="139"/>
    <x v="141"/>
    <x v="180"/>
    <x v="0"/>
    <x v="0"/>
    <n v="1954"/>
    <n v="68"/>
    <x v="3"/>
  </r>
  <r>
    <n v="6441021"/>
    <d v="2017-06-24T22:21:47"/>
    <d v="2017-06-24T00:00:00"/>
    <x v="182"/>
    <d v="1899-12-30T22:00:00"/>
    <x v="6"/>
    <x v="0"/>
    <x v="0"/>
    <x v="183"/>
    <n v="1171"/>
    <n v="19.516666666666666"/>
    <x v="106"/>
    <x v="45"/>
    <x v="181"/>
    <x v="1"/>
    <x v="0"/>
    <n v="1954"/>
    <n v="68"/>
    <x v="3"/>
  </r>
  <r>
    <n v="6637712"/>
    <d v="2017-06-28T08:49:18"/>
    <d v="2017-06-28T00:00:00"/>
    <x v="183"/>
    <d v="1899-12-30T08:00:00"/>
    <x v="2"/>
    <x v="0"/>
    <x v="0"/>
    <x v="184"/>
    <n v="1505"/>
    <n v="25.083333333333332"/>
    <x v="35"/>
    <x v="86"/>
    <x v="182"/>
    <x v="0"/>
    <x v="0"/>
    <n v="1958"/>
    <n v="64"/>
    <x v="3"/>
  </r>
  <r>
    <n v="656884"/>
    <d v="2017-01-29T12:55:11"/>
    <d v="2017-01-29T00:00:00"/>
    <x v="184"/>
    <d v="1899-12-30T12:00:00"/>
    <x v="0"/>
    <x v="5"/>
    <x v="0"/>
    <x v="185"/>
    <n v="264"/>
    <n v="4.4000000000000004"/>
    <x v="140"/>
    <x v="142"/>
    <x v="183"/>
    <x v="0"/>
    <x v="1"/>
    <n v="1993"/>
    <n v="29"/>
    <x v="0"/>
  </r>
  <r>
    <n v="4193308"/>
    <d v="2017-05-14T11:06:58"/>
    <d v="2017-05-14T00:00:00"/>
    <x v="185"/>
    <d v="1899-12-30T11:00:00"/>
    <x v="0"/>
    <x v="1"/>
    <x v="0"/>
    <x v="186"/>
    <n v="449"/>
    <n v="7.4833333333333334"/>
    <x v="141"/>
    <x v="143"/>
    <x v="184"/>
    <x v="0"/>
    <x v="0"/>
    <n v="1974"/>
    <n v="48"/>
    <x v="1"/>
  </r>
  <r>
    <n v="2765315"/>
    <d v="2017-04-13T18:40:45"/>
    <d v="2017-04-13T00:00:00"/>
    <x v="186"/>
    <d v="1899-12-30T18:00:00"/>
    <x v="1"/>
    <x v="4"/>
    <x v="0"/>
    <x v="187"/>
    <n v="2077"/>
    <n v="34.616666666666667"/>
    <x v="68"/>
    <x v="144"/>
    <x v="185"/>
    <x v="0"/>
    <x v="0"/>
    <n v="1967"/>
    <n v="55"/>
    <x v="4"/>
  </r>
  <r>
    <n v="2508580"/>
    <d v="2017-04-08T16:51:06"/>
    <d v="2017-04-08T00:00:00"/>
    <x v="187"/>
    <d v="1899-12-30T16:00:00"/>
    <x v="6"/>
    <x v="4"/>
    <x v="0"/>
    <x v="188"/>
    <n v="1813"/>
    <n v="30.216666666666665"/>
    <x v="142"/>
    <x v="145"/>
    <x v="186"/>
    <x v="0"/>
    <x v="0"/>
    <n v="1955"/>
    <n v="67"/>
    <x v="3"/>
  </r>
  <r>
    <n v="1371351"/>
    <d v="2017-02-24T17:59:35"/>
    <d v="2017-02-24T00:00:00"/>
    <x v="188"/>
    <d v="1899-12-30T17:00:00"/>
    <x v="5"/>
    <x v="3"/>
    <x v="0"/>
    <x v="189"/>
    <n v="210"/>
    <n v="3.5"/>
    <x v="3"/>
    <x v="146"/>
    <x v="187"/>
    <x v="0"/>
    <x v="0"/>
    <n v="1960"/>
    <n v="62"/>
    <x v="3"/>
  </r>
  <r>
    <n v="3800736"/>
    <d v="2017-05-05T09:03:08"/>
    <d v="2017-05-05T00:00:00"/>
    <x v="189"/>
    <d v="1899-12-30T09:00:00"/>
    <x v="5"/>
    <x v="1"/>
    <x v="0"/>
    <x v="190"/>
    <n v="463"/>
    <n v="7.7166666666666668"/>
    <x v="143"/>
    <x v="147"/>
    <x v="188"/>
    <x v="0"/>
    <x v="0"/>
    <n v="1987"/>
    <n v="35"/>
    <x v="2"/>
  </r>
  <r>
    <n v="2486890"/>
    <d v="2017-04-08T09:02:24"/>
    <d v="2017-04-08T00:00:00"/>
    <x v="190"/>
    <d v="1899-12-30T09:00:00"/>
    <x v="6"/>
    <x v="4"/>
    <x v="0"/>
    <x v="191"/>
    <n v="1141"/>
    <n v="19.016666666666666"/>
    <x v="144"/>
    <x v="58"/>
    <x v="189"/>
    <x v="1"/>
    <x v="0"/>
    <n v="1987"/>
    <n v="35"/>
    <x v="2"/>
  </r>
  <r>
    <n v="1959438"/>
    <d v="2017-03-21T18:27:02"/>
    <d v="2017-03-21T00:00:00"/>
    <x v="191"/>
    <d v="1899-12-30T18:00:00"/>
    <x v="4"/>
    <x v="2"/>
    <x v="0"/>
    <x v="192"/>
    <n v="1191"/>
    <n v="19.850000000000001"/>
    <x v="145"/>
    <x v="99"/>
    <x v="190"/>
    <x v="0"/>
    <x v="0"/>
    <n v="1990"/>
    <n v="32"/>
    <x v="2"/>
  </r>
  <r>
    <n v="5878947"/>
    <d v="2017-06-14T18:45:37"/>
    <d v="2017-06-14T00:00:00"/>
    <x v="192"/>
    <d v="1899-12-30T18:00:00"/>
    <x v="2"/>
    <x v="0"/>
    <x v="0"/>
    <x v="193"/>
    <n v="2226"/>
    <n v="37.1"/>
    <x v="146"/>
    <x v="148"/>
    <x v="191"/>
    <x v="0"/>
    <x v="0"/>
    <n v="1986"/>
    <n v="36"/>
    <x v="2"/>
  </r>
  <r>
    <n v="6164224"/>
    <d v="2017-06-20T14:10:58"/>
    <d v="2017-06-20T00:00:00"/>
    <x v="193"/>
    <d v="1899-12-30T14:00:00"/>
    <x v="4"/>
    <x v="0"/>
    <x v="0"/>
    <x v="194"/>
    <n v="576"/>
    <n v="9.6"/>
    <x v="147"/>
    <x v="99"/>
    <x v="192"/>
    <x v="0"/>
    <x v="1"/>
    <n v="1976"/>
    <n v="46"/>
    <x v="1"/>
  </r>
  <r>
    <n v="4507646"/>
    <d v="2017-05-19T15:50:18"/>
    <d v="2017-05-19T00:00:00"/>
    <x v="194"/>
    <d v="1899-12-30T15:00:00"/>
    <x v="5"/>
    <x v="1"/>
    <x v="0"/>
    <x v="195"/>
    <n v="1013"/>
    <n v="16.883333333333333"/>
    <x v="133"/>
    <x v="149"/>
    <x v="193"/>
    <x v="0"/>
    <x v="1"/>
    <n v="1987"/>
    <n v="35"/>
    <x v="2"/>
  </r>
  <r>
    <n v="3036026"/>
    <d v="2017-04-19T08:49:16"/>
    <d v="2017-04-19T00:00:00"/>
    <x v="195"/>
    <d v="1899-12-30T08:00:00"/>
    <x v="2"/>
    <x v="4"/>
    <x v="0"/>
    <x v="196"/>
    <n v="433"/>
    <n v="7.2166666666666668"/>
    <x v="148"/>
    <x v="150"/>
    <x v="194"/>
    <x v="0"/>
    <x v="1"/>
    <n v="1985"/>
    <n v="37"/>
    <x v="2"/>
  </r>
  <r>
    <n v="2320738"/>
    <d v="2017-04-03T09:33:57"/>
    <d v="2017-04-03T00:00:00"/>
    <x v="196"/>
    <d v="1899-12-30T09:00:00"/>
    <x v="3"/>
    <x v="4"/>
    <x v="0"/>
    <x v="197"/>
    <n v="1306"/>
    <n v="21.766666666666666"/>
    <x v="149"/>
    <x v="151"/>
    <x v="195"/>
    <x v="0"/>
    <x v="1"/>
    <n v="1985"/>
    <n v="37"/>
    <x v="2"/>
  </r>
  <r>
    <n v="84306"/>
    <d v="2017-01-05T11:56:43"/>
    <d v="2017-01-05T00:00:00"/>
    <x v="197"/>
    <d v="1899-12-30T11:00:00"/>
    <x v="1"/>
    <x v="5"/>
    <x v="0"/>
    <x v="198"/>
    <n v="286"/>
    <n v="4.7666666666666666"/>
    <x v="113"/>
    <x v="152"/>
    <x v="196"/>
    <x v="0"/>
    <x v="0"/>
    <n v="1977"/>
    <n v="45"/>
    <x v="1"/>
  </r>
  <r>
    <n v="228565"/>
    <d v="2017-01-12T15:34:42"/>
    <d v="2017-01-12T00:00:00"/>
    <x v="198"/>
    <d v="1899-12-30T15:00:00"/>
    <x v="1"/>
    <x v="5"/>
    <x v="0"/>
    <x v="199"/>
    <n v="200"/>
    <n v="3.3333333333333335"/>
    <x v="150"/>
    <x v="153"/>
    <x v="197"/>
    <x v="0"/>
    <x v="0"/>
    <n v="1974"/>
    <n v="48"/>
    <x v="1"/>
  </r>
  <r>
    <n v="1386254"/>
    <d v="2017-02-25T09:29:22"/>
    <d v="2017-02-25T00:00:00"/>
    <x v="199"/>
    <d v="1899-12-30T09:00:00"/>
    <x v="6"/>
    <x v="3"/>
    <x v="0"/>
    <x v="200"/>
    <n v="303"/>
    <n v="5.05"/>
    <x v="151"/>
    <x v="154"/>
    <x v="198"/>
    <x v="0"/>
    <x v="0"/>
    <n v="1988"/>
    <n v="34"/>
    <x v="2"/>
  </r>
  <r>
    <n v="6269681"/>
    <d v="2017-06-21T23:59:03"/>
    <d v="2017-06-21T00:00:00"/>
    <x v="200"/>
    <d v="1899-12-30T23:00:00"/>
    <x v="2"/>
    <x v="0"/>
    <x v="0"/>
    <x v="201"/>
    <n v="1254"/>
    <n v="20.9"/>
    <x v="40"/>
    <x v="155"/>
    <x v="199"/>
    <x v="0"/>
    <x v="0"/>
    <n v="1960"/>
    <n v="62"/>
    <x v="3"/>
  </r>
  <r>
    <n v="6173619"/>
    <d v="2017-06-20T16:58:31"/>
    <d v="2017-06-20T00:00:00"/>
    <x v="201"/>
    <d v="1899-12-30T16:00:00"/>
    <x v="4"/>
    <x v="0"/>
    <x v="0"/>
    <x v="202"/>
    <n v="206"/>
    <n v="3.4333333333333331"/>
    <x v="152"/>
    <x v="36"/>
    <x v="200"/>
    <x v="0"/>
    <x v="1"/>
    <n v="1986"/>
    <n v="36"/>
    <x v="2"/>
  </r>
  <r>
    <n v="4218781"/>
    <d v="2017-05-14T19:03:42"/>
    <d v="2017-05-14T00:00:00"/>
    <x v="202"/>
    <d v="1899-12-30T19:00:00"/>
    <x v="0"/>
    <x v="1"/>
    <x v="0"/>
    <x v="203"/>
    <n v="1085"/>
    <n v="18.083333333333332"/>
    <x v="153"/>
    <x v="56"/>
    <x v="201"/>
    <x v="1"/>
    <x v="1"/>
    <n v="1986"/>
    <n v="36"/>
    <x v="2"/>
  </r>
  <r>
    <n v="6335379"/>
    <d v="2017-06-22T23:23:20"/>
    <d v="2017-06-22T00:00:00"/>
    <x v="203"/>
    <d v="1899-12-30T23:00:00"/>
    <x v="1"/>
    <x v="0"/>
    <x v="0"/>
    <x v="204"/>
    <n v="514"/>
    <n v="8.5666666666666664"/>
    <x v="154"/>
    <x v="156"/>
    <x v="202"/>
    <x v="0"/>
    <x v="0"/>
    <n v="1988"/>
    <n v="34"/>
    <x v="2"/>
  </r>
  <r>
    <n v="2485026"/>
    <d v="2017-04-08T02:08:18"/>
    <d v="2017-04-08T00:00:00"/>
    <x v="204"/>
    <d v="1899-12-30T02:00:00"/>
    <x v="6"/>
    <x v="4"/>
    <x v="0"/>
    <x v="205"/>
    <n v="752"/>
    <n v="12.533333333333333"/>
    <x v="70"/>
    <x v="134"/>
    <x v="203"/>
    <x v="0"/>
    <x v="0"/>
    <n v="1983"/>
    <n v="39"/>
    <x v="2"/>
  </r>
  <r>
    <n v="1650900"/>
    <d v="2017-03-05T16:01:29"/>
    <d v="2017-03-05T00:00:00"/>
    <x v="205"/>
    <d v="1899-12-30T16:00:00"/>
    <x v="0"/>
    <x v="2"/>
    <x v="0"/>
    <x v="206"/>
    <n v="668"/>
    <n v="11.133333333333333"/>
    <x v="79"/>
    <x v="105"/>
    <x v="204"/>
    <x v="0"/>
    <x v="0"/>
    <n v="1971"/>
    <n v="51"/>
    <x v="4"/>
  </r>
  <r>
    <n v="2744300"/>
    <d v="2017-04-13T13:27:15"/>
    <d v="2017-04-13T00:00:00"/>
    <x v="206"/>
    <d v="1899-12-30T13:00:00"/>
    <x v="1"/>
    <x v="4"/>
    <x v="0"/>
    <x v="207"/>
    <n v="1509"/>
    <n v="25.15"/>
    <x v="155"/>
    <x v="138"/>
    <x v="205"/>
    <x v="1"/>
    <x v="0"/>
    <n v="1971"/>
    <n v="51"/>
    <x v="4"/>
  </r>
  <r>
    <n v="3308681"/>
    <d v="2017-04-25T23:59:00"/>
    <d v="2017-04-25T00:00:00"/>
    <x v="207"/>
    <d v="1899-12-30T23:00:00"/>
    <x v="4"/>
    <x v="4"/>
    <x v="0"/>
    <x v="208"/>
    <n v="254"/>
    <n v="4.2333333333333334"/>
    <x v="156"/>
    <x v="137"/>
    <x v="206"/>
    <x v="0"/>
    <x v="1"/>
    <n v="1996"/>
    <n v="26"/>
    <x v="0"/>
  </r>
  <r>
    <n v="2125872"/>
    <d v="2017-03-27T18:12:38"/>
    <d v="2017-03-27T00:00:00"/>
    <x v="208"/>
    <d v="1899-12-30T18:00:00"/>
    <x v="3"/>
    <x v="2"/>
    <x v="0"/>
    <x v="209"/>
    <n v="1098"/>
    <n v="18.3"/>
    <x v="157"/>
    <x v="157"/>
    <x v="207"/>
    <x v="0"/>
    <x v="0"/>
    <n v="1988"/>
    <n v="34"/>
    <x v="2"/>
  </r>
  <r>
    <n v="5116172"/>
    <d v="2017-06-01T14:49:27"/>
    <d v="2017-06-01T00:00:00"/>
    <x v="209"/>
    <d v="1899-12-30T14:00:00"/>
    <x v="1"/>
    <x v="0"/>
    <x v="0"/>
    <x v="210"/>
    <n v="1719"/>
    <n v="28.65"/>
    <x v="70"/>
    <x v="54"/>
    <x v="208"/>
    <x v="1"/>
    <x v="0"/>
    <n v="1988"/>
    <n v="34"/>
    <x v="2"/>
  </r>
  <r>
    <n v="4108411"/>
    <d v="2017-05-11T18:04:15"/>
    <d v="2017-05-11T00:00:00"/>
    <x v="210"/>
    <d v="1899-12-30T18:00:00"/>
    <x v="1"/>
    <x v="1"/>
    <x v="0"/>
    <x v="211"/>
    <n v="1781"/>
    <n v="29.683333333333334"/>
    <x v="158"/>
    <x v="158"/>
    <x v="209"/>
    <x v="0"/>
    <x v="0"/>
    <n v="1980"/>
    <n v="42"/>
    <x v="1"/>
  </r>
  <r>
    <n v="279381"/>
    <d v="2017-01-13T20:19:24"/>
    <d v="2017-01-13T00:00:00"/>
    <x v="211"/>
    <d v="1899-12-30T20:00:00"/>
    <x v="5"/>
    <x v="5"/>
    <x v="0"/>
    <x v="212"/>
    <n v="551"/>
    <n v="9.1833333333333336"/>
    <x v="159"/>
    <x v="159"/>
    <x v="210"/>
    <x v="0"/>
    <x v="0"/>
    <n v="1994"/>
    <n v="28"/>
    <x v="0"/>
  </r>
  <r>
    <n v="2072415"/>
    <d v="2017-03-25T13:35:15"/>
    <d v="2017-03-25T00:00:00"/>
    <x v="212"/>
    <d v="1899-12-30T13:00:00"/>
    <x v="6"/>
    <x v="2"/>
    <x v="0"/>
    <x v="213"/>
    <n v="402"/>
    <n v="6.7"/>
    <x v="29"/>
    <x v="160"/>
    <x v="211"/>
    <x v="0"/>
    <x v="0"/>
    <n v="1991"/>
    <n v="31"/>
    <x v="2"/>
  </r>
  <r>
    <n v="432007"/>
    <d v="2017-01-20T09:20:14"/>
    <d v="2017-01-20T00:00:00"/>
    <x v="213"/>
    <d v="1899-12-30T09:00:00"/>
    <x v="5"/>
    <x v="5"/>
    <x v="0"/>
    <x v="214"/>
    <n v="441"/>
    <n v="7.35"/>
    <x v="160"/>
    <x v="38"/>
    <x v="212"/>
    <x v="0"/>
    <x v="0"/>
    <n v="1980"/>
    <n v="42"/>
    <x v="1"/>
  </r>
  <r>
    <n v="3284666"/>
    <d v="2017-04-24T20:33:21"/>
    <d v="2017-04-24T00:00:00"/>
    <x v="214"/>
    <d v="1899-12-30T20:00:00"/>
    <x v="3"/>
    <x v="4"/>
    <x v="0"/>
    <x v="215"/>
    <n v="379"/>
    <n v="6.3166666666666664"/>
    <x v="161"/>
    <x v="70"/>
    <x v="213"/>
    <x v="0"/>
    <x v="0"/>
    <n v="1978"/>
    <n v="44"/>
    <x v="1"/>
  </r>
  <r>
    <n v="1157420"/>
    <d v="2017-02-19T10:33:36"/>
    <d v="2017-02-19T00:00:00"/>
    <x v="215"/>
    <d v="1899-12-30T10:00:00"/>
    <x v="0"/>
    <x v="3"/>
    <x v="0"/>
    <x v="216"/>
    <n v="1821"/>
    <n v="30.35"/>
    <x v="8"/>
    <x v="85"/>
    <x v="214"/>
    <x v="1"/>
    <x v="0"/>
    <n v="1978"/>
    <n v="44"/>
    <x v="1"/>
  </r>
  <r>
    <n v="2710778"/>
    <d v="2017-04-12T18:38:19"/>
    <d v="2017-04-12T00:00:00"/>
    <x v="216"/>
    <d v="1899-12-30T18:00:00"/>
    <x v="2"/>
    <x v="4"/>
    <x v="0"/>
    <x v="217"/>
    <n v="273"/>
    <n v="4.55"/>
    <x v="91"/>
    <x v="161"/>
    <x v="215"/>
    <x v="0"/>
    <x v="0"/>
    <n v="1972"/>
    <n v="50"/>
    <x v="4"/>
  </r>
  <r>
    <n v="2418389"/>
    <d v="2017-04-05T18:06:40"/>
    <d v="2017-04-05T00:00:00"/>
    <x v="217"/>
    <d v="1899-12-30T18:00:00"/>
    <x v="2"/>
    <x v="4"/>
    <x v="0"/>
    <x v="218"/>
    <n v="630"/>
    <n v="10.5"/>
    <x v="106"/>
    <x v="162"/>
    <x v="216"/>
    <x v="0"/>
    <x v="0"/>
    <n v="1985"/>
    <n v="37"/>
    <x v="2"/>
  </r>
  <r>
    <n v="5309535"/>
    <d v="2017-06-04T19:22:44"/>
    <d v="2017-06-04T00:00:00"/>
    <x v="218"/>
    <d v="1899-12-30T19:00:00"/>
    <x v="0"/>
    <x v="0"/>
    <x v="0"/>
    <x v="219"/>
    <n v="347"/>
    <n v="5.7833333333333332"/>
    <x v="108"/>
    <x v="163"/>
    <x v="217"/>
    <x v="0"/>
    <x v="0"/>
    <n v="1955"/>
    <n v="67"/>
    <x v="3"/>
  </r>
  <r>
    <n v="6209483"/>
    <d v="2017-06-21T07:55:36"/>
    <d v="2017-06-21T00:00:00"/>
    <x v="219"/>
    <d v="1899-12-30T07:00:00"/>
    <x v="2"/>
    <x v="0"/>
    <x v="0"/>
    <x v="220"/>
    <n v="98"/>
    <n v="1.6333333333333333"/>
    <x v="162"/>
    <x v="73"/>
    <x v="218"/>
    <x v="0"/>
    <x v="1"/>
    <n v="1960"/>
    <n v="62"/>
    <x v="3"/>
  </r>
  <r>
    <n v="6199671"/>
    <d v="2017-06-20T22:02:34"/>
    <d v="2017-06-20T00:00:00"/>
    <x v="220"/>
    <d v="1899-12-30T22:00:00"/>
    <x v="4"/>
    <x v="0"/>
    <x v="0"/>
    <x v="221"/>
    <n v="305"/>
    <n v="5.083333333333333"/>
    <x v="163"/>
    <x v="164"/>
    <x v="219"/>
    <x v="0"/>
    <x v="0"/>
    <n v="1985"/>
    <n v="37"/>
    <x v="2"/>
  </r>
  <r>
    <n v="3273104"/>
    <d v="2017-04-24T17:46:18"/>
    <d v="2017-04-24T00:00:00"/>
    <x v="221"/>
    <d v="1899-12-30T17:00:00"/>
    <x v="3"/>
    <x v="4"/>
    <x v="0"/>
    <x v="222"/>
    <n v="317"/>
    <n v="5.2833333333333332"/>
    <x v="164"/>
    <x v="165"/>
    <x v="220"/>
    <x v="0"/>
    <x v="0"/>
    <n v="1972"/>
    <n v="50"/>
    <x v="4"/>
  </r>
  <r>
    <n v="6047053"/>
    <d v="2017-06-17T21:23:57"/>
    <d v="2017-06-17T00:00:00"/>
    <x v="222"/>
    <d v="1899-12-30T21:00:00"/>
    <x v="6"/>
    <x v="0"/>
    <x v="0"/>
    <x v="223"/>
    <n v="495"/>
    <n v="8.25"/>
    <x v="165"/>
    <x v="166"/>
    <x v="221"/>
    <x v="0"/>
    <x v="0"/>
    <n v="1983"/>
    <n v="39"/>
    <x v="2"/>
  </r>
  <r>
    <n v="6451583"/>
    <d v="2017-06-25T10:17:15"/>
    <d v="2017-06-25T00:00:00"/>
    <x v="223"/>
    <d v="1899-12-30T10:00:00"/>
    <x v="0"/>
    <x v="0"/>
    <x v="0"/>
    <x v="224"/>
    <n v="1388"/>
    <n v="23.133333333333333"/>
    <x v="166"/>
    <x v="156"/>
    <x v="222"/>
    <x v="1"/>
    <x v="0"/>
    <n v="1983"/>
    <n v="39"/>
    <x v="2"/>
  </r>
  <r>
    <n v="4519233"/>
    <d v="2017-05-19T17:58:47"/>
    <d v="2017-05-19T00:00:00"/>
    <x v="224"/>
    <d v="1899-12-30T17:00:00"/>
    <x v="5"/>
    <x v="1"/>
    <x v="0"/>
    <x v="225"/>
    <n v="1032"/>
    <n v="17.2"/>
    <x v="8"/>
    <x v="167"/>
    <x v="223"/>
    <x v="1"/>
    <x v="0"/>
    <n v="1983"/>
    <n v="39"/>
    <x v="2"/>
  </r>
  <r>
    <n v="6723534"/>
    <d v="2017-06-29T14:52:49"/>
    <d v="2017-06-29T00:00:00"/>
    <x v="225"/>
    <d v="1899-12-30T14:00:00"/>
    <x v="1"/>
    <x v="0"/>
    <x v="0"/>
    <x v="226"/>
    <n v="7386"/>
    <n v="123.1"/>
    <x v="30"/>
    <x v="55"/>
    <x v="224"/>
    <x v="1"/>
    <x v="0"/>
    <n v="1983"/>
    <n v="39"/>
    <x v="2"/>
  </r>
  <r>
    <n v="650105"/>
    <d v="2017-01-29T03:06:11"/>
    <d v="2017-01-29T00:00:00"/>
    <x v="226"/>
    <d v="1899-12-30T03:00:00"/>
    <x v="0"/>
    <x v="5"/>
    <x v="0"/>
    <x v="227"/>
    <n v="268"/>
    <n v="4.4666666666666668"/>
    <x v="23"/>
    <x v="168"/>
    <x v="225"/>
    <x v="0"/>
    <x v="1"/>
    <n v="1979"/>
    <n v="43"/>
    <x v="1"/>
  </r>
  <r>
    <n v="4289817"/>
    <d v="2017-05-16T08:30:37"/>
    <d v="2017-05-16T00:00:00"/>
    <x v="227"/>
    <d v="1899-12-30T08:00:00"/>
    <x v="4"/>
    <x v="1"/>
    <x v="0"/>
    <x v="228"/>
    <n v="295"/>
    <n v="4.916666666666667"/>
    <x v="167"/>
    <x v="105"/>
    <x v="226"/>
    <x v="0"/>
    <x v="0"/>
    <n v="1987"/>
    <n v="35"/>
    <x v="2"/>
  </r>
  <r>
    <n v="1677874"/>
    <d v="2017-03-06T17:13:46"/>
    <d v="2017-03-06T00:00:00"/>
    <x v="228"/>
    <d v="1899-12-30T17:00:00"/>
    <x v="3"/>
    <x v="2"/>
    <x v="0"/>
    <x v="229"/>
    <n v="265"/>
    <n v="4.416666666666667"/>
    <x v="168"/>
    <x v="169"/>
    <x v="227"/>
    <x v="0"/>
    <x v="0"/>
    <n v="1983"/>
    <n v="39"/>
    <x v="2"/>
  </r>
  <r>
    <n v="3122170"/>
    <d v="2017-04-21T09:18:43"/>
    <d v="2017-04-21T00:00:00"/>
    <x v="229"/>
    <d v="1899-12-30T09:00:00"/>
    <x v="5"/>
    <x v="4"/>
    <x v="0"/>
    <x v="230"/>
    <n v="308"/>
    <n v="5.1333333333333337"/>
    <x v="169"/>
    <x v="170"/>
    <x v="228"/>
    <x v="0"/>
    <x v="1"/>
    <n v="1992"/>
    <n v="30"/>
    <x v="2"/>
  </r>
  <r>
    <n v="6158510"/>
    <d v="2017-06-20T12:05:32"/>
    <d v="2017-06-20T00:00:00"/>
    <x v="230"/>
    <d v="1899-12-30T12:00:00"/>
    <x v="4"/>
    <x v="0"/>
    <x v="0"/>
    <x v="231"/>
    <n v="592"/>
    <n v="9.8666666666666671"/>
    <x v="83"/>
    <x v="113"/>
    <x v="229"/>
    <x v="0"/>
    <x v="0"/>
    <n v="1973"/>
    <n v="49"/>
    <x v="1"/>
  </r>
  <r>
    <n v="6054143"/>
    <d v="2017-06-18T09:10:14"/>
    <d v="2017-06-18T00:00:00"/>
    <x v="231"/>
    <d v="1899-12-30T09:00:00"/>
    <x v="0"/>
    <x v="0"/>
    <x v="0"/>
    <x v="232"/>
    <n v="152"/>
    <n v="2.5333333333333332"/>
    <x v="109"/>
    <x v="156"/>
    <x v="230"/>
    <x v="0"/>
    <x v="0"/>
    <n v="1946"/>
    <n v="76"/>
    <x v="5"/>
  </r>
  <r>
    <n v="3228015"/>
    <d v="2017-04-23T17:35:27"/>
    <d v="2017-04-23T00:00:00"/>
    <x v="232"/>
    <d v="1899-12-30T17:00:00"/>
    <x v="0"/>
    <x v="4"/>
    <x v="0"/>
    <x v="233"/>
    <n v="1056"/>
    <n v="17.600000000000001"/>
    <x v="170"/>
    <x v="171"/>
    <x v="231"/>
    <x v="1"/>
    <x v="0"/>
    <n v="1946"/>
    <n v="76"/>
    <x v="5"/>
  </r>
  <r>
    <n v="4106970"/>
    <d v="2017-05-11T17:50:39"/>
    <d v="2017-05-11T00:00:00"/>
    <x v="233"/>
    <d v="1899-12-30T17:00:00"/>
    <x v="1"/>
    <x v="1"/>
    <x v="0"/>
    <x v="234"/>
    <n v="1068"/>
    <n v="17.8"/>
    <x v="171"/>
    <x v="17"/>
    <x v="232"/>
    <x v="0"/>
    <x v="1"/>
    <n v="1968"/>
    <n v="54"/>
    <x v="4"/>
  </r>
  <r>
    <n v="1703383"/>
    <d v="2017-03-07T15:59:04"/>
    <d v="2017-03-07T00:00:00"/>
    <x v="234"/>
    <d v="1899-12-30T15:00:00"/>
    <x v="4"/>
    <x v="2"/>
    <x v="0"/>
    <x v="235"/>
    <n v="434"/>
    <n v="7.2333333333333334"/>
    <x v="143"/>
    <x v="172"/>
    <x v="233"/>
    <x v="0"/>
    <x v="0"/>
    <n v="1970"/>
    <n v="52"/>
    <x v="4"/>
  </r>
  <r>
    <n v="5636715"/>
    <d v="2017-06-10T15:25:41"/>
    <d v="2017-06-10T00:00:00"/>
    <x v="235"/>
    <d v="1899-12-30T15:00:00"/>
    <x v="6"/>
    <x v="0"/>
    <x v="0"/>
    <x v="236"/>
    <n v="928"/>
    <n v="15.466666666666667"/>
    <x v="124"/>
    <x v="163"/>
    <x v="234"/>
    <x v="1"/>
    <x v="0"/>
    <n v="1970"/>
    <n v="52"/>
    <x v="4"/>
  </r>
  <r>
    <n v="1793345"/>
    <d v="2017-03-09T17:17:49"/>
    <d v="2017-03-09T00:00:00"/>
    <x v="236"/>
    <d v="1899-12-30T17:00:00"/>
    <x v="1"/>
    <x v="2"/>
    <x v="0"/>
    <x v="237"/>
    <n v="415"/>
    <n v="6.916666666666667"/>
    <x v="143"/>
    <x v="172"/>
    <x v="233"/>
    <x v="0"/>
    <x v="0"/>
    <n v="1969"/>
    <n v="53"/>
    <x v="4"/>
  </r>
  <r>
    <n v="1393089"/>
    <d v="2017-02-25T12:08:58"/>
    <d v="2017-02-25T00:00:00"/>
    <x v="237"/>
    <d v="1899-12-30T12:00:00"/>
    <x v="6"/>
    <x v="3"/>
    <x v="0"/>
    <x v="238"/>
    <n v="1311"/>
    <n v="21.85"/>
    <x v="172"/>
    <x v="173"/>
    <x v="235"/>
    <x v="1"/>
    <x v="0"/>
    <n v="1969"/>
    <n v="53"/>
    <x v="4"/>
  </r>
  <r>
    <n v="1414549"/>
    <d v="2017-02-25T21:32:13"/>
    <d v="2017-02-25T00:00:00"/>
    <x v="238"/>
    <d v="1899-12-30T21:00:00"/>
    <x v="6"/>
    <x v="3"/>
    <x v="0"/>
    <x v="239"/>
    <n v="1316"/>
    <n v="21.933333333333334"/>
    <x v="76"/>
    <x v="174"/>
    <x v="236"/>
    <x v="0"/>
    <x v="1"/>
    <n v="1975"/>
    <n v="47"/>
    <x v="1"/>
  </r>
  <r>
    <n v="4831904"/>
    <d v="2017-05-26T15:45:50"/>
    <d v="2017-05-26T00:00:00"/>
    <x v="239"/>
    <d v="1899-12-30T15:00:00"/>
    <x v="5"/>
    <x v="1"/>
    <x v="0"/>
    <x v="240"/>
    <n v="1594"/>
    <n v="26.566666666666666"/>
    <x v="54"/>
    <x v="156"/>
    <x v="237"/>
    <x v="0"/>
    <x v="0"/>
    <n v="1982"/>
    <n v="40"/>
    <x v="1"/>
  </r>
  <r>
    <n v="4647018"/>
    <d v="2017-05-22T08:57:28"/>
    <d v="2017-05-22T00:00:00"/>
    <x v="240"/>
    <d v="1899-12-30T08:00:00"/>
    <x v="3"/>
    <x v="1"/>
    <x v="0"/>
    <x v="241"/>
    <n v="355"/>
    <n v="5.916666666666667"/>
    <x v="173"/>
    <x v="175"/>
    <x v="238"/>
    <x v="0"/>
    <x v="0"/>
    <n v="1977"/>
    <n v="45"/>
    <x v="1"/>
  </r>
  <r>
    <n v="4194394"/>
    <d v="2017-05-14T11:27:56"/>
    <d v="2017-05-14T00:00:00"/>
    <x v="241"/>
    <d v="1899-12-30T11:00:00"/>
    <x v="0"/>
    <x v="1"/>
    <x v="0"/>
    <x v="242"/>
    <n v="615"/>
    <n v="10.25"/>
    <x v="47"/>
    <x v="176"/>
    <x v="239"/>
    <x v="1"/>
    <x v="0"/>
    <n v="1977"/>
    <n v="45"/>
    <x v="1"/>
  </r>
  <r>
    <n v="4376357"/>
    <d v="2017-05-17T15:11:57"/>
    <d v="2017-05-17T00:00:00"/>
    <x v="242"/>
    <d v="1899-12-30T15:00:00"/>
    <x v="2"/>
    <x v="1"/>
    <x v="0"/>
    <x v="243"/>
    <n v="1202"/>
    <n v="20.033333333333335"/>
    <x v="174"/>
    <x v="177"/>
    <x v="240"/>
    <x v="0"/>
    <x v="0"/>
    <n v="1992"/>
    <n v="30"/>
    <x v="2"/>
  </r>
  <r>
    <n v="4736921"/>
    <d v="2017-05-24T09:29:15"/>
    <d v="2017-05-24T00:00:00"/>
    <x v="243"/>
    <d v="1899-12-30T09:00:00"/>
    <x v="2"/>
    <x v="1"/>
    <x v="0"/>
    <x v="244"/>
    <n v="487"/>
    <n v="8.1166666666666671"/>
    <x v="175"/>
    <x v="89"/>
    <x v="241"/>
    <x v="0"/>
    <x v="0"/>
    <n v="1992"/>
    <n v="30"/>
    <x v="2"/>
  </r>
  <r>
    <n v="4306194"/>
    <d v="2017-05-16T13:35:51"/>
    <d v="2017-05-16T00:00:00"/>
    <x v="244"/>
    <d v="1899-12-30T13:00:00"/>
    <x v="4"/>
    <x v="1"/>
    <x v="0"/>
    <x v="245"/>
    <n v="445"/>
    <n v="7.416666666666667"/>
    <x v="176"/>
    <x v="178"/>
    <x v="242"/>
    <x v="0"/>
    <x v="0"/>
    <n v="1965"/>
    <n v="57"/>
    <x v="4"/>
  </r>
  <r>
    <n v="2444049"/>
    <d v="2017-04-06T19:26:54"/>
    <d v="2017-04-06T00:00:00"/>
    <x v="245"/>
    <d v="1899-12-30T19:00:00"/>
    <x v="1"/>
    <x v="4"/>
    <x v="0"/>
    <x v="246"/>
    <n v="500"/>
    <n v="8.3333333333333339"/>
    <x v="65"/>
    <x v="9"/>
    <x v="243"/>
    <x v="0"/>
    <x v="1"/>
    <n v="1973"/>
    <n v="49"/>
    <x v="1"/>
  </r>
  <r>
    <n v="5768649"/>
    <d v="2017-06-12T21:10:48"/>
    <d v="2017-06-12T00:00:00"/>
    <x v="246"/>
    <d v="1899-12-30T21:00:00"/>
    <x v="3"/>
    <x v="0"/>
    <x v="0"/>
    <x v="247"/>
    <n v="1777"/>
    <n v="29.616666666666667"/>
    <x v="114"/>
    <x v="159"/>
    <x v="244"/>
    <x v="0"/>
    <x v="1"/>
    <n v="1958"/>
    <n v="64"/>
    <x v="3"/>
  </r>
  <r>
    <n v="5868762"/>
    <d v="2017-06-14T17:17:07"/>
    <d v="2017-06-14T00:00:00"/>
    <x v="247"/>
    <d v="1899-12-30T17:00:00"/>
    <x v="2"/>
    <x v="0"/>
    <x v="0"/>
    <x v="248"/>
    <n v="2358"/>
    <n v="39.299999999999997"/>
    <x v="109"/>
    <x v="179"/>
    <x v="245"/>
    <x v="0"/>
    <x v="1"/>
    <n v="1982"/>
    <n v="40"/>
    <x v="1"/>
  </r>
  <r>
    <n v="74339"/>
    <d v="2017-01-05T06:44:31"/>
    <d v="2017-01-05T00:00:00"/>
    <x v="248"/>
    <d v="1899-12-30T06:00:00"/>
    <x v="1"/>
    <x v="5"/>
    <x v="0"/>
    <x v="249"/>
    <n v="384"/>
    <n v="6.4"/>
    <x v="177"/>
    <x v="72"/>
    <x v="246"/>
    <x v="0"/>
    <x v="0"/>
    <n v="1978"/>
    <n v="44"/>
    <x v="1"/>
  </r>
  <r>
    <n v="3061605"/>
    <d v="2017-04-19T18:20:49"/>
    <d v="2017-04-19T00:00:00"/>
    <x v="249"/>
    <d v="1899-12-30T18:00:00"/>
    <x v="2"/>
    <x v="4"/>
    <x v="0"/>
    <x v="250"/>
    <n v="909"/>
    <n v="15.15"/>
    <x v="171"/>
    <x v="175"/>
    <x v="247"/>
    <x v="0"/>
    <x v="0"/>
    <n v="1988"/>
    <n v="34"/>
    <x v="2"/>
  </r>
  <r>
    <n v="1226634"/>
    <d v="2017-02-21T08:17:11"/>
    <d v="2017-02-21T00:00:00"/>
    <x v="250"/>
    <d v="1899-12-30T08:00:00"/>
    <x v="4"/>
    <x v="3"/>
    <x v="0"/>
    <x v="251"/>
    <n v="550"/>
    <n v="9.1666666666666661"/>
    <x v="143"/>
    <x v="34"/>
    <x v="248"/>
    <x v="0"/>
    <x v="0"/>
    <n v="1969"/>
    <n v="53"/>
    <x v="4"/>
  </r>
  <r>
    <n v="3674241"/>
    <d v="2017-05-02T20:47:42"/>
    <d v="2017-05-02T00:00:00"/>
    <x v="251"/>
    <d v="1899-12-30T20:00:00"/>
    <x v="4"/>
    <x v="1"/>
    <x v="0"/>
    <x v="252"/>
    <n v="154"/>
    <n v="2.5666666666666669"/>
    <x v="178"/>
    <x v="180"/>
    <x v="249"/>
    <x v="0"/>
    <x v="0"/>
    <n v="1992"/>
    <n v="30"/>
    <x v="2"/>
  </r>
  <r>
    <n v="481343"/>
    <d v="2017-01-22T11:20:21"/>
    <d v="2017-01-22T00:00:00"/>
    <x v="252"/>
    <d v="1899-12-30T11:00:00"/>
    <x v="0"/>
    <x v="5"/>
    <x v="0"/>
    <x v="253"/>
    <n v="191"/>
    <n v="3.1833333333333331"/>
    <x v="121"/>
    <x v="181"/>
    <x v="250"/>
    <x v="0"/>
    <x v="0"/>
    <n v="1978"/>
    <n v="44"/>
    <x v="1"/>
  </r>
  <r>
    <n v="1005386"/>
    <d v="2017-02-14T07:39:33"/>
    <d v="2017-02-14T00:00:00"/>
    <x v="253"/>
    <d v="1899-12-30T07:00:00"/>
    <x v="4"/>
    <x v="3"/>
    <x v="0"/>
    <x v="254"/>
    <n v="939"/>
    <n v="15.65"/>
    <x v="179"/>
    <x v="85"/>
    <x v="251"/>
    <x v="0"/>
    <x v="0"/>
    <n v="1957"/>
    <n v="65"/>
    <x v="3"/>
  </r>
  <r>
    <n v="3648389"/>
    <d v="2017-05-02T15:23:49"/>
    <d v="2017-05-02T00:00:00"/>
    <x v="254"/>
    <d v="1899-12-30T15:00:00"/>
    <x v="4"/>
    <x v="1"/>
    <x v="0"/>
    <x v="255"/>
    <n v="2298"/>
    <n v="38.299999999999997"/>
    <x v="166"/>
    <x v="182"/>
    <x v="252"/>
    <x v="0"/>
    <x v="1"/>
    <n v="1987"/>
    <n v="35"/>
    <x v="2"/>
  </r>
  <r>
    <n v="2976840"/>
    <d v="2017-04-18T07:44:05"/>
    <d v="2017-04-18T00:00:00"/>
    <x v="255"/>
    <d v="1899-12-30T07:00:00"/>
    <x v="4"/>
    <x v="4"/>
    <x v="0"/>
    <x v="256"/>
    <n v="794"/>
    <n v="13.233333333333333"/>
    <x v="175"/>
    <x v="183"/>
    <x v="253"/>
    <x v="0"/>
    <x v="0"/>
    <n v="1965"/>
    <n v="57"/>
    <x v="4"/>
  </r>
  <r>
    <n v="1339852"/>
    <d v="2017-02-24T07:57:27"/>
    <d v="2017-02-24T00:00:00"/>
    <x v="256"/>
    <d v="1899-12-30T07:00:00"/>
    <x v="5"/>
    <x v="3"/>
    <x v="0"/>
    <x v="257"/>
    <n v="1377"/>
    <n v="22.95"/>
    <x v="180"/>
    <x v="34"/>
    <x v="254"/>
    <x v="0"/>
    <x v="0"/>
    <n v="1972"/>
    <n v="50"/>
    <x v="4"/>
  </r>
  <r>
    <n v="3780563"/>
    <d v="2017-05-04T18:03:27"/>
    <d v="2017-05-04T00:00:00"/>
    <x v="257"/>
    <d v="1899-12-30T18:00:00"/>
    <x v="1"/>
    <x v="1"/>
    <x v="0"/>
    <x v="258"/>
    <n v="3219"/>
    <n v="53.65"/>
    <x v="181"/>
    <x v="134"/>
    <x v="255"/>
    <x v="0"/>
    <x v="1"/>
    <n v="1993"/>
    <n v="29"/>
    <x v="0"/>
  </r>
  <r>
    <n v="2773160"/>
    <d v="2017-04-13T21:13:20"/>
    <d v="2017-04-13T00:00:00"/>
    <x v="258"/>
    <d v="1899-12-30T21:00:00"/>
    <x v="1"/>
    <x v="4"/>
    <x v="0"/>
    <x v="259"/>
    <n v="465"/>
    <n v="7.75"/>
    <x v="36"/>
    <x v="184"/>
    <x v="256"/>
    <x v="0"/>
    <x v="0"/>
    <n v="1980"/>
    <n v="42"/>
    <x v="1"/>
  </r>
  <r>
    <n v="565683"/>
    <d v="2017-01-26T07:34:53"/>
    <d v="2017-01-26T00:00:00"/>
    <x v="259"/>
    <d v="1899-12-30T07:00:00"/>
    <x v="1"/>
    <x v="5"/>
    <x v="0"/>
    <x v="260"/>
    <n v="447"/>
    <n v="7.45"/>
    <x v="16"/>
    <x v="185"/>
    <x v="257"/>
    <x v="0"/>
    <x v="0"/>
    <n v="1971"/>
    <n v="51"/>
    <x v="4"/>
  </r>
  <r>
    <n v="2535354"/>
    <d v="2017-04-09T13:26:42"/>
    <d v="2017-04-09T00:00:00"/>
    <x v="260"/>
    <d v="1899-12-30T13:00:00"/>
    <x v="0"/>
    <x v="4"/>
    <x v="0"/>
    <x v="261"/>
    <n v="1371"/>
    <n v="22.85"/>
    <x v="83"/>
    <x v="186"/>
    <x v="258"/>
    <x v="0"/>
    <x v="0"/>
    <n v="1984"/>
    <n v="38"/>
    <x v="2"/>
  </r>
  <r>
    <n v="1395793"/>
    <d v="2017-02-25T12:56:22"/>
    <d v="2017-02-25T00:00:00"/>
    <x v="261"/>
    <d v="1899-12-30T12:00:00"/>
    <x v="6"/>
    <x v="3"/>
    <x v="0"/>
    <x v="262"/>
    <n v="401"/>
    <n v="6.6833333333333336"/>
    <x v="182"/>
    <x v="134"/>
    <x v="259"/>
    <x v="0"/>
    <x v="1"/>
    <n v="1987"/>
    <n v="35"/>
    <x v="2"/>
  </r>
  <r>
    <n v="5320479"/>
    <d v="2017-06-05T07:58:07"/>
    <d v="2017-06-05T00:00:00"/>
    <x v="262"/>
    <d v="1899-12-30T07:00:00"/>
    <x v="3"/>
    <x v="0"/>
    <x v="0"/>
    <x v="263"/>
    <n v="5004"/>
    <n v="83.4"/>
    <x v="183"/>
    <x v="187"/>
    <x v="260"/>
    <x v="1"/>
    <x v="1"/>
    <n v="1987"/>
    <n v="35"/>
    <x v="2"/>
  </r>
  <r>
    <n v="4070651"/>
    <d v="2017-05-11T07:26:25"/>
    <d v="2017-05-11T00:00:00"/>
    <x v="263"/>
    <d v="1899-12-30T07:00:00"/>
    <x v="1"/>
    <x v="1"/>
    <x v="0"/>
    <x v="264"/>
    <n v="425"/>
    <n v="7.083333333333333"/>
    <x v="184"/>
    <x v="188"/>
    <x v="261"/>
    <x v="0"/>
    <x v="1"/>
    <n v="1979"/>
    <n v="43"/>
    <x v="1"/>
  </r>
  <r>
    <n v="4389700"/>
    <d v="2017-05-17T17:57:17"/>
    <d v="2017-05-17T00:00:00"/>
    <x v="264"/>
    <d v="1899-12-30T17:00:00"/>
    <x v="2"/>
    <x v="1"/>
    <x v="0"/>
    <x v="265"/>
    <n v="562"/>
    <n v="9.3666666666666671"/>
    <x v="185"/>
    <x v="189"/>
    <x v="262"/>
    <x v="1"/>
    <x v="1"/>
    <n v="1979"/>
    <n v="43"/>
    <x v="1"/>
  </r>
  <r>
    <n v="6800377"/>
    <d v="2017-06-30T17:41:41"/>
    <d v="2017-06-30T00:00:00"/>
    <x v="265"/>
    <d v="1899-12-30T17:00:00"/>
    <x v="5"/>
    <x v="0"/>
    <x v="0"/>
    <x v="266"/>
    <n v="170"/>
    <n v="2.8333333333333335"/>
    <x v="186"/>
    <x v="190"/>
    <x v="263"/>
    <x v="0"/>
    <x v="0"/>
    <n v="1957"/>
    <n v="65"/>
    <x v="3"/>
  </r>
  <r>
    <n v="5681294"/>
    <d v="2017-06-11T13:16:47"/>
    <d v="2017-06-11T00:00:00"/>
    <x v="266"/>
    <d v="1899-12-30T13:00:00"/>
    <x v="0"/>
    <x v="0"/>
    <x v="0"/>
    <x v="267"/>
    <n v="272"/>
    <n v="4.5333333333333332"/>
    <x v="187"/>
    <x v="191"/>
    <x v="264"/>
    <x v="0"/>
    <x v="0"/>
    <n v="1966"/>
    <n v="56"/>
    <x v="4"/>
  </r>
  <r>
    <n v="6009055"/>
    <d v="2017-06-16T20:05:31"/>
    <d v="2017-06-16T00:00:00"/>
    <x v="267"/>
    <d v="1899-12-30T20:00:00"/>
    <x v="5"/>
    <x v="0"/>
    <x v="0"/>
    <x v="268"/>
    <n v="1413"/>
    <n v="23.55"/>
    <x v="188"/>
    <x v="92"/>
    <x v="265"/>
    <x v="0"/>
    <x v="1"/>
    <n v="1986"/>
    <n v="36"/>
    <x v="2"/>
  </r>
  <r>
    <n v="1688397"/>
    <d v="2017-03-06T21:28:34"/>
    <d v="2017-03-06T00:00:00"/>
    <x v="268"/>
    <d v="1899-12-30T21:00:00"/>
    <x v="3"/>
    <x v="2"/>
    <x v="0"/>
    <x v="269"/>
    <n v="188"/>
    <n v="3.1333333333333333"/>
    <x v="189"/>
    <x v="192"/>
    <x v="266"/>
    <x v="0"/>
    <x v="0"/>
    <n v="1986"/>
    <n v="36"/>
    <x v="2"/>
  </r>
  <r>
    <n v="2733599"/>
    <d v="2017-04-13T09:04:33"/>
    <d v="2017-04-13T00:00:00"/>
    <x v="269"/>
    <d v="1899-12-30T09:00:00"/>
    <x v="1"/>
    <x v="4"/>
    <x v="0"/>
    <x v="270"/>
    <n v="470"/>
    <n v="7.833333333333333"/>
    <x v="135"/>
    <x v="193"/>
    <x v="267"/>
    <x v="0"/>
    <x v="0"/>
    <n v="1993"/>
    <n v="29"/>
    <x v="0"/>
  </r>
  <r>
    <n v="1345999"/>
    <d v="2017-02-24T09:21:39"/>
    <d v="2017-02-24T00:00:00"/>
    <x v="270"/>
    <d v="1899-12-30T09:00:00"/>
    <x v="5"/>
    <x v="3"/>
    <x v="0"/>
    <x v="271"/>
    <n v="979"/>
    <n v="16.316666666666666"/>
    <x v="113"/>
    <x v="175"/>
    <x v="268"/>
    <x v="0"/>
    <x v="0"/>
    <n v="1981"/>
    <n v="41"/>
    <x v="1"/>
  </r>
  <r>
    <n v="2031987"/>
    <d v="2017-03-24T08:56:30"/>
    <d v="2017-03-24T00:00:00"/>
    <x v="271"/>
    <d v="1899-12-30T08:00:00"/>
    <x v="5"/>
    <x v="2"/>
    <x v="0"/>
    <x v="272"/>
    <n v="857"/>
    <n v="14.283333333333333"/>
    <x v="21"/>
    <x v="194"/>
    <x v="269"/>
    <x v="0"/>
    <x v="1"/>
    <n v="1988"/>
    <n v="34"/>
    <x v="2"/>
  </r>
  <r>
    <n v="6587469"/>
    <d v="2017-06-27T13:55:05"/>
    <d v="2017-06-27T00:00:00"/>
    <x v="272"/>
    <d v="1899-12-30T13:00:00"/>
    <x v="4"/>
    <x v="0"/>
    <x v="0"/>
    <x v="273"/>
    <n v="382"/>
    <n v="6.3666666666666663"/>
    <x v="190"/>
    <x v="195"/>
    <x v="270"/>
    <x v="0"/>
    <x v="0"/>
    <n v="1951"/>
    <n v="71"/>
    <x v="5"/>
  </r>
  <r>
    <n v="252422"/>
    <d v="2017-01-13T08:06:10"/>
    <d v="2017-01-13T00:00:00"/>
    <x v="273"/>
    <d v="1899-12-30T08:00:00"/>
    <x v="5"/>
    <x v="5"/>
    <x v="0"/>
    <x v="274"/>
    <n v="1041"/>
    <n v="17.350000000000001"/>
    <x v="40"/>
    <x v="176"/>
    <x v="271"/>
    <x v="0"/>
    <x v="0"/>
    <n v="1979"/>
    <n v="43"/>
    <x v="1"/>
  </r>
  <r>
    <n v="3670576"/>
    <d v="2017-05-02T19:38:33"/>
    <d v="2017-05-02T00:00:00"/>
    <x v="274"/>
    <d v="1899-12-30T19:00:00"/>
    <x v="4"/>
    <x v="1"/>
    <x v="0"/>
    <x v="275"/>
    <n v="2555"/>
    <n v="42.583333333333336"/>
    <x v="140"/>
    <x v="79"/>
    <x v="272"/>
    <x v="0"/>
    <x v="0"/>
    <n v="1982"/>
    <n v="40"/>
    <x v="1"/>
  </r>
  <r>
    <n v="5121541"/>
    <d v="2017-06-01T16:19:42"/>
    <d v="2017-06-01T00:00:00"/>
    <x v="275"/>
    <d v="1899-12-30T16:00:00"/>
    <x v="1"/>
    <x v="0"/>
    <x v="0"/>
    <x v="276"/>
    <n v="528"/>
    <n v="8.8000000000000007"/>
    <x v="191"/>
    <x v="35"/>
    <x v="273"/>
    <x v="0"/>
    <x v="0"/>
    <n v="1966"/>
    <n v="56"/>
    <x v="4"/>
  </r>
  <r>
    <n v="4729862"/>
    <d v="2017-05-24T08:15:34"/>
    <d v="2017-05-24T00:00:00"/>
    <x v="276"/>
    <d v="1899-12-30T08:00:00"/>
    <x v="2"/>
    <x v="1"/>
    <x v="0"/>
    <x v="277"/>
    <n v="338"/>
    <n v="5.6333333333333337"/>
    <x v="182"/>
    <x v="196"/>
    <x v="274"/>
    <x v="0"/>
    <x v="0"/>
    <n v="1971"/>
    <n v="51"/>
    <x v="4"/>
  </r>
  <r>
    <n v="4766125"/>
    <d v="2017-05-24T18:02:52"/>
    <d v="2017-05-24T00:00:00"/>
    <x v="277"/>
    <d v="1899-12-30T18:00:00"/>
    <x v="2"/>
    <x v="1"/>
    <x v="0"/>
    <x v="278"/>
    <n v="563"/>
    <n v="9.3833333333333329"/>
    <x v="100"/>
    <x v="197"/>
    <x v="275"/>
    <x v="0"/>
    <x v="0"/>
    <n v="1956"/>
    <n v="66"/>
    <x v="3"/>
  </r>
  <r>
    <n v="2321677"/>
    <d v="2017-04-03T09:56:23"/>
    <d v="2017-04-03T00:00:00"/>
    <x v="278"/>
    <d v="1899-12-30T09:00:00"/>
    <x v="3"/>
    <x v="4"/>
    <x v="0"/>
    <x v="279"/>
    <n v="1481"/>
    <n v="24.683333333333334"/>
    <x v="163"/>
    <x v="194"/>
    <x v="276"/>
    <x v="0"/>
    <x v="0"/>
    <n v="1976"/>
    <n v="46"/>
    <x v="1"/>
  </r>
  <r>
    <n v="6014149"/>
    <d v="2017-06-16T23:03:32"/>
    <d v="2017-06-16T00:00:00"/>
    <x v="279"/>
    <d v="1899-12-30T23:00:00"/>
    <x v="5"/>
    <x v="0"/>
    <x v="0"/>
    <x v="280"/>
    <n v="209"/>
    <n v="3.4833333333333334"/>
    <x v="135"/>
    <x v="134"/>
    <x v="277"/>
    <x v="0"/>
    <x v="0"/>
    <n v="1978"/>
    <n v="44"/>
    <x v="1"/>
  </r>
  <r>
    <n v="2981738"/>
    <d v="2017-04-18T08:42:40"/>
    <d v="2017-04-18T00:00:00"/>
    <x v="280"/>
    <d v="1899-12-30T08:00:00"/>
    <x v="4"/>
    <x v="4"/>
    <x v="0"/>
    <x v="281"/>
    <n v="378"/>
    <n v="6.3"/>
    <x v="13"/>
    <x v="198"/>
    <x v="278"/>
    <x v="0"/>
    <x v="0"/>
    <n v="1988"/>
    <n v="34"/>
    <x v="2"/>
  </r>
  <r>
    <n v="4637472"/>
    <d v="2017-05-21T22:11:39"/>
    <d v="2017-05-21T00:00:00"/>
    <x v="281"/>
    <d v="1899-12-30T22:00:00"/>
    <x v="0"/>
    <x v="1"/>
    <x v="0"/>
    <x v="282"/>
    <n v="690"/>
    <n v="11.5"/>
    <x v="192"/>
    <x v="140"/>
    <x v="279"/>
    <x v="1"/>
    <x v="0"/>
    <n v="1988"/>
    <n v="34"/>
    <x v="2"/>
  </r>
  <r>
    <n v="3485563"/>
    <d v="2017-04-29T14:12:21"/>
    <d v="2017-04-29T00:00:00"/>
    <x v="282"/>
    <d v="1899-12-30T14:00:00"/>
    <x v="6"/>
    <x v="4"/>
    <x v="0"/>
    <x v="283"/>
    <n v="1440"/>
    <n v="24"/>
    <x v="160"/>
    <x v="199"/>
    <x v="280"/>
    <x v="1"/>
    <x v="0"/>
    <n v="1988"/>
    <n v="34"/>
    <x v="2"/>
  </r>
  <r>
    <n v="1852173"/>
    <d v="2017-03-12T18:11:20"/>
    <d v="2017-03-12T00:00:00"/>
    <x v="283"/>
    <d v="1899-12-30T18:00:00"/>
    <x v="0"/>
    <x v="2"/>
    <x v="0"/>
    <x v="284"/>
    <n v="685"/>
    <n v="11.416666666666666"/>
    <x v="58"/>
    <x v="200"/>
    <x v="281"/>
    <x v="0"/>
    <x v="0"/>
    <n v="1992"/>
    <n v="30"/>
    <x v="2"/>
  </r>
  <r>
    <n v="1852067"/>
    <d v="2017-03-12T18:05:19"/>
    <d v="2017-03-12T00:00:00"/>
    <x v="284"/>
    <d v="1899-12-30T18:00:00"/>
    <x v="0"/>
    <x v="2"/>
    <x v="0"/>
    <x v="285"/>
    <n v="571"/>
    <n v="9.5166666666666675"/>
    <x v="43"/>
    <x v="201"/>
    <x v="282"/>
    <x v="0"/>
    <x v="0"/>
    <n v="1970"/>
    <n v="52"/>
    <x v="4"/>
  </r>
  <r>
    <n v="4428854"/>
    <d v="2017-05-18T10:32:19"/>
    <d v="2017-05-18T00:00:00"/>
    <x v="285"/>
    <d v="1899-12-30T10:00:00"/>
    <x v="1"/>
    <x v="1"/>
    <x v="0"/>
    <x v="286"/>
    <n v="346"/>
    <n v="5.7666666666666666"/>
    <x v="177"/>
    <x v="98"/>
    <x v="283"/>
    <x v="0"/>
    <x v="0"/>
    <n v="1990"/>
    <n v="32"/>
    <x v="2"/>
  </r>
  <r>
    <n v="1802466"/>
    <d v="2017-03-09T19:28:16"/>
    <d v="2017-03-09T00:00:00"/>
    <x v="286"/>
    <d v="1899-12-30T19:00:00"/>
    <x v="1"/>
    <x v="2"/>
    <x v="0"/>
    <x v="287"/>
    <n v="428"/>
    <n v="7.1333333333333337"/>
    <x v="65"/>
    <x v="202"/>
    <x v="284"/>
    <x v="0"/>
    <x v="0"/>
    <n v="1987"/>
    <n v="35"/>
    <x v="2"/>
  </r>
  <r>
    <n v="3791506"/>
    <d v="2017-05-04T20:46:06"/>
    <d v="2017-05-04T00:00:00"/>
    <x v="287"/>
    <d v="1899-12-30T20:00:00"/>
    <x v="1"/>
    <x v="1"/>
    <x v="0"/>
    <x v="288"/>
    <n v="902"/>
    <n v="15.033333333333333"/>
    <x v="96"/>
    <x v="203"/>
    <x v="285"/>
    <x v="0"/>
    <x v="0"/>
    <n v="1987"/>
    <n v="35"/>
    <x v="2"/>
  </r>
  <r>
    <n v="932001"/>
    <d v="2017-02-08T09:29:32"/>
    <d v="2017-02-08T00:00:00"/>
    <x v="288"/>
    <d v="1899-12-30T09:00:00"/>
    <x v="2"/>
    <x v="3"/>
    <x v="0"/>
    <x v="289"/>
    <n v="449"/>
    <n v="7.4833333333333334"/>
    <x v="180"/>
    <x v="159"/>
    <x v="286"/>
    <x v="0"/>
    <x v="1"/>
    <n v="1985"/>
    <n v="37"/>
    <x v="2"/>
  </r>
  <r>
    <n v="261652"/>
    <d v="2017-01-13T11:48:49"/>
    <d v="2017-01-13T00:00:00"/>
    <x v="289"/>
    <d v="1899-12-30T11:00:00"/>
    <x v="5"/>
    <x v="5"/>
    <x v="0"/>
    <x v="290"/>
    <n v="709"/>
    <n v="11.816666666666666"/>
    <x v="193"/>
    <x v="31"/>
    <x v="287"/>
    <x v="0"/>
    <x v="0"/>
    <n v="1968"/>
    <n v="54"/>
    <x v="4"/>
  </r>
  <r>
    <n v="5465012"/>
    <d v="2017-06-07T19:07:50"/>
    <d v="2017-06-07T00:00:00"/>
    <x v="290"/>
    <d v="1899-12-30T19:00:00"/>
    <x v="2"/>
    <x v="0"/>
    <x v="0"/>
    <x v="291"/>
    <n v="348"/>
    <n v="5.8"/>
    <x v="114"/>
    <x v="204"/>
    <x v="288"/>
    <x v="0"/>
    <x v="0"/>
    <n v="1968"/>
    <n v="54"/>
    <x v="4"/>
  </r>
  <r>
    <n v="5353666"/>
    <d v="2017-06-05T17:52:29"/>
    <d v="2017-06-05T00:00:00"/>
    <x v="291"/>
    <d v="1899-12-30T17:00:00"/>
    <x v="3"/>
    <x v="0"/>
    <x v="0"/>
    <x v="292"/>
    <n v="1053"/>
    <n v="17.55"/>
    <x v="193"/>
    <x v="205"/>
    <x v="289"/>
    <x v="0"/>
    <x v="0"/>
    <n v="1986"/>
    <n v="36"/>
    <x v="2"/>
  </r>
  <r>
    <n v="3244281"/>
    <d v="2017-04-24T07:51:42"/>
    <d v="2017-04-24T00:00:00"/>
    <x v="292"/>
    <d v="1899-12-30T07:00:00"/>
    <x v="3"/>
    <x v="4"/>
    <x v="0"/>
    <x v="293"/>
    <n v="662"/>
    <n v="11.033333333333333"/>
    <x v="48"/>
    <x v="34"/>
    <x v="290"/>
    <x v="0"/>
    <x v="0"/>
    <n v="1967"/>
    <n v="55"/>
    <x v="4"/>
  </r>
  <r>
    <n v="2674970"/>
    <d v="2017-04-12T07:12:29"/>
    <d v="2017-04-12T00:00:00"/>
    <x v="293"/>
    <d v="1899-12-30T07:00:00"/>
    <x v="2"/>
    <x v="4"/>
    <x v="0"/>
    <x v="294"/>
    <n v="191"/>
    <n v="3.1833333333333331"/>
    <x v="173"/>
    <x v="69"/>
    <x v="291"/>
    <x v="0"/>
    <x v="0"/>
    <n v="1975"/>
    <n v="47"/>
    <x v="1"/>
  </r>
  <r>
    <n v="2722449"/>
    <d v="2017-04-12T22:58:30"/>
    <d v="2017-04-12T00:00:00"/>
    <x v="294"/>
    <d v="1899-12-30T22:00:00"/>
    <x v="2"/>
    <x v="4"/>
    <x v="0"/>
    <x v="295"/>
    <n v="175"/>
    <n v="2.9166666666666665"/>
    <x v="194"/>
    <x v="206"/>
    <x v="292"/>
    <x v="0"/>
    <x v="0"/>
    <n v="1974"/>
    <n v="48"/>
    <x v="1"/>
  </r>
  <r>
    <n v="1544609"/>
    <d v="2017-03-01T17:37:12"/>
    <d v="2017-03-01T00:00:00"/>
    <x v="295"/>
    <d v="1899-12-30T17:00:00"/>
    <x v="2"/>
    <x v="2"/>
    <x v="0"/>
    <x v="296"/>
    <n v="733"/>
    <n v="12.216666666666667"/>
    <x v="73"/>
    <x v="29"/>
    <x v="293"/>
    <x v="0"/>
    <x v="0"/>
    <n v="1973"/>
    <n v="49"/>
    <x v="1"/>
  </r>
  <r>
    <n v="811593"/>
    <d v="2017-02-03T14:19:13"/>
    <d v="2017-02-03T00:00:00"/>
    <x v="296"/>
    <d v="1899-12-30T14:00:00"/>
    <x v="5"/>
    <x v="3"/>
    <x v="0"/>
    <x v="297"/>
    <n v="278"/>
    <n v="4.6333333333333337"/>
    <x v="195"/>
    <x v="207"/>
    <x v="294"/>
    <x v="1"/>
    <x v="0"/>
    <n v="1973"/>
    <n v="49"/>
    <x v="1"/>
  </r>
  <r>
    <n v="4859668"/>
    <d v="2017-05-27T09:23:46"/>
    <d v="2017-05-27T00:00:00"/>
    <x v="297"/>
    <d v="1899-12-30T09:00:00"/>
    <x v="6"/>
    <x v="1"/>
    <x v="0"/>
    <x v="298"/>
    <n v="2098"/>
    <n v="34.966666666666669"/>
    <x v="136"/>
    <x v="201"/>
    <x v="295"/>
    <x v="0"/>
    <x v="0"/>
    <n v="1977"/>
    <n v="45"/>
    <x v="1"/>
  </r>
  <r>
    <n v="2616793"/>
    <d v="2017-04-11T06:48:09"/>
    <d v="2017-04-11T00:00:00"/>
    <x v="298"/>
    <d v="1899-12-30T06:00:00"/>
    <x v="4"/>
    <x v="4"/>
    <x v="0"/>
    <x v="299"/>
    <n v="252"/>
    <n v="4.2"/>
    <x v="196"/>
    <x v="208"/>
    <x v="296"/>
    <x v="0"/>
    <x v="1"/>
    <n v="1987"/>
    <n v="35"/>
    <x v="2"/>
  </r>
  <r>
    <n v="2325362"/>
    <d v="2017-04-03T12:16:43"/>
    <d v="2017-04-03T00:00:00"/>
    <x v="299"/>
    <d v="1899-12-30T12:00:00"/>
    <x v="3"/>
    <x v="4"/>
    <x v="0"/>
    <x v="300"/>
    <n v="1946"/>
    <n v="32.43333333333333"/>
    <x v="193"/>
    <x v="31"/>
    <x v="287"/>
    <x v="0"/>
    <x v="0"/>
    <n v="1985"/>
    <n v="37"/>
    <x v="2"/>
  </r>
  <r>
    <n v="1855578"/>
    <d v="2017-03-13T05:46:42"/>
    <d v="2017-03-13T00:00:00"/>
    <x v="300"/>
    <d v="1899-12-30T05:00:00"/>
    <x v="3"/>
    <x v="2"/>
    <x v="0"/>
    <x v="301"/>
    <n v="575"/>
    <n v="9.5833333333333339"/>
    <x v="171"/>
    <x v="56"/>
    <x v="297"/>
    <x v="0"/>
    <x v="0"/>
    <n v="1975"/>
    <n v="47"/>
    <x v="1"/>
  </r>
  <r>
    <n v="1740477"/>
    <d v="2017-03-08T14:48:54"/>
    <d v="2017-03-08T00:00:00"/>
    <x v="301"/>
    <d v="1899-12-30T14:00:00"/>
    <x v="2"/>
    <x v="2"/>
    <x v="0"/>
    <x v="302"/>
    <n v="1118"/>
    <n v="18.633333333333333"/>
    <x v="45"/>
    <x v="209"/>
    <x v="298"/>
    <x v="0"/>
    <x v="0"/>
    <n v="1963"/>
    <n v="59"/>
    <x v="4"/>
  </r>
  <r>
    <n v="5391272"/>
    <d v="2017-06-06T16:13:10"/>
    <d v="2017-06-06T00:00:00"/>
    <x v="302"/>
    <d v="1899-12-30T16:00:00"/>
    <x v="4"/>
    <x v="0"/>
    <x v="0"/>
    <x v="303"/>
    <n v="2864"/>
    <n v="47.733333333333334"/>
    <x v="36"/>
    <x v="35"/>
    <x v="38"/>
    <x v="0"/>
    <x v="0"/>
    <n v="1988"/>
    <n v="34"/>
    <x v="2"/>
  </r>
  <r>
    <n v="1988318"/>
    <d v="2017-03-22T17:52:30"/>
    <d v="2017-03-22T00:00:00"/>
    <x v="303"/>
    <d v="1899-12-30T17:00:00"/>
    <x v="2"/>
    <x v="2"/>
    <x v="0"/>
    <x v="304"/>
    <n v="929"/>
    <n v="15.483333333333333"/>
    <x v="73"/>
    <x v="172"/>
    <x v="299"/>
    <x v="0"/>
    <x v="0"/>
    <n v="1977"/>
    <n v="45"/>
    <x v="1"/>
  </r>
  <r>
    <n v="3231592"/>
    <d v="2017-04-23T18:30:20"/>
    <d v="2017-04-23T00:00:00"/>
    <x v="304"/>
    <d v="1899-12-30T18:00:00"/>
    <x v="0"/>
    <x v="4"/>
    <x v="0"/>
    <x v="305"/>
    <n v="795"/>
    <n v="13.25"/>
    <x v="63"/>
    <x v="210"/>
    <x v="300"/>
    <x v="1"/>
    <x v="0"/>
    <n v="1977"/>
    <n v="45"/>
    <x v="1"/>
  </r>
  <r>
    <n v="1800756"/>
    <d v="2017-03-09T18:55:24"/>
    <d v="2017-03-09T00:00:00"/>
    <x v="5"/>
    <d v="1899-12-30T18:00:00"/>
    <x v="1"/>
    <x v="2"/>
    <x v="0"/>
    <x v="306"/>
    <n v="569"/>
    <n v="9.4833333333333325"/>
    <x v="107"/>
    <x v="142"/>
    <x v="301"/>
    <x v="0"/>
    <x v="0"/>
    <n v="1983"/>
    <n v="39"/>
    <x v="2"/>
  </r>
  <r>
    <n v="4037086"/>
    <d v="2017-05-10T15:03:58"/>
    <d v="2017-05-10T00:00:00"/>
    <x v="305"/>
    <d v="1899-12-30T15:00:00"/>
    <x v="2"/>
    <x v="1"/>
    <x v="0"/>
    <x v="307"/>
    <n v="943"/>
    <n v="15.716666666666667"/>
    <x v="197"/>
    <x v="211"/>
    <x v="302"/>
    <x v="0"/>
    <x v="0"/>
    <n v="1987"/>
    <n v="35"/>
    <x v="2"/>
  </r>
  <r>
    <n v="6328501"/>
    <d v="2017-06-22T20:25:13"/>
    <d v="2017-06-22T00:00:00"/>
    <x v="306"/>
    <d v="1899-12-30T20:00:00"/>
    <x v="1"/>
    <x v="0"/>
    <x v="0"/>
    <x v="308"/>
    <n v="2056"/>
    <n v="34.266666666666666"/>
    <x v="198"/>
    <x v="53"/>
    <x v="303"/>
    <x v="1"/>
    <x v="0"/>
    <n v="1987"/>
    <n v="35"/>
    <x v="2"/>
  </r>
  <r>
    <n v="1873481"/>
    <d v="2017-03-13T17:37:57"/>
    <d v="2017-03-13T00:00:00"/>
    <x v="307"/>
    <d v="1899-12-30T17:00:00"/>
    <x v="3"/>
    <x v="2"/>
    <x v="0"/>
    <x v="309"/>
    <n v="600"/>
    <n v="10"/>
    <x v="40"/>
    <x v="212"/>
    <x v="304"/>
    <x v="0"/>
    <x v="0"/>
    <n v="1954"/>
    <n v="68"/>
    <x v="3"/>
  </r>
  <r>
    <n v="6145337"/>
    <d v="2017-06-20T08:10:29"/>
    <d v="2017-06-20T00:00:00"/>
    <x v="308"/>
    <d v="1899-12-30T08:00:00"/>
    <x v="4"/>
    <x v="0"/>
    <x v="0"/>
    <x v="310"/>
    <n v="1239"/>
    <n v="20.65"/>
    <x v="199"/>
    <x v="213"/>
    <x v="305"/>
    <x v="0"/>
    <x v="0"/>
    <n v="1981"/>
    <n v="41"/>
    <x v="1"/>
  </r>
  <r>
    <n v="60804"/>
    <d v="2017-01-04T16:57:14"/>
    <d v="2017-01-04T00:00:00"/>
    <x v="309"/>
    <d v="1899-12-30T16:00:00"/>
    <x v="2"/>
    <x v="5"/>
    <x v="0"/>
    <x v="311"/>
    <n v="582"/>
    <n v="9.6999999999999993"/>
    <x v="195"/>
    <x v="214"/>
    <x v="306"/>
    <x v="0"/>
    <x v="0"/>
    <n v="1987"/>
    <n v="35"/>
    <x v="2"/>
  </r>
  <r>
    <n v="6157470"/>
    <d v="2017-06-20T11:41:34"/>
    <d v="2017-06-20T00:00:00"/>
    <x v="310"/>
    <d v="1899-12-30T11:00:00"/>
    <x v="4"/>
    <x v="0"/>
    <x v="0"/>
    <x v="312"/>
    <n v="1909"/>
    <n v="31.816666666666666"/>
    <x v="153"/>
    <x v="215"/>
    <x v="307"/>
    <x v="0"/>
    <x v="1"/>
    <n v="1973"/>
    <n v="49"/>
    <x v="1"/>
  </r>
  <r>
    <n v="97974"/>
    <d v="2017-01-05T19:28:58"/>
    <d v="2017-01-05T00:00:00"/>
    <x v="311"/>
    <d v="1899-12-30T19:00:00"/>
    <x v="1"/>
    <x v="5"/>
    <x v="0"/>
    <x v="313"/>
    <n v="398"/>
    <n v="6.6333333333333337"/>
    <x v="46"/>
    <x v="172"/>
    <x v="308"/>
    <x v="0"/>
    <x v="0"/>
    <n v="1964"/>
    <n v="58"/>
    <x v="4"/>
  </r>
  <r>
    <n v="1531863"/>
    <d v="2017-03-01T09:33:16"/>
    <d v="2017-03-01T00:00:00"/>
    <x v="312"/>
    <d v="1899-12-30T09:00:00"/>
    <x v="2"/>
    <x v="2"/>
    <x v="0"/>
    <x v="314"/>
    <n v="174"/>
    <n v="2.9"/>
    <x v="193"/>
    <x v="55"/>
    <x v="309"/>
    <x v="0"/>
    <x v="0"/>
    <n v="1977"/>
    <n v="45"/>
    <x v="1"/>
  </r>
  <r>
    <n v="3836835"/>
    <d v="2017-05-06T13:27:21"/>
    <d v="2017-05-06T00:00:00"/>
    <x v="313"/>
    <d v="1899-12-30T13:00:00"/>
    <x v="6"/>
    <x v="1"/>
    <x v="0"/>
    <x v="315"/>
    <n v="1559"/>
    <n v="25.983333333333334"/>
    <x v="200"/>
    <x v="216"/>
    <x v="310"/>
    <x v="0"/>
    <x v="0"/>
    <n v="1971"/>
    <n v="51"/>
    <x v="4"/>
  </r>
  <r>
    <n v="4603213"/>
    <d v="2017-05-21T13:23:50"/>
    <d v="2017-05-21T00:00:00"/>
    <x v="314"/>
    <d v="1899-12-30T13:00:00"/>
    <x v="0"/>
    <x v="1"/>
    <x v="0"/>
    <x v="316"/>
    <n v="1061"/>
    <n v="17.683333333333334"/>
    <x v="201"/>
    <x v="75"/>
    <x v="311"/>
    <x v="0"/>
    <x v="1"/>
    <n v="1985"/>
    <n v="37"/>
    <x v="2"/>
  </r>
  <r>
    <n v="5578346"/>
    <d v="2017-06-09T16:19:59"/>
    <d v="2017-06-09T00:00:00"/>
    <x v="315"/>
    <d v="1899-12-30T16:00:00"/>
    <x v="5"/>
    <x v="0"/>
    <x v="0"/>
    <x v="317"/>
    <n v="394"/>
    <n v="6.5666666666666664"/>
    <x v="202"/>
    <x v="155"/>
    <x v="312"/>
    <x v="0"/>
    <x v="0"/>
    <n v="1963"/>
    <n v="59"/>
    <x v="4"/>
  </r>
  <r>
    <n v="6727845"/>
    <d v="2017-06-29T16:10:34"/>
    <d v="2017-06-29T00:00:00"/>
    <x v="316"/>
    <d v="1899-12-30T16:00:00"/>
    <x v="1"/>
    <x v="0"/>
    <x v="0"/>
    <x v="318"/>
    <n v="558"/>
    <n v="9.3000000000000007"/>
    <x v="203"/>
    <x v="139"/>
    <x v="313"/>
    <x v="0"/>
    <x v="0"/>
    <n v="1965"/>
    <n v="57"/>
    <x v="4"/>
  </r>
  <r>
    <n v="638046"/>
    <d v="2017-01-28T13:52:24"/>
    <d v="2017-01-28T00:00:00"/>
    <x v="317"/>
    <d v="1899-12-30T13:00:00"/>
    <x v="6"/>
    <x v="5"/>
    <x v="0"/>
    <x v="319"/>
    <n v="218"/>
    <n v="3.6333333333333333"/>
    <x v="136"/>
    <x v="217"/>
    <x v="314"/>
    <x v="0"/>
    <x v="1"/>
    <n v="1968"/>
    <n v="54"/>
    <x v="4"/>
  </r>
  <r>
    <n v="5767534"/>
    <d v="2017-06-12T20:45:02"/>
    <d v="2017-06-12T00:00:00"/>
    <x v="318"/>
    <d v="1899-12-30T20:00:00"/>
    <x v="3"/>
    <x v="0"/>
    <x v="0"/>
    <x v="320"/>
    <n v="713"/>
    <n v="11.883333333333333"/>
    <x v="29"/>
    <x v="129"/>
    <x v="315"/>
    <x v="0"/>
    <x v="0"/>
    <n v="1985"/>
    <n v="37"/>
    <x v="2"/>
  </r>
  <r>
    <n v="5610896"/>
    <d v="2017-06-10T08:54:04"/>
    <d v="2017-06-10T00:00:00"/>
    <x v="319"/>
    <d v="1899-12-30T08:00:00"/>
    <x v="6"/>
    <x v="0"/>
    <x v="0"/>
    <x v="321"/>
    <n v="205"/>
    <n v="3.4166666666666665"/>
    <x v="204"/>
    <x v="208"/>
    <x v="316"/>
    <x v="0"/>
    <x v="0"/>
    <n v="1981"/>
    <n v="41"/>
    <x v="1"/>
  </r>
  <r>
    <n v="6675217"/>
    <d v="2017-06-28T18:24:33"/>
    <d v="2017-06-28T00:00:00"/>
    <x v="320"/>
    <d v="1899-12-30T18:00:00"/>
    <x v="2"/>
    <x v="0"/>
    <x v="0"/>
    <x v="322"/>
    <n v="451"/>
    <n v="7.5166666666666666"/>
    <x v="20"/>
    <x v="218"/>
    <x v="317"/>
    <x v="0"/>
    <x v="0"/>
    <n v="1956"/>
    <n v="66"/>
    <x v="3"/>
  </r>
  <r>
    <n v="5292881"/>
    <d v="2017-06-04T13:01:29"/>
    <d v="2017-06-04T00:00:00"/>
    <x v="321"/>
    <d v="1899-12-30T13:00:00"/>
    <x v="0"/>
    <x v="0"/>
    <x v="0"/>
    <x v="323"/>
    <n v="480"/>
    <n v="8"/>
    <x v="105"/>
    <x v="219"/>
    <x v="318"/>
    <x v="0"/>
    <x v="0"/>
    <n v="1998"/>
    <n v="24"/>
    <x v="0"/>
  </r>
  <r>
    <n v="508616"/>
    <d v="2017-01-23T13:54:01"/>
    <d v="2017-01-23T00:00:00"/>
    <x v="322"/>
    <d v="1899-12-30T13:00:00"/>
    <x v="3"/>
    <x v="5"/>
    <x v="0"/>
    <x v="324"/>
    <n v="364"/>
    <n v="6.0666666666666664"/>
    <x v="15"/>
    <x v="101"/>
    <x v="319"/>
    <x v="0"/>
    <x v="0"/>
    <n v="1980"/>
    <n v="42"/>
    <x v="1"/>
  </r>
  <r>
    <n v="6094716"/>
    <d v="2017-06-18T20:41:38"/>
    <d v="2017-06-18T00:00:00"/>
    <x v="323"/>
    <d v="1899-12-30T20:00:00"/>
    <x v="0"/>
    <x v="0"/>
    <x v="0"/>
    <x v="325"/>
    <n v="879"/>
    <n v="14.65"/>
    <x v="205"/>
    <x v="220"/>
    <x v="320"/>
    <x v="0"/>
    <x v="1"/>
    <n v="1982"/>
    <n v="40"/>
    <x v="1"/>
  </r>
  <r>
    <n v="13019"/>
    <d v="2017-01-01T18:26:30"/>
    <d v="2017-01-01T00:00:00"/>
    <x v="324"/>
    <d v="1899-12-30T18:00:00"/>
    <x v="0"/>
    <x v="5"/>
    <x v="0"/>
    <x v="326"/>
    <n v="732"/>
    <n v="12.2"/>
    <x v="27"/>
    <x v="195"/>
    <x v="321"/>
    <x v="0"/>
    <x v="0"/>
    <n v="1967"/>
    <n v="55"/>
    <x v="4"/>
  </r>
  <r>
    <n v="4841890"/>
    <d v="2017-05-26T17:51:21"/>
    <d v="2017-05-26T00:00:00"/>
    <x v="325"/>
    <d v="1899-12-30T17:00:00"/>
    <x v="5"/>
    <x v="1"/>
    <x v="0"/>
    <x v="327"/>
    <n v="383"/>
    <n v="6.3833333333333337"/>
    <x v="206"/>
    <x v="221"/>
    <x v="322"/>
    <x v="1"/>
    <x v="0"/>
    <n v="1967"/>
    <n v="55"/>
    <x v="4"/>
  </r>
  <r>
    <n v="164991"/>
    <d v="2017-01-10T16:10:04"/>
    <d v="2017-01-10T00:00:00"/>
    <x v="326"/>
    <d v="1899-12-30T16:00:00"/>
    <x v="4"/>
    <x v="5"/>
    <x v="0"/>
    <x v="328"/>
    <n v="412"/>
    <n v="6.8666666666666663"/>
    <x v="207"/>
    <x v="181"/>
    <x v="323"/>
    <x v="0"/>
    <x v="0"/>
    <n v="1987"/>
    <n v="35"/>
    <x v="2"/>
  </r>
  <r>
    <n v="6485193"/>
    <d v="2017-06-25T18:37:01"/>
    <d v="2017-06-25T00:00:00"/>
    <x v="327"/>
    <d v="1899-12-30T18:00:00"/>
    <x v="0"/>
    <x v="0"/>
    <x v="0"/>
    <x v="329"/>
    <n v="1898"/>
    <n v="31.633333333333333"/>
    <x v="136"/>
    <x v="222"/>
    <x v="324"/>
    <x v="1"/>
    <x v="0"/>
    <n v="1987"/>
    <n v="35"/>
    <x v="2"/>
  </r>
  <r>
    <n v="2708797"/>
    <d v="2017-04-12T18:18:26"/>
    <d v="2017-04-12T00:00:00"/>
    <x v="328"/>
    <d v="1899-12-30T18:00:00"/>
    <x v="2"/>
    <x v="4"/>
    <x v="0"/>
    <x v="330"/>
    <n v="286"/>
    <n v="4.7666666666666666"/>
    <x v="208"/>
    <x v="223"/>
    <x v="325"/>
    <x v="0"/>
    <x v="0"/>
    <n v="1967"/>
    <n v="55"/>
    <x v="4"/>
  </r>
  <r>
    <n v="5437998"/>
    <d v="2017-06-07T13:20:57"/>
    <d v="2017-06-07T00:00:00"/>
    <x v="329"/>
    <d v="1899-12-30T13:00:00"/>
    <x v="2"/>
    <x v="0"/>
    <x v="0"/>
    <x v="331"/>
    <n v="444"/>
    <n v="7.4"/>
    <x v="209"/>
    <x v="72"/>
    <x v="326"/>
    <x v="0"/>
    <x v="0"/>
    <n v="1992"/>
    <n v="30"/>
    <x v="2"/>
  </r>
  <r>
    <n v="333045"/>
    <d v="2017-01-16T19:09:31"/>
    <d v="2017-01-16T00:00:00"/>
    <x v="330"/>
    <d v="1899-12-30T19:00:00"/>
    <x v="3"/>
    <x v="5"/>
    <x v="0"/>
    <x v="332"/>
    <n v="689"/>
    <n v="11.483333333333333"/>
    <x v="210"/>
    <x v="134"/>
    <x v="327"/>
    <x v="0"/>
    <x v="0"/>
    <n v="1989"/>
    <n v="33"/>
    <x v="2"/>
  </r>
  <r>
    <n v="2914400"/>
    <d v="2017-04-16T20:12:34"/>
    <d v="2017-04-16T00:00:00"/>
    <x v="331"/>
    <d v="1899-12-30T20:00:00"/>
    <x v="0"/>
    <x v="4"/>
    <x v="0"/>
    <x v="333"/>
    <n v="1123"/>
    <n v="18.716666666666665"/>
    <x v="48"/>
    <x v="93"/>
    <x v="328"/>
    <x v="1"/>
    <x v="0"/>
    <n v="1989"/>
    <n v="33"/>
    <x v="2"/>
  </r>
  <r>
    <n v="5612834"/>
    <d v="2017-06-10T09:43:47"/>
    <d v="2017-06-10T00:00:00"/>
    <x v="332"/>
    <d v="1899-12-30T09:00:00"/>
    <x v="6"/>
    <x v="0"/>
    <x v="0"/>
    <x v="334"/>
    <n v="306"/>
    <n v="5.0999999999999996"/>
    <x v="211"/>
    <x v="53"/>
    <x v="329"/>
    <x v="0"/>
    <x v="1"/>
    <n v="1966"/>
    <n v="56"/>
    <x v="4"/>
  </r>
  <r>
    <n v="1656022"/>
    <d v="2017-03-05T20:29:23"/>
    <d v="2017-03-05T00:00:00"/>
    <x v="333"/>
    <d v="1899-12-30T20:00:00"/>
    <x v="0"/>
    <x v="2"/>
    <x v="0"/>
    <x v="335"/>
    <n v="335"/>
    <n v="5.583333333333333"/>
    <x v="3"/>
    <x v="224"/>
    <x v="330"/>
    <x v="0"/>
    <x v="1"/>
    <n v="1973"/>
    <n v="49"/>
    <x v="1"/>
  </r>
  <r>
    <n v="5519049"/>
    <d v="2017-06-08T17:38:44"/>
    <d v="2017-06-08T00:00:00"/>
    <x v="334"/>
    <d v="1899-12-30T17:00:00"/>
    <x v="1"/>
    <x v="0"/>
    <x v="0"/>
    <x v="336"/>
    <n v="586"/>
    <n v="9.7666666666666675"/>
    <x v="212"/>
    <x v="225"/>
    <x v="331"/>
    <x v="0"/>
    <x v="0"/>
    <n v="1981"/>
    <n v="41"/>
    <x v="1"/>
  </r>
  <r>
    <n v="3311490"/>
    <d v="2017-04-26T08:27:02"/>
    <d v="2017-04-26T00:00:00"/>
    <x v="335"/>
    <d v="1899-12-30T08:00:00"/>
    <x v="2"/>
    <x v="4"/>
    <x v="0"/>
    <x v="337"/>
    <n v="331"/>
    <n v="5.5166666666666666"/>
    <x v="37"/>
    <x v="226"/>
    <x v="332"/>
    <x v="0"/>
    <x v="1"/>
    <n v="1981"/>
    <n v="41"/>
    <x v="1"/>
  </r>
  <r>
    <n v="1992476"/>
    <d v="2017-03-22T19:31:30"/>
    <d v="2017-03-22T00:00:00"/>
    <x v="336"/>
    <d v="1899-12-30T19:00:00"/>
    <x v="2"/>
    <x v="2"/>
    <x v="0"/>
    <x v="338"/>
    <n v="323"/>
    <n v="5.3833333333333337"/>
    <x v="0"/>
    <x v="227"/>
    <x v="333"/>
    <x v="0"/>
    <x v="1"/>
    <n v="1979"/>
    <n v="43"/>
    <x v="1"/>
  </r>
  <r>
    <n v="1228070"/>
    <d v="2017-02-21T08:40:42"/>
    <d v="2017-02-21T00:00:00"/>
    <x v="337"/>
    <d v="1899-12-30T08:00:00"/>
    <x v="4"/>
    <x v="3"/>
    <x v="0"/>
    <x v="339"/>
    <n v="1534"/>
    <n v="25.566666666666666"/>
    <x v="55"/>
    <x v="26"/>
    <x v="334"/>
    <x v="0"/>
    <x v="1"/>
    <n v="1979"/>
    <n v="43"/>
    <x v="1"/>
  </r>
  <r>
    <n v="4838030"/>
    <d v="2017-05-26T17:04:59"/>
    <d v="2017-05-26T00:00:00"/>
    <x v="338"/>
    <d v="1899-12-30T17:00:00"/>
    <x v="5"/>
    <x v="1"/>
    <x v="0"/>
    <x v="340"/>
    <n v="1844"/>
    <n v="30.733333333333334"/>
    <x v="101"/>
    <x v="228"/>
    <x v="335"/>
    <x v="0"/>
    <x v="0"/>
    <n v="1969"/>
    <n v="53"/>
    <x v="4"/>
  </r>
  <r>
    <n v="3730330"/>
    <d v="2017-05-03T19:33:19"/>
    <d v="2017-05-03T00:00:00"/>
    <x v="339"/>
    <d v="1899-12-30T19:00:00"/>
    <x v="2"/>
    <x v="1"/>
    <x v="0"/>
    <x v="341"/>
    <n v="127"/>
    <n v="2.1166666666666667"/>
    <x v="213"/>
    <x v="229"/>
    <x v="336"/>
    <x v="0"/>
    <x v="0"/>
    <n v="1986"/>
    <n v="36"/>
    <x v="2"/>
  </r>
  <r>
    <n v="4744323"/>
    <d v="2017-05-24T12:18:46"/>
    <d v="2017-05-24T00:00:00"/>
    <x v="340"/>
    <d v="1899-12-30T12:00:00"/>
    <x v="2"/>
    <x v="1"/>
    <x v="0"/>
    <x v="342"/>
    <n v="250"/>
    <n v="4.166666666666667"/>
    <x v="167"/>
    <x v="48"/>
    <x v="337"/>
    <x v="0"/>
    <x v="0"/>
    <n v="1968"/>
    <n v="54"/>
    <x v="4"/>
  </r>
  <r>
    <n v="1336431"/>
    <d v="2017-02-24T05:58:15"/>
    <d v="2017-02-24T00:00:00"/>
    <x v="341"/>
    <d v="1899-12-30T05:00:00"/>
    <x v="5"/>
    <x v="3"/>
    <x v="0"/>
    <x v="343"/>
    <n v="548"/>
    <n v="9.1333333333333329"/>
    <x v="175"/>
    <x v="230"/>
    <x v="338"/>
    <x v="0"/>
    <x v="0"/>
    <n v="1991"/>
    <n v="31"/>
    <x v="2"/>
  </r>
  <r>
    <n v="3499018"/>
    <d v="2017-04-29T16:57:01"/>
    <d v="2017-04-29T00:00:00"/>
    <x v="342"/>
    <d v="1899-12-30T16:00:00"/>
    <x v="6"/>
    <x v="4"/>
    <x v="0"/>
    <x v="344"/>
    <n v="251"/>
    <n v="4.1833333333333336"/>
    <x v="30"/>
    <x v="102"/>
    <x v="339"/>
    <x v="0"/>
    <x v="1"/>
    <n v="1993"/>
    <n v="29"/>
    <x v="0"/>
  </r>
  <r>
    <n v="5224207"/>
    <d v="2017-06-03T09:46:35"/>
    <d v="2017-06-03T00:00:00"/>
    <x v="343"/>
    <d v="1899-12-30T09:00:00"/>
    <x v="6"/>
    <x v="0"/>
    <x v="0"/>
    <x v="345"/>
    <n v="152"/>
    <n v="2.5333333333333332"/>
    <x v="214"/>
    <x v="34"/>
    <x v="340"/>
    <x v="0"/>
    <x v="0"/>
    <n v="1989"/>
    <n v="33"/>
    <x v="2"/>
  </r>
  <r>
    <n v="90239"/>
    <d v="2017-01-05T16:29:01"/>
    <d v="2017-01-05T00:00:00"/>
    <x v="344"/>
    <d v="1899-12-30T16:00:00"/>
    <x v="1"/>
    <x v="5"/>
    <x v="0"/>
    <x v="346"/>
    <n v="393"/>
    <n v="6.55"/>
    <x v="64"/>
    <x v="231"/>
    <x v="341"/>
    <x v="0"/>
    <x v="0"/>
    <n v="1967"/>
    <n v="55"/>
    <x v="4"/>
  </r>
  <r>
    <n v="5028629"/>
    <d v="2017-05-31T07:53:14"/>
    <d v="2017-05-31T00:00:00"/>
    <x v="345"/>
    <d v="1899-12-30T07:00:00"/>
    <x v="2"/>
    <x v="1"/>
    <x v="0"/>
    <x v="347"/>
    <n v="1044"/>
    <n v="17.399999999999999"/>
    <x v="95"/>
    <x v="96"/>
    <x v="342"/>
    <x v="0"/>
    <x v="0"/>
    <n v="1958"/>
    <n v="64"/>
    <x v="3"/>
  </r>
  <r>
    <n v="2151889"/>
    <d v="2017-03-28T17:39:12"/>
    <d v="2017-03-28T00:00:00"/>
    <x v="346"/>
    <d v="1899-12-30T17:00:00"/>
    <x v="4"/>
    <x v="2"/>
    <x v="0"/>
    <x v="348"/>
    <n v="1154"/>
    <n v="19.233333333333334"/>
    <x v="195"/>
    <x v="232"/>
    <x v="343"/>
    <x v="0"/>
    <x v="0"/>
    <n v="1986"/>
    <n v="36"/>
    <x v="2"/>
  </r>
  <r>
    <n v="1614133"/>
    <d v="2017-03-03T16:13:57"/>
    <d v="2017-03-03T00:00:00"/>
    <x v="347"/>
    <d v="1899-12-30T16:00:00"/>
    <x v="5"/>
    <x v="2"/>
    <x v="0"/>
    <x v="349"/>
    <n v="157"/>
    <n v="2.6166666666666667"/>
    <x v="98"/>
    <x v="186"/>
    <x v="344"/>
    <x v="0"/>
    <x v="0"/>
    <n v="1959"/>
    <n v="63"/>
    <x v="3"/>
  </r>
  <r>
    <n v="3679761"/>
    <d v="2017-05-03T05:47:07"/>
    <d v="2017-05-03T00:00:00"/>
    <x v="348"/>
    <d v="1899-12-30T05:00:00"/>
    <x v="2"/>
    <x v="1"/>
    <x v="0"/>
    <x v="350"/>
    <n v="263"/>
    <n v="4.3833333333333337"/>
    <x v="125"/>
    <x v="110"/>
    <x v="345"/>
    <x v="0"/>
    <x v="0"/>
    <n v="1983"/>
    <n v="39"/>
    <x v="2"/>
  </r>
  <r>
    <n v="2046243"/>
    <d v="2017-03-24T17:03:32"/>
    <d v="2017-03-24T00:00:00"/>
    <x v="349"/>
    <d v="1899-12-30T17:00:00"/>
    <x v="5"/>
    <x v="2"/>
    <x v="0"/>
    <x v="351"/>
    <n v="576"/>
    <n v="9.6"/>
    <x v="215"/>
    <x v="166"/>
    <x v="346"/>
    <x v="0"/>
    <x v="0"/>
    <n v="1952"/>
    <n v="70"/>
    <x v="5"/>
  </r>
  <r>
    <n v="2797272"/>
    <d v="2017-04-14T13:40:19"/>
    <d v="2017-04-14T00:00:00"/>
    <x v="350"/>
    <d v="1899-12-30T13:00:00"/>
    <x v="5"/>
    <x v="4"/>
    <x v="0"/>
    <x v="352"/>
    <n v="425"/>
    <n v="7.083333333333333"/>
    <x v="194"/>
    <x v="233"/>
    <x v="347"/>
    <x v="0"/>
    <x v="0"/>
    <n v="1983"/>
    <n v="39"/>
    <x v="2"/>
  </r>
  <r>
    <n v="2336276"/>
    <d v="2017-04-03T16:59:56"/>
    <d v="2017-04-03T00:00:00"/>
    <x v="351"/>
    <d v="1899-12-30T16:00:00"/>
    <x v="3"/>
    <x v="4"/>
    <x v="0"/>
    <x v="353"/>
    <n v="595"/>
    <n v="9.9166666666666661"/>
    <x v="11"/>
    <x v="234"/>
    <x v="348"/>
    <x v="0"/>
    <x v="0"/>
    <n v="1977"/>
    <n v="45"/>
    <x v="1"/>
  </r>
  <r>
    <n v="1650797"/>
    <d v="2017-03-05T15:57:43"/>
    <d v="2017-03-05T00:00:00"/>
    <x v="352"/>
    <d v="1899-12-30T15:00:00"/>
    <x v="0"/>
    <x v="2"/>
    <x v="0"/>
    <x v="354"/>
    <n v="446"/>
    <n v="7.4333333333333336"/>
    <x v="33"/>
    <x v="112"/>
    <x v="349"/>
    <x v="0"/>
    <x v="0"/>
    <n v="1975"/>
    <n v="47"/>
    <x v="1"/>
  </r>
  <r>
    <n v="2222971"/>
    <d v="2017-03-30T16:24:21"/>
    <d v="2017-03-30T00:00:00"/>
    <x v="353"/>
    <d v="1899-12-30T16:00:00"/>
    <x v="1"/>
    <x v="2"/>
    <x v="0"/>
    <x v="355"/>
    <n v="953"/>
    <n v="15.883333333333333"/>
    <x v="216"/>
    <x v="235"/>
    <x v="350"/>
    <x v="0"/>
    <x v="1"/>
    <n v="1976"/>
    <n v="46"/>
    <x v="1"/>
  </r>
  <r>
    <n v="5229439"/>
    <d v="2017-06-03T11:28:10"/>
    <d v="2017-06-03T00:00:00"/>
    <x v="354"/>
    <d v="1899-12-30T11:00:00"/>
    <x v="6"/>
    <x v="0"/>
    <x v="0"/>
    <x v="356"/>
    <n v="264"/>
    <n v="4.4000000000000004"/>
    <x v="28"/>
    <x v="236"/>
    <x v="351"/>
    <x v="0"/>
    <x v="0"/>
    <n v="1986"/>
    <n v="36"/>
    <x v="2"/>
  </r>
  <r>
    <n v="6124133"/>
    <d v="2017-06-19T14:16:03"/>
    <d v="2017-06-19T00:00:00"/>
    <x v="355"/>
    <d v="1899-12-30T14:00:00"/>
    <x v="3"/>
    <x v="0"/>
    <x v="0"/>
    <x v="357"/>
    <n v="626"/>
    <n v="10.433333333333334"/>
    <x v="187"/>
    <x v="80"/>
    <x v="352"/>
    <x v="0"/>
    <x v="1"/>
    <n v="1978"/>
    <n v="44"/>
    <x v="1"/>
  </r>
  <r>
    <n v="2986961"/>
    <d v="2017-04-18T09:52:33"/>
    <d v="2017-04-18T00:00:00"/>
    <x v="356"/>
    <d v="1899-12-30T09:00:00"/>
    <x v="4"/>
    <x v="4"/>
    <x v="0"/>
    <x v="358"/>
    <n v="255"/>
    <n v="4.25"/>
    <x v="217"/>
    <x v="0"/>
    <x v="353"/>
    <x v="0"/>
    <x v="0"/>
    <n v="1990"/>
    <n v="32"/>
    <x v="2"/>
  </r>
  <r>
    <n v="484619"/>
    <d v="2017-01-22T12:59:25"/>
    <d v="2017-01-22T00:00:00"/>
    <x v="357"/>
    <d v="1899-12-30T12:00:00"/>
    <x v="0"/>
    <x v="5"/>
    <x v="0"/>
    <x v="359"/>
    <n v="1104"/>
    <n v="18.399999999999999"/>
    <x v="218"/>
    <x v="237"/>
    <x v="354"/>
    <x v="1"/>
    <x v="0"/>
    <n v="1990"/>
    <n v="32"/>
    <x v="2"/>
  </r>
  <r>
    <n v="6513933"/>
    <d v="2017-06-26T10:08:20"/>
    <d v="2017-06-26T00:00:00"/>
    <x v="358"/>
    <d v="1899-12-30T10:00:00"/>
    <x v="3"/>
    <x v="0"/>
    <x v="0"/>
    <x v="360"/>
    <n v="210"/>
    <n v="3.5"/>
    <x v="207"/>
    <x v="238"/>
    <x v="355"/>
    <x v="0"/>
    <x v="0"/>
    <n v="1986"/>
    <n v="36"/>
    <x v="2"/>
  </r>
  <r>
    <n v="4066898"/>
    <d v="2017-05-11T00:02:07"/>
    <d v="2017-05-11T00:00:00"/>
    <x v="359"/>
    <d v="1899-12-30T00:00:00"/>
    <x v="1"/>
    <x v="1"/>
    <x v="0"/>
    <x v="361"/>
    <n v="443"/>
    <n v="7.3833333333333337"/>
    <x v="36"/>
    <x v="239"/>
    <x v="356"/>
    <x v="0"/>
    <x v="0"/>
    <n v="1990"/>
    <n v="32"/>
    <x v="2"/>
  </r>
  <r>
    <n v="5910105"/>
    <d v="2017-06-15T09:44:31"/>
    <d v="2017-06-15T00:00:00"/>
    <x v="360"/>
    <d v="1899-12-30T09:00:00"/>
    <x v="1"/>
    <x v="0"/>
    <x v="0"/>
    <x v="362"/>
    <n v="778"/>
    <n v="12.966666666666667"/>
    <x v="83"/>
    <x v="240"/>
    <x v="357"/>
    <x v="0"/>
    <x v="0"/>
    <n v="1983"/>
    <n v="39"/>
    <x v="2"/>
  </r>
  <r>
    <n v="525383"/>
    <d v="2017-01-24T22:36:13"/>
    <d v="2017-01-24T00:00:00"/>
    <x v="361"/>
    <d v="1899-12-30T22:00:00"/>
    <x v="4"/>
    <x v="5"/>
    <x v="0"/>
    <x v="363"/>
    <n v="935"/>
    <n v="15.583333333333334"/>
    <x v="219"/>
    <x v="241"/>
    <x v="358"/>
    <x v="0"/>
    <x v="1"/>
    <n v="1971"/>
    <n v="51"/>
    <x v="4"/>
  </r>
  <r>
    <n v="4476647"/>
    <d v="2017-05-19T06:45:39"/>
    <d v="2017-05-19T00:00:00"/>
    <x v="362"/>
    <d v="1899-12-30T06:00:00"/>
    <x v="5"/>
    <x v="1"/>
    <x v="0"/>
    <x v="364"/>
    <n v="693"/>
    <n v="11.55"/>
    <x v="136"/>
    <x v="203"/>
    <x v="359"/>
    <x v="0"/>
    <x v="1"/>
    <n v="1971"/>
    <n v="51"/>
    <x v="4"/>
  </r>
  <r>
    <n v="6202918"/>
    <d v="2017-06-21T00:51:14"/>
    <d v="2017-06-21T00:00:00"/>
    <x v="363"/>
    <d v="1899-12-30T00:00:00"/>
    <x v="2"/>
    <x v="0"/>
    <x v="0"/>
    <x v="365"/>
    <n v="478"/>
    <n v="7.9666666666666668"/>
    <x v="220"/>
    <x v="242"/>
    <x v="360"/>
    <x v="0"/>
    <x v="0"/>
    <n v="1981"/>
    <n v="41"/>
    <x v="1"/>
  </r>
  <r>
    <n v="2700762"/>
    <d v="2017-04-12T16:58:18"/>
    <d v="2017-04-12T00:00:00"/>
    <x v="364"/>
    <d v="1899-12-30T16:00:00"/>
    <x v="2"/>
    <x v="4"/>
    <x v="0"/>
    <x v="366"/>
    <n v="629"/>
    <n v="10.483333333333333"/>
    <x v="221"/>
    <x v="116"/>
    <x v="361"/>
    <x v="1"/>
    <x v="0"/>
    <n v="1981"/>
    <n v="41"/>
    <x v="1"/>
  </r>
  <r>
    <n v="2521692"/>
    <d v="2017-04-09T06:42:24"/>
    <d v="2017-04-09T00:00:00"/>
    <x v="365"/>
    <d v="1899-12-30T06:00:00"/>
    <x v="0"/>
    <x v="4"/>
    <x v="0"/>
    <x v="367"/>
    <n v="373"/>
    <n v="6.2166666666666668"/>
    <x v="222"/>
    <x v="62"/>
    <x v="362"/>
    <x v="0"/>
    <x v="0"/>
    <n v="1988"/>
    <n v="34"/>
    <x v="2"/>
  </r>
  <r>
    <n v="5032247"/>
    <d v="2017-05-31T08:40:19"/>
    <d v="2017-05-31T00:00:00"/>
    <x v="366"/>
    <d v="1899-12-30T08:00:00"/>
    <x v="2"/>
    <x v="1"/>
    <x v="0"/>
    <x v="368"/>
    <n v="1427"/>
    <n v="23.783333333333335"/>
    <x v="223"/>
    <x v="73"/>
    <x v="363"/>
    <x v="0"/>
    <x v="1"/>
    <n v="1981"/>
    <n v="41"/>
    <x v="1"/>
  </r>
  <r>
    <n v="5644424"/>
    <d v="2017-06-10T17:07:27"/>
    <d v="2017-06-10T00:00:00"/>
    <x v="367"/>
    <d v="1899-12-30T17:00:00"/>
    <x v="6"/>
    <x v="0"/>
    <x v="0"/>
    <x v="369"/>
    <n v="2812"/>
    <n v="46.866666666666667"/>
    <x v="224"/>
    <x v="219"/>
    <x v="364"/>
    <x v="1"/>
    <x v="1"/>
    <n v="1981"/>
    <n v="41"/>
    <x v="1"/>
  </r>
  <r>
    <n v="2653382"/>
    <d v="2017-04-11T17:41:17"/>
    <d v="2017-04-11T00:00:00"/>
    <x v="368"/>
    <d v="1899-12-30T17:00:00"/>
    <x v="4"/>
    <x v="4"/>
    <x v="0"/>
    <x v="370"/>
    <n v="833"/>
    <n v="13.883333333333333"/>
    <x v="46"/>
    <x v="243"/>
    <x v="365"/>
    <x v="1"/>
    <x v="1"/>
    <n v="1981"/>
    <n v="41"/>
    <x v="1"/>
  </r>
  <r>
    <n v="5709658"/>
    <d v="2017-06-11T20:41:12"/>
    <d v="2017-06-11T00:00:00"/>
    <x v="369"/>
    <d v="1899-12-30T20:00:00"/>
    <x v="0"/>
    <x v="0"/>
    <x v="0"/>
    <x v="371"/>
    <n v="354"/>
    <n v="5.9"/>
    <x v="225"/>
    <x v="76"/>
    <x v="366"/>
    <x v="0"/>
    <x v="0"/>
    <n v="1985"/>
    <n v="37"/>
    <x v="2"/>
  </r>
  <r>
    <n v="6424275"/>
    <d v="2017-06-24T17:09:41"/>
    <d v="2017-06-24T00:00:00"/>
    <x v="370"/>
    <d v="1899-12-30T17:00:00"/>
    <x v="6"/>
    <x v="0"/>
    <x v="0"/>
    <x v="372"/>
    <n v="905"/>
    <n v="15.083333333333334"/>
    <x v="87"/>
    <x v="244"/>
    <x v="367"/>
    <x v="0"/>
    <x v="0"/>
    <n v="1982"/>
    <n v="40"/>
    <x v="1"/>
  </r>
  <r>
    <n v="4072316"/>
    <d v="2017-05-11T07:51:03"/>
    <d v="2017-05-11T00:00:00"/>
    <x v="371"/>
    <d v="1899-12-30T07:00:00"/>
    <x v="1"/>
    <x v="1"/>
    <x v="0"/>
    <x v="373"/>
    <n v="1052"/>
    <n v="17.533333333333335"/>
    <x v="226"/>
    <x v="245"/>
    <x v="368"/>
    <x v="0"/>
    <x v="0"/>
    <n v="1994"/>
    <n v="28"/>
    <x v="0"/>
  </r>
  <r>
    <n v="3134923"/>
    <d v="2017-04-21T15:09:21"/>
    <d v="2017-04-21T00:00:00"/>
    <x v="372"/>
    <d v="1899-12-30T15:00:00"/>
    <x v="5"/>
    <x v="4"/>
    <x v="0"/>
    <x v="374"/>
    <n v="414"/>
    <n v="6.9"/>
    <x v="227"/>
    <x v="246"/>
    <x v="369"/>
    <x v="0"/>
    <x v="0"/>
    <n v="1962"/>
    <n v="60"/>
    <x v="3"/>
  </r>
  <r>
    <n v="5912605"/>
    <d v="2017-06-15T10:38:42"/>
    <d v="2017-06-15T00:00:00"/>
    <x v="373"/>
    <d v="1899-12-30T10:00:00"/>
    <x v="1"/>
    <x v="0"/>
    <x v="0"/>
    <x v="375"/>
    <n v="382"/>
    <n v="6.3666666666666663"/>
    <x v="21"/>
    <x v="210"/>
    <x v="370"/>
    <x v="0"/>
    <x v="0"/>
    <n v="1983"/>
    <n v="39"/>
    <x v="2"/>
  </r>
  <r>
    <n v="3429349"/>
    <d v="2017-04-28T15:16:55"/>
    <d v="2017-04-28T00:00:00"/>
    <x v="374"/>
    <d v="1899-12-30T15:00:00"/>
    <x v="5"/>
    <x v="4"/>
    <x v="0"/>
    <x v="376"/>
    <n v="167"/>
    <n v="2.7833333333333332"/>
    <x v="114"/>
    <x v="247"/>
    <x v="371"/>
    <x v="0"/>
    <x v="0"/>
    <n v="1975"/>
    <n v="47"/>
    <x v="1"/>
  </r>
  <r>
    <n v="2335375"/>
    <d v="2017-04-03T16:44:05"/>
    <d v="2017-04-03T00:00:00"/>
    <x v="375"/>
    <d v="1899-12-30T16:00:00"/>
    <x v="3"/>
    <x v="4"/>
    <x v="0"/>
    <x v="377"/>
    <n v="1036"/>
    <n v="17.266666666666666"/>
    <x v="51"/>
    <x v="127"/>
    <x v="372"/>
    <x v="0"/>
    <x v="0"/>
    <n v="1961"/>
    <n v="61"/>
    <x v="3"/>
  </r>
  <r>
    <n v="5212058"/>
    <d v="2017-06-02T20:05:05"/>
    <d v="2017-06-02T00:00:00"/>
    <x v="376"/>
    <d v="1899-12-30T20:00:00"/>
    <x v="5"/>
    <x v="0"/>
    <x v="0"/>
    <x v="378"/>
    <n v="347"/>
    <n v="5.7833333333333332"/>
    <x v="228"/>
    <x v="33"/>
    <x v="373"/>
    <x v="0"/>
    <x v="1"/>
    <n v="1972"/>
    <n v="50"/>
    <x v="4"/>
  </r>
  <r>
    <n v="6632689"/>
    <d v="2017-06-28T08:00:44"/>
    <d v="2017-06-28T00:00:00"/>
    <x v="377"/>
    <d v="1899-12-30T08:00:00"/>
    <x v="2"/>
    <x v="0"/>
    <x v="0"/>
    <x v="379"/>
    <n v="285"/>
    <n v="4.75"/>
    <x v="138"/>
    <x v="248"/>
    <x v="374"/>
    <x v="0"/>
    <x v="1"/>
    <n v="1952"/>
    <n v="70"/>
    <x v="5"/>
  </r>
  <r>
    <n v="6577293"/>
    <d v="2017-06-27T10:07:34"/>
    <d v="2017-06-27T00:00:00"/>
    <x v="378"/>
    <d v="1899-12-30T10:00:00"/>
    <x v="4"/>
    <x v="0"/>
    <x v="0"/>
    <x v="380"/>
    <n v="240"/>
    <n v="4"/>
    <x v="229"/>
    <x v="249"/>
    <x v="375"/>
    <x v="0"/>
    <x v="0"/>
    <n v="1986"/>
    <n v="36"/>
    <x v="2"/>
  </r>
  <r>
    <n v="789042"/>
    <d v="2017-02-02T18:30:51"/>
    <d v="2017-02-02T00:00:00"/>
    <x v="379"/>
    <d v="1899-12-30T18:00:00"/>
    <x v="1"/>
    <x v="3"/>
    <x v="0"/>
    <x v="381"/>
    <n v="480"/>
    <n v="8"/>
    <x v="51"/>
    <x v="249"/>
    <x v="376"/>
    <x v="0"/>
    <x v="1"/>
    <n v="1988"/>
    <n v="34"/>
    <x v="2"/>
  </r>
  <r>
    <n v="533071"/>
    <d v="2017-01-25T08:54:16"/>
    <d v="2017-01-25T00:00:00"/>
    <x v="380"/>
    <d v="1899-12-30T08:00:00"/>
    <x v="2"/>
    <x v="5"/>
    <x v="0"/>
    <x v="382"/>
    <n v="563"/>
    <n v="9.3833333333333329"/>
    <x v="230"/>
    <x v="89"/>
    <x v="377"/>
    <x v="0"/>
    <x v="0"/>
    <n v="1988"/>
    <n v="34"/>
    <x v="2"/>
  </r>
  <r>
    <n v="1161267"/>
    <d v="2017-02-19T12:05:44"/>
    <d v="2017-02-19T00:00:00"/>
    <x v="381"/>
    <d v="1899-12-30T12:00:00"/>
    <x v="0"/>
    <x v="3"/>
    <x v="0"/>
    <x v="383"/>
    <n v="809"/>
    <n v="13.483333333333333"/>
    <x v="231"/>
    <x v="185"/>
    <x v="378"/>
    <x v="0"/>
    <x v="1"/>
    <n v="1987"/>
    <n v="35"/>
    <x v="2"/>
  </r>
  <r>
    <n v="1460540"/>
    <d v="2017-02-27T16:24:58"/>
    <d v="2017-02-27T00:00:00"/>
    <x v="382"/>
    <d v="1899-12-30T16:00:00"/>
    <x v="3"/>
    <x v="3"/>
    <x v="0"/>
    <x v="384"/>
    <n v="482"/>
    <n v="8.0333333333333332"/>
    <x v="27"/>
    <x v="78"/>
    <x v="379"/>
    <x v="0"/>
    <x v="1"/>
    <n v="1985"/>
    <n v="37"/>
    <x v="2"/>
  </r>
  <r>
    <n v="413501"/>
    <d v="2017-01-19T18:05:19"/>
    <d v="2017-01-19T00:00:00"/>
    <x v="284"/>
    <d v="1899-12-30T18:00:00"/>
    <x v="1"/>
    <x v="5"/>
    <x v="0"/>
    <x v="385"/>
    <n v="843"/>
    <n v="14.05"/>
    <x v="232"/>
    <x v="30"/>
    <x v="380"/>
    <x v="0"/>
    <x v="0"/>
    <n v="1998"/>
    <n v="24"/>
    <x v="0"/>
  </r>
  <r>
    <n v="1774470"/>
    <d v="2017-03-09T09:20:42"/>
    <d v="2017-03-09T00:00:00"/>
    <x v="383"/>
    <d v="1899-12-30T09:00:00"/>
    <x v="1"/>
    <x v="2"/>
    <x v="0"/>
    <x v="386"/>
    <n v="1071"/>
    <n v="17.850000000000001"/>
    <x v="233"/>
    <x v="63"/>
    <x v="381"/>
    <x v="0"/>
    <x v="0"/>
    <n v="1994"/>
    <n v="28"/>
    <x v="0"/>
  </r>
  <r>
    <n v="4245289"/>
    <d v="2017-05-15T12:54:45"/>
    <d v="2017-05-15T00:00:00"/>
    <x v="384"/>
    <d v="1899-12-30T12:00:00"/>
    <x v="3"/>
    <x v="1"/>
    <x v="0"/>
    <x v="387"/>
    <n v="247"/>
    <n v="4.1166666666666663"/>
    <x v="234"/>
    <x v="2"/>
    <x v="382"/>
    <x v="0"/>
    <x v="0"/>
    <n v="1981"/>
    <n v="41"/>
    <x v="1"/>
  </r>
  <r>
    <n v="6636090"/>
    <d v="2017-06-28T08:35:17"/>
    <d v="2017-06-28T00:00:00"/>
    <x v="385"/>
    <d v="1899-12-30T08:00:00"/>
    <x v="2"/>
    <x v="0"/>
    <x v="0"/>
    <x v="388"/>
    <n v="224"/>
    <n v="3.7333333333333334"/>
    <x v="235"/>
    <x v="158"/>
    <x v="383"/>
    <x v="0"/>
    <x v="0"/>
    <n v="1991"/>
    <n v="31"/>
    <x v="2"/>
  </r>
  <r>
    <n v="4347329"/>
    <d v="2017-05-17T06:54:15"/>
    <d v="2017-05-17T00:00:00"/>
    <x v="386"/>
    <d v="1899-12-30T06:00:00"/>
    <x v="2"/>
    <x v="1"/>
    <x v="0"/>
    <x v="389"/>
    <n v="344"/>
    <n v="5.7333333333333334"/>
    <x v="236"/>
    <x v="150"/>
    <x v="384"/>
    <x v="0"/>
    <x v="0"/>
    <n v="1985"/>
    <n v="37"/>
    <x v="2"/>
  </r>
  <r>
    <n v="1723451"/>
    <d v="2017-03-08T08:03:08"/>
    <d v="2017-03-08T00:00:00"/>
    <x v="387"/>
    <d v="1899-12-30T08:00:00"/>
    <x v="2"/>
    <x v="2"/>
    <x v="0"/>
    <x v="390"/>
    <n v="542"/>
    <n v="9.0333333333333332"/>
    <x v="87"/>
    <x v="144"/>
    <x v="385"/>
    <x v="0"/>
    <x v="0"/>
    <n v="1950"/>
    <n v="72"/>
    <x v="5"/>
  </r>
  <r>
    <n v="5370049"/>
    <d v="2017-06-05T22:27:19"/>
    <d v="2017-06-05T00:00:00"/>
    <x v="388"/>
    <d v="1899-12-30T22:00:00"/>
    <x v="3"/>
    <x v="0"/>
    <x v="0"/>
    <x v="391"/>
    <n v="1007"/>
    <n v="16.783333333333335"/>
    <x v="237"/>
    <x v="6"/>
    <x v="386"/>
    <x v="0"/>
    <x v="0"/>
    <n v="1984"/>
    <n v="38"/>
    <x v="2"/>
  </r>
  <r>
    <n v="5990561"/>
    <d v="2017-06-16T16:00:44"/>
    <d v="2017-06-16T00:00:00"/>
    <x v="389"/>
    <d v="1899-12-30T16:00:00"/>
    <x v="5"/>
    <x v="0"/>
    <x v="0"/>
    <x v="392"/>
    <n v="1641"/>
    <n v="27.35"/>
    <x v="238"/>
    <x v="133"/>
    <x v="387"/>
    <x v="0"/>
    <x v="0"/>
    <n v="1971"/>
    <n v="51"/>
    <x v="4"/>
  </r>
  <r>
    <n v="945491"/>
    <d v="2017-02-08T16:16:01"/>
    <d v="2017-02-08T00:00:00"/>
    <x v="390"/>
    <d v="1899-12-30T16:00:00"/>
    <x v="2"/>
    <x v="3"/>
    <x v="0"/>
    <x v="393"/>
    <n v="346"/>
    <n v="5.7666666666666666"/>
    <x v="162"/>
    <x v="96"/>
    <x v="388"/>
    <x v="0"/>
    <x v="1"/>
    <n v="1966"/>
    <n v="56"/>
    <x v="4"/>
  </r>
  <r>
    <n v="4605460"/>
    <d v="2017-05-21T13:49:52"/>
    <d v="2017-05-21T00:00:00"/>
    <x v="391"/>
    <d v="1899-12-30T13:00:00"/>
    <x v="0"/>
    <x v="1"/>
    <x v="0"/>
    <x v="394"/>
    <n v="613"/>
    <n v="10.216666666666667"/>
    <x v="61"/>
    <x v="99"/>
    <x v="389"/>
    <x v="0"/>
    <x v="0"/>
    <n v="1971"/>
    <n v="51"/>
    <x v="4"/>
  </r>
  <r>
    <n v="1257792"/>
    <d v="2017-02-22T07:32:34"/>
    <d v="2017-02-22T00:00:00"/>
    <x v="392"/>
    <d v="1899-12-30T07:00:00"/>
    <x v="2"/>
    <x v="3"/>
    <x v="0"/>
    <x v="395"/>
    <n v="268"/>
    <n v="4.4666666666666668"/>
    <x v="239"/>
    <x v="88"/>
    <x v="390"/>
    <x v="0"/>
    <x v="0"/>
    <n v="1991"/>
    <n v="31"/>
    <x v="2"/>
  </r>
  <r>
    <n v="6471975"/>
    <d v="2017-06-25T15:29:09"/>
    <d v="2017-06-25T00:00:00"/>
    <x v="393"/>
    <d v="1899-12-30T15:00:00"/>
    <x v="0"/>
    <x v="0"/>
    <x v="0"/>
    <x v="396"/>
    <n v="989"/>
    <n v="16.483333333333334"/>
    <x v="240"/>
    <x v="22"/>
    <x v="391"/>
    <x v="0"/>
    <x v="1"/>
    <n v="1971"/>
    <n v="51"/>
    <x v="4"/>
  </r>
  <r>
    <n v="5546689"/>
    <d v="2017-06-09T08:07:37"/>
    <d v="2017-06-09T00:00:00"/>
    <x v="394"/>
    <d v="1899-12-30T08:00:00"/>
    <x v="5"/>
    <x v="0"/>
    <x v="0"/>
    <x v="397"/>
    <n v="282"/>
    <n v="4.7"/>
    <x v="59"/>
    <x v="45"/>
    <x v="392"/>
    <x v="0"/>
    <x v="0"/>
    <n v="1991"/>
    <n v="31"/>
    <x v="2"/>
  </r>
  <r>
    <n v="2567163"/>
    <d v="2017-04-10T07:24:43"/>
    <d v="2017-04-10T00:00:00"/>
    <x v="395"/>
    <d v="1899-12-30T07:00:00"/>
    <x v="3"/>
    <x v="4"/>
    <x v="0"/>
    <x v="398"/>
    <n v="349"/>
    <n v="5.8166666666666664"/>
    <x v="143"/>
    <x v="250"/>
    <x v="393"/>
    <x v="0"/>
    <x v="0"/>
    <n v="1975"/>
    <n v="47"/>
    <x v="1"/>
  </r>
  <r>
    <n v="5400568"/>
    <d v="2017-06-06T18:14:34"/>
    <d v="2017-06-06T00:00:00"/>
    <x v="396"/>
    <d v="1899-12-30T18:00:00"/>
    <x v="4"/>
    <x v="0"/>
    <x v="0"/>
    <x v="399"/>
    <n v="893"/>
    <n v="14.883333333333333"/>
    <x v="29"/>
    <x v="101"/>
    <x v="394"/>
    <x v="0"/>
    <x v="1"/>
    <n v="1970"/>
    <n v="52"/>
    <x v="4"/>
  </r>
  <r>
    <n v="6437691"/>
    <d v="2017-06-24T20:49:04"/>
    <d v="2017-06-24T00:00:00"/>
    <x v="397"/>
    <d v="1899-12-30T20:00:00"/>
    <x v="6"/>
    <x v="0"/>
    <x v="0"/>
    <x v="400"/>
    <n v="755"/>
    <n v="12.583333333333334"/>
    <x v="114"/>
    <x v="72"/>
    <x v="395"/>
    <x v="0"/>
    <x v="0"/>
    <n v="1981"/>
    <n v="41"/>
    <x v="1"/>
  </r>
  <r>
    <n v="594062"/>
    <d v="2017-01-26T21:36:30"/>
    <d v="2017-01-26T00:00:00"/>
    <x v="398"/>
    <d v="1899-12-30T21:00:00"/>
    <x v="1"/>
    <x v="5"/>
    <x v="0"/>
    <x v="401"/>
    <n v="201"/>
    <n v="3.35"/>
    <x v="241"/>
    <x v="251"/>
    <x v="396"/>
    <x v="0"/>
    <x v="0"/>
    <n v="1988"/>
    <n v="34"/>
    <x v="2"/>
  </r>
  <r>
    <n v="3419616"/>
    <d v="2017-04-28T12:22:54"/>
    <d v="2017-04-28T00:00:00"/>
    <x v="399"/>
    <d v="1899-12-30T12:00:00"/>
    <x v="5"/>
    <x v="4"/>
    <x v="0"/>
    <x v="402"/>
    <n v="695"/>
    <n v="11.583333333333334"/>
    <x v="233"/>
    <x v="133"/>
    <x v="397"/>
    <x v="0"/>
    <x v="0"/>
    <n v="1990"/>
    <n v="32"/>
    <x v="2"/>
  </r>
  <r>
    <n v="4432667"/>
    <d v="2017-05-18T12:10:59"/>
    <d v="2017-05-18T00:00:00"/>
    <x v="400"/>
    <d v="1899-12-30T12:00:00"/>
    <x v="1"/>
    <x v="1"/>
    <x v="0"/>
    <x v="403"/>
    <n v="461"/>
    <n v="7.6833333333333336"/>
    <x v="46"/>
    <x v="252"/>
    <x v="398"/>
    <x v="0"/>
    <x v="0"/>
    <n v="1947"/>
    <n v="75"/>
    <x v="5"/>
  </r>
  <r>
    <n v="2783819"/>
    <d v="2017-04-14T09:11:27"/>
    <d v="2017-04-14T00:00:00"/>
    <x v="401"/>
    <d v="1899-12-30T09:00:00"/>
    <x v="5"/>
    <x v="4"/>
    <x v="0"/>
    <x v="404"/>
    <n v="223"/>
    <n v="3.7166666666666668"/>
    <x v="180"/>
    <x v="58"/>
    <x v="399"/>
    <x v="0"/>
    <x v="0"/>
    <n v="1974"/>
    <n v="48"/>
    <x v="1"/>
  </r>
  <r>
    <n v="6726492"/>
    <d v="2017-06-29T15:48:19"/>
    <d v="2017-06-29T00:00:00"/>
    <x v="402"/>
    <d v="1899-12-30T15:00:00"/>
    <x v="1"/>
    <x v="0"/>
    <x v="0"/>
    <x v="405"/>
    <n v="797"/>
    <n v="13.283333333333333"/>
    <x v="68"/>
    <x v="73"/>
    <x v="400"/>
    <x v="1"/>
    <x v="0"/>
    <n v="1974"/>
    <n v="48"/>
    <x v="1"/>
  </r>
  <r>
    <n v="2315732"/>
    <d v="2017-04-03T08:22:19"/>
    <d v="2017-04-03T00:00:00"/>
    <x v="403"/>
    <d v="1899-12-30T08:00:00"/>
    <x v="3"/>
    <x v="4"/>
    <x v="0"/>
    <x v="406"/>
    <n v="262"/>
    <n v="4.3666666666666663"/>
    <x v="56"/>
    <x v="52"/>
    <x v="401"/>
    <x v="0"/>
    <x v="0"/>
    <n v="1985"/>
    <n v="37"/>
    <x v="2"/>
  </r>
  <r>
    <n v="5689895"/>
    <d v="2017-06-11T15:21:39"/>
    <d v="2017-06-11T00:00:00"/>
    <x v="404"/>
    <d v="1899-12-30T15:00:00"/>
    <x v="0"/>
    <x v="0"/>
    <x v="0"/>
    <x v="407"/>
    <n v="424"/>
    <n v="7.0666666666666664"/>
    <x v="4"/>
    <x v="253"/>
    <x v="402"/>
    <x v="0"/>
    <x v="1"/>
    <n v="1956"/>
    <n v="66"/>
    <x v="3"/>
  </r>
  <r>
    <n v="5506007"/>
    <d v="2017-06-08T14:28:40"/>
    <d v="2017-06-08T00:00:00"/>
    <x v="405"/>
    <d v="1899-12-30T14:00:00"/>
    <x v="1"/>
    <x v="0"/>
    <x v="0"/>
    <x v="408"/>
    <n v="612"/>
    <n v="10.199999999999999"/>
    <x v="172"/>
    <x v="50"/>
    <x v="403"/>
    <x v="1"/>
    <x v="1"/>
    <n v="1956"/>
    <n v="66"/>
    <x v="3"/>
  </r>
  <r>
    <n v="2394909"/>
    <d v="2017-04-05T09:33:29"/>
    <d v="2017-04-05T00:00:00"/>
    <x v="406"/>
    <d v="1899-12-30T09:00:00"/>
    <x v="2"/>
    <x v="4"/>
    <x v="0"/>
    <x v="409"/>
    <n v="1091"/>
    <n v="18.183333333333334"/>
    <x v="114"/>
    <x v="254"/>
    <x v="404"/>
    <x v="0"/>
    <x v="0"/>
    <n v="1951"/>
    <n v="71"/>
    <x v="5"/>
  </r>
  <r>
    <n v="6131499"/>
    <d v="2017-06-19T16:49:42"/>
    <d v="2017-06-19T00:00:00"/>
    <x v="407"/>
    <d v="1899-12-30T16:00:00"/>
    <x v="3"/>
    <x v="0"/>
    <x v="0"/>
    <x v="410"/>
    <n v="584"/>
    <n v="9.7333333333333325"/>
    <x v="242"/>
    <x v="68"/>
    <x v="405"/>
    <x v="0"/>
    <x v="0"/>
    <n v="1962"/>
    <n v="60"/>
    <x v="3"/>
  </r>
  <r>
    <n v="273552"/>
    <d v="2017-01-13T17:34:12"/>
    <d v="2017-01-13T00:00:00"/>
    <x v="408"/>
    <d v="1899-12-30T17:00:00"/>
    <x v="5"/>
    <x v="5"/>
    <x v="0"/>
    <x v="411"/>
    <n v="290"/>
    <n v="4.833333333333333"/>
    <x v="170"/>
    <x v="12"/>
    <x v="406"/>
    <x v="0"/>
    <x v="0"/>
    <n v="1972"/>
    <n v="50"/>
    <x v="4"/>
  </r>
  <r>
    <n v="5532513"/>
    <d v="2017-06-08T20:01:47"/>
    <d v="2017-06-08T00:00:00"/>
    <x v="409"/>
    <d v="1899-12-30T20:00:00"/>
    <x v="1"/>
    <x v="0"/>
    <x v="0"/>
    <x v="412"/>
    <n v="157"/>
    <n v="2.6166666666666667"/>
    <x v="243"/>
    <x v="255"/>
    <x v="407"/>
    <x v="0"/>
    <x v="0"/>
    <n v="1988"/>
    <n v="34"/>
    <x v="2"/>
  </r>
  <r>
    <n v="2452997"/>
    <d v="2017-04-07T08:03:30"/>
    <d v="2017-04-07T00:00:00"/>
    <x v="410"/>
    <d v="1899-12-30T08:00:00"/>
    <x v="5"/>
    <x v="4"/>
    <x v="0"/>
    <x v="413"/>
    <n v="975"/>
    <n v="16.25"/>
    <x v="92"/>
    <x v="93"/>
    <x v="408"/>
    <x v="0"/>
    <x v="0"/>
    <n v="1960"/>
    <n v="62"/>
    <x v="3"/>
  </r>
  <r>
    <n v="5797031"/>
    <d v="2017-06-13T13:07:27"/>
    <d v="2017-06-13T00:00:00"/>
    <x v="411"/>
    <d v="1899-12-30T13:00:00"/>
    <x v="4"/>
    <x v="0"/>
    <x v="0"/>
    <x v="414"/>
    <n v="302"/>
    <n v="5.0333333333333332"/>
    <x v="244"/>
    <x v="87"/>
    <x v="409"/>
    <x v="0"/>
    <x v="0"/>
    <n v="1942"/>
    <n v="80"/>
    <x v="6"/>
  </r>
  <r>
    <n v="4165560"/>
    <d v="2017-05-12T17:45:29"/>
    <d v="2017-05-12T00:00:00"/>
    <x v="412"/>
    <d v="1899-12-30T17:00:00"/>
    <x v="5"/>
    <x v="1"/>
    <x v="0"/>
    <x v="415"/>
    <n v="1124"/>
    <n v="18.733333333333334"/>
    <x v="245"/>
    <x v="195"/>
    <x v="410"/>
    <x v="0"/>
    <x v="0"/>
    <n v="1993"/>
    <n v="29"/>
    <x v="0"/>
  </r>
  <r>
    <n v="246721"/>
    <d v="2017-01-12T22:20:03"/>
    <d v="2017-01-12T00:00:00"/>
    <x v="413"/>
    <d v="1899-12-30T22:00:00"/>
    <x v="1"/>
    <x v="5"/>
    <x v="0"/>
    <x v="416"/>
    <n v="396"/>
    <n v="6.6"/>
    <x v="246"/>
    <x v="184"/>
    <x v="411"/>
    <x v="0"/>
    <x v="0"/>
    <n v="1971"/>
    <n v="51"/>
    <x v="4"/>
  </r>
  <r>
    <n v="2618484"/>
    <d v="2017-04-11T07:32:14"/>
    <d v="2017-04-11T00:00:00"/>
    <x v="414"/>
    <d v="1899-12-30T07:00:00"/>
    <x v="4"/>
    <x v="4"/>
    <x v="0"/>
    <x v="417"/>
    <n v="1682"/>
    <n v="28.033333333333335"/>
    <x v="76"/>
    <x v="88"/>
    <x v="412"/>
    <x v="0"/>
    <x v="0"/>
    <n v="1986"/>
    <n v="36"/>
    <x v="2"/>
  </r>
  <r>
    <n v="588189"/>
    <d v="2017-01-26T18:32:26"/>
    <d v="2017-01-26T00:00:00"/>
    <x v="415"/>
    <d v="1899-12-30T18:00:00"/>
    <x v="1"/>
    <x v="5"/>
    <x v="0"/>
    <x v="418"/>
    <n v="385"/>
    <n v="6.416666666666667"/>
    <x v="247"/>
    <x v="256"/>
    <x v="413"/>
    <x v="0"/>
    <x v="0"/>
    <n v="1981"/>
    <n v="41"/>
    <x v="1"/>
  </r>
  <r>
    <n v="4412004"/>
    <d v="2017-05-18T06:15:08"/>
    <d v="2017-05-18T00:00:00"/>
    <x v="416"/>
    <d v="1899-12-30T06:00:00"/>
    <x v="1"/>
    <x v="1"/>
    <x v="0"/>
    <x v="419"/>
    <n v="1727"/>
    <n v="28.783333333333335"/>
    <x v="248"/>
    <x v="53"/>
    <x v="414"/>
    <x v="0"/>
    <x v="0"/>
    <n v="1992"/>
    <n v="30"/>
    <x v="2"/>
  </r>
  <r>
    <n v="1277230"/>
    <d v="2017-02-22T16:47:07"/>
    <d v="2017-02-22T00:00:00"/>
    <x v="417"/>
    <d v="1899-12-30T16:00:00"/>
    <x v="2"/>
    <x v="3"/>
    <x v="0"/>
    <x v="420"/>
    <n v="505"/>
    <n v="8.4166666666666661"/>
    <x v="223"/>
    <x v="181"/>
    <x v="415"/>
    <x v="0"/>
    <x v="0"/>
    <n v="1983"/>
    <n v="39"/>
    <x v="2"/>
  </r>
  <r>
    <n v="3989900"/>
    <d v="2017-05-09T17:38:17"/>
    <d v="2017-05-09T00:00:00"/>
    <x v="418"/>
    <d v="1899-12-30T17:00:00"/>
    <x v="4"/>
    <x v="1"/>
    <x v="0"/>
    <x v="421"/>
    <n v="618"/>
    <n v="10.3"/>
    <x v="249"/>
    <x v="257"/>
    <x v="416"/>
    <x v="0"/>
    <x v="0"/>
    <n v="1983"/>
    <n v="39"/>
    <x v="2"/>
  </r>
  <r>
    <n v="6373271"/>
    <d v="2017-06-23T16:54:54"/>
    <d v="2017-06-23T00:00:00"/>
    <x v="419"/>
    <d v="1899-12-30T16:00:00"/>
    <x v="5"/>
    <x v="0"/>
    <x v="0"/>
    <x v="422"/>
    <n v="1333"/>
    <n v="22.216666666666665"/>
    <x v="170"/>
    <x v="258"/>
    <x v="417"/>
    <x v="0"/>
    <x v="0"/>
    <n v="1981"/>
    <n v="41"/>
    <x v="1"/>
  </r>
  <r>
    <n v="5570249"/>
    <d v="2017-06-09T14:27:56"/>
    <d v="2017-06-09T00:00:00"/>
    <x v="420"/>
    <d v="1899-12-30T14:00:00"/>
    <x v="5"/>
    <x v="0"/>
    <x v="0"/>
    <x v="423"/>
    <n v="293"/>
    <n v="4.8833333333333337"/>
    <x v="250"/>
    <x v="259"/>
    <x v="418"/>
    <x v="0"/>
    <x v="0"/>
    <n v="1982"/>
    <n v="40"/>
    <x v="1"/>
  </r>
  <r>
    <n v="6395164"/>
    <d v="2017-06-24T10:04:34"/>
    <d v="2017-06-24T00:00:00"/>
    <x v="421"/>
    <d v="1899-12-30T10:00:00"/>
    <x v="6"/>
    <x v="0"/>
    <x v="0"/>
    <x v="424"/>
    <n v="683"/>
    <n v="11.383333333333333"/>
    <x v="251"/>
    <x v="260"/>
    <x v="419"/>
    <x v="0"/>
    <x v="1"/>
    <n v="1981"/>
    <n v="41"/>
    <x v="1"/>
  </r>
  <r>
    <n v="1835694"/>
    <d v="2017-03-11T15:31:28"/>
    <d v="2017-03-11T00:00:00"/>
    <x v="422"/>
    <d v="1899-12-30T15:00:00"/>
    <x v="6"/>
    <x v="2"/>
    <x v="0"/>
    <x v="425"/>
    <n v="349"/>
    <n v="5.8166666666666664"/>
    <x v="252"/>
    <x v="139"/>
    <x v="420"/>
    <x v="0"/>
    <x v="1"/>
    <n v="1962"/>
    <n v="60"/>
    <x v="3"/>
  </r>
  <r>
    <n v="4027948"/>
    <d v="2017-05-10T11:30:19"/>
    <d v="2017-05-10T00:00:00"/>
    <x v="423"/>
    <d v="1899-12-30T11:00:00"/>
    <x v="2"/>
    <x v="1"/>
    <x v="0"/>
    <x v="426"/>
    <n v="714"/>
    <n v="11.9"/>
    <x v="253"/>
    <x v="0"/>
    <x v="421"/>
    <x v="0"/>
    <x v="1"/>
    <n v="1998"/>
    <n v="24"/>
    <x v="0"/>
  </r>
  <r>
    <n v="154707"/>
    <d v="2017-01-10T07:50:34"/>
    <d v="2017-01-10T00:00:00"/>
    <x v="424"/>
    <d v="1899-12-30T07:00:00"/>
    <x v="4"/>
    <x v="5"/>
    <x v="0"/>
    <x v="427"/>
    <n v="189"/>
    <n v="3.15"/>
    <x v="254"/>
    <x v="261"/>
    <x v="422"/>
    <x v="0"/>
    <x v="0"/>
    <n v="1985"/>
    <n v="37"/>
    <x v="2"/>
  </r>
  <r>
    <n v="2547596"/>
    <d v="2017-04-09T16:09:06"/>
    <d v="2017-04-09T00:00:00"/>
    <x v="425"/>
    <d v="1899-12-30T16:00:00"/>
    <x v="0"/>
    <x v="4"/>
    <x v="0"/>
    <x v="428"/>
    <n v="765"/>
    <n v="12.75"/>
    <x v="200"/>
    <x v="113"/>
    <x v="423"/>
    <x v="0"/>
    <x v="0"/>
    <n v="1995"/>
    <n v="27"/>
    <x v="0"/>
  </r>
  <r>
    <n v="5545571"/>
    <d v="2017-06-09T07:54:11"/>
    <d v="2017-06-09T00:00:00"/>
    <x v="426"/>
    <d v="1899-12-30T07:00:00"/>
    <x v="5"/>
    <x v="0"/>
    <x v="0"/>
    <x v="429"/>
    <n v="278"/>
    <n v="4.6333333333333337"/>
    <x v="77"/>
    <x v="261"/>
    <x v="424"/>
    <x v="0"/>
    <x v="0"/>
    <n v="1981"/>
    <n v="41"/>
    <x v="1"/>
  </r>
  <r>
    <n v="2554297"/>
    <d v="2017-04-09T17:46:21"/>
    <d v="2017-04-09T00:00:00"/>
    <x v="427"/>
    <d v="1899-12-30T17:00:00"/>
    <x v="0"/>
    <x v="4"/>
    <x v="0"/>
    <x v="430"/>
    <n v="350"/>
    <n v="5.833333333333333"/>
    <x v="255"/>
    <x v="71"/>
    <x v="425"/>
    <x v="0"/>
    <x v="1"/>
    <n v="1982"/>
    <n v="40"/>
    <x v="1"/>
  </r>
  <r>
    <n v="1224012"/>
    <d v="2017-02-21T07:10:35"/>
    <d v="2017-02-21T00:00:00"/>
    <x v="428"/>
    <d v="1899-12-30T07:00:00"/>
    <x v="4"/>
    <x v="3"/>
    <x v="0"/>
    <x v="431"/>
    <n v="661"/>
    <n v="11.016666666666667"/>
    <x v="256"/>
    <x v="225"/>
    <x v="426"/>
    <x v="0"/>
    <x v="0"/>
    <n v="1953"/>
    <n v="69"/>
    <x v="3"/>
  </r>
  <r>
    <n v="1767693"/>
    <d v="2017-03-09T07:54:14"/>
    <d v="2017-03-09T00:00:00"/>
    <x v="429"/>
    <d v="1899-12-30T07:00:00"/>
    <x v="1"/>
    <x v="2"/>
    <x v="0"/>
    <x v="432"/>
    <n v="323"/>
    <n v="5.3833333333333337"/>
    <x v="90"/>
    <x v="77"/>
    <x v="427"/>
    <x v="0"/>
    <x v="0"/>
    <n v="1991"/>
    <n v="31"/>
    <x v="2"/>
  </r>
  <r>
    <n v="3899420"/>
    <d v="2017-05-07T22:07:53"/>
    <d v="2017-05-07T00:00:00"/>
    <x v="430"/>
    <d v="1899-12-30T22:00:00"/>
    <x v="0"/>
    <x v="1"/>
    <x v="0"/>
    <x v="433"/>
    <n v="514"/>
    <n v="8.5666666666666664"/>
    <x v="257"/>
    <x v="2"/>
    <x v="428"/>
    <x v="0"/>
    <x v="0"/>
    <n v="1980"/>
    <n v="42"/>
    <x v="1"/>
  </r>
  <r>
    <n v="2267204"/>
    <d v="2017-04-01T20:14:08"/>
    <d v="2017-04-01T00:00:00"/>
    <x v="431"/>
    <d v="1899-12-30T20:00:00"/>
    <x v="6"/>
    <x v="4"/>
    <x v="0"/>
    <x v="434"/>
    <n v="649"/>
    <n v="10.816666666666666"/>
    <x v="258"/>
    <x v="228"/>
    <x v="429"/>
    <x v="0"/>
    <x v="0"/>
    <n v="1950"/>
    <n v="72"/>
    <x v="5"/>
  </r>
  <r>
    <n v="1203329"/>
    <d v="2017-02-20T13:44:32"/>
    <d v="2017-02-20T00:00:00"/>
    <x v="432"/>
    <d v="1899-12-30T13:00:00"/>
    <x v="3"/>
    <x v="3"/>
    <x v="0"/>
    <x v="435"/>
    <n v="1004"/>
    <n v="16.733333333333334"/>
    <x v="259"/>
    <x v="48"/>
    <x v="430"/>
    <x v="1"/>
    <x v="0"/>
    <n v="1950"/>
    <n v="72"/>
    <x v="5"/>
  </r>
  <r>
    <n v="1940925"/>
    <d v="2017-03-21T09:32:28"/>
    <d v="2017-03-21T00:00:00"/>
    <x v="433"/>
    <d v="1899-12-30T09:00:00"/>
    <x v="4"/>
    <x v="2"/>
    <x v="0"/>
    <x v="436"/>
    <n v="544"/>
    <n v="9.0666666666666664"/>
    <x v="176"/>
    <x v="262"/>
    <x v="431"/>
    <x v="0"/>
    <x v="0"/>
    <n v="1989"/>
    <n v="33"/>
    <x v="2"/>
  </r>
  <r>
    <n v="3994748"/>
    <d v="2017-05-09T18:21:27"/>
    <d v="2017-05-09T00:00:00"/>
    <x v="434"/>
    <d v="1899-12-30T18:00:00"/>
    <x v="4"/>
    <x v="1"/>
    <x v="0"/>
    <x v="437"/>
    <n v="577"/>
    <n v="9.6166666666666671"/>
    <x v="260"/>
    <x v="260"/>
    <x v="432"/>
    <x v="0"/>
    <x v="0"/>
    <n v="1969"/>
    <n v="53"/>
    <x v="4"/>
  </r>
  <r>
    <n v="6045473"/>
    <d v="2017-06-17T20:22:12"/>
    <d v="2017-06-17T00:00:00"/>
    <x v="435"/>
    <d v="1899-12-30T20:00:00"/>
    <x v="6"/>
    <x v="0"/>
    <x v="0"/>
    <x v="438"/>
    <n v="177"/>
    <n v="2.95"/>
    <x v="80"/>
    <x v="119"/>
    <x v="433"/>
    <x v="0"/>
    <x v="0"/>
    <n v="1995"/>
    <n v="27"/>
    <x v="0"/>
  </r>
  <r>
    <n v="1030616"/>
    <d v="2017-02-14T20:39:56"/>
    <d v="2017-02-14T00:00:00"/>
    <x v="436"/>
    <d v="1899-12-30T20:00:00"/>
    <x v="4"/>
    <x v="3"/>
    <x v="0"/>
    <x v="439"/>
    <n v="1455"/>
    <n v="24.25"/>
    <x v="261"/>
    <x v="263"/>
    <x v="434"/>
    <x v="0"/>
    <x v="0"/>
    <n v="1992"/>
    <n v="30"/>
    <x v="2"/>
  </r>
  <r>
    <n v="5882643"/>
    <d v="2017-06-14T19:25:14"/>
    <d v="2017-06-14T00:00:00"/>
    <x v="437"/>
    <d v="1899-12-30T19:00:00"/>
    <x v="2"/>
    <x v="0"/>
    <x v="0"/>
    <x v="440"/>
    <n v="988"/>
    <n v="16.466666666666665"/>
    <x v="189"/>
    <x v="264"/>
    <x v="435"/>
    <x v="0"/>
    <x v="0"/>
    <n v="1981"/>
    <n v="41"/>
    <x v="1"/>
  </r>
  <r>
    <n v="3095107"/>
    <d v="2017-04-20T16:36:35"/>
    <d v="2017-04-20T00:00:00"/>
    <x v="438"/>
    <d v="1899-12-30T16:00:00"/>
    <x v="1"/>
    <x v="4"/>
    <x v="0"/>
    <x v="441"/>
    <n v="669"/>
    <n v="11.15"/>
    <x v="126"/>
    <x v="237"/>
    <x v="436"/>
    <x v="0"/>
    <x v="0"/>
    <n v="1988"/>
    <n v="34"/>
    <x v="2"/>
  </r>
  <r>
    <n v="5836197"/>
    <d v="2017-06-14T07:05:27"/>
    <d v="2017-06-14T00:00:00"/>
    <x v="439"/>
    <d v="1899-12-30T07:00:00"/>
    <x v="2"/>
    <x v="0"/>
    <x v="0"/>
    <x v="442"/>
    <n v="340"/>
    <n v="5.666666666666667"/>
    <x v="67"/>
    <x v="265"/>
    <x v="437"/>
    <x v="0"/>
    <x v="0"/>
    <n v="1968"/>
    <n v="54"/>
    <x v="4"/>
  </r>
  <r>
    <n v="5847078"/>
    <d v="2017-06-14T10:27:11"/>
    <d v="2017-06-14T00:00:00"/>
    <x v="440"/>
    <d v="1899-12-30T10:00:00"/>
    <x v="2"/>
    <x v="0"/>
    <x v="0"/>
    <x v="443"/>
    <n v="807"/>
    <n v="13.45"/>
    <x v="262"/>
    <x v="122"/>
    <x v="438"/>
    <x v="0"/>
    <x v="0"/>
    <n v="1987"/>
    <n v="35"/>
    <x v="2"/>
  </r>
  <r>
    <n v="510876"/>
    <d v="2017-01-23T16:41:55"/>
    <d v="2017-01-23T00:00:00"/>
    <x v="441"/>
    <d v="1899-12-30T16:00:00"/>
    <x v="3"/>
    <x v="5"/>
    <x v="0"/>
    <x v="444"/>
    <n v="372"/>
    <n v="6.2"/>
    <x v="20"/>
    <x v="21"/>
    <x v="21"/>
    <x v="0"/>
    <x v="1"/>
    <n v="1988"/>
    <n v="34"/>
    <x v="2"/>
  </r>
  <r>
    <n v="1432757"/>
    <d v="2017-02-26T16:27:27"/>
    <d v="2017-02-26T00:00:00"/>
    <x v="442"/>
    <d v="1899-12-30T16:00:00"/>
    <x v="0"/>
    <x v="3"/>
    <x v="0"/>
    <x v="445"/>
    <n v="338"/>
    <n v="5.6333333333333337"/>
    <x v="123"/>
    <x v="160"/>
    <x v="439"/>
    <x v="0"/>
    <x v="0"/>
    <n v="1965"/>
    <n v="57"/>
    <x v="4"/>
  </r>
  <r>
    <n v="6788542"/>
    <d v="2017-06-30T15:06:14"/>
    <d v="2017-06-30T00:00:00"/>
    <x v="443"/>
    <d v="1899-12-30T15:00:00"/>
    <x v="5"/>
    <x v="0"/>
    <x v="0"/>
    <x v="446"/>
    <n v="1534"/>
    <n v="25.566666666666666"/>
    <x v="115"/>
    <x v="71"/>
    <x v="440"/>
    <x v="0"/>
    <x v="0"/>
    <n v="1993"/>
    <n v="29"/>
    <x v="0"/>
  </r>
  <r>
    <n v="6027395"/>
    <d v="2017-06-17T12:00:49"/>
    <d v="2017-06-17T00:00:00"/>
    <x v="444"/>
    <d v="1899-12-30T12:00:00"/>
    <x v="6"/>
    <x v="0"/>
    <x v="0"/>
    <x v="447"/>
    <n v="332"/>
    <n v="5.5333333333333332"/>
    <x v="29"/>
    <x v="57"/>
    <x v="441"/>
    <x v="0"/>
    <x v="0"/>
    <n v="1990"/>
    <n v="32"/>
    <x v="2"/>
  </r>
  <r>
    <n v="3327599"/>
    <d v="2017-04-26T16:52:22"/>
    <d v="2017-04-26T00:00:00"/>
    <x v="445"/>
    <d v="1899-12-30T16:00:00"/>
    <x v="2"/>
    <x v="4"/>
    <x v="0"/>
    <x v="448"/>
    <n v="1001"/>
    <n v="16.683333333333334"/>
    <x v="263"/>
    <x v="158"/>
    <x v="442"/>
    <x v="0"/>
    <x v="0"/>
    <n v="1960"/>
    <n v="62"/>
    <x v="3"/>
  </r>
  <r>
    <n v="4648323"/>
    <d v="2017-05-22T09:42:11"/>
    <d v="2017-05-22T00:00:00"/>
    <x v="446"/>
    <d v="1899-12-30T09:00:00"/>
    <x v="3"/>
    <x v="1"/>
    <x v="0"/>
    <x v="449"/>
    <n v="529"/>
    <n v="8.8166666666666664"/>
    <x v="68"/>
    <x v="266"/>
    <x v="443"/>
    <x v="0"/>
    <x v="1"/>
    <n v="1990"/>
    <n v="32"/>
    <x v="2"/>
  </r>
  <r>
    <n v="4793031"/>
    <d v="2017-05-25T17:13:13"/>
    <d v="2017-05-25T00:00:00"/>
    <x v="447"/>
    <d v="1899-12-30T17:00:00"/>
    <x v="1"/>
    <x v="1"/>
    <x v="0"/>
    <x v="450"/>
    <n v="909"/>
    <n v="15.15"/>
    <x v="57"/>
    <x v="26"/>
    <x v="444"/>
    <x v="0"/>
    <x v="0"/>
    <n v="1973"/>
    <n v="49"/>
    <x v="1"/>
  </r>
  <r>
    <n v="1603846"/>
    <d v="2017-03-03T09:38:15"/>
    <d v="2017-03-03T00:00:00"/>
    <x v="448"/>
    <d v="1899-12-30T09:00:00"/>
    <x v="5"/>
    <x v="2"/>
    <x v="0"/>
    <x v="451"/>
    <n v="103"/>
    <n v="1.7166666666666666"/>
    <x v="66"/>
    <x v="118"/>
    <x v="445"/>
    <x v="0"/>
    <x v="0"/>
    <n v="1976"/>
    <n v="46"/>
    <x v="1"/>
  </r>
  <r>
    <n v="6355219"/>
    <d v="2017-06-23T11:20:23"/>
    <d v="2017-06-23T00:00:00"/>
    <x v="449"/>
    <d v="1899-12-30T11:00:00"/>
    <x v="5"/>
    <x v="0"/>
    <x v="0"/>
    <x v="452"/>
    <n v="827"/>
    <n v="13.783333333333333"/>
    <x v="264"/>
    <x v="267"/>
    <x v="446"/>
    <x v="1"/>
    <x v="0"/>
    <n v="1995"/>
    <n v="27"/>
    <x v="0"/>
  </r>
  <r>
    <n v="4089351"/>
    <d v="2017-05-11T12:46:00"/>
    <d v="2017-05-11T00:00:00"/>
    <x v="450"/>
    <d v="1899-12-30T12:00:00"/>
    <x v="1"/>
    <x v="1"/>
    <x v="0"/>
    <x v="453"/>
    <n v="894"/>
    <n v="14.9"/>
    <x v="265"/>
    <x v="92"/>
    <x v="447"/>
    <x v="0"/>
    <x v="0"/>
    <n v="1967"/>
    <n v="55"/>
    <x v="4"/>
  </r>
  <r>
    <n v="4155251"/>
    <d v="2017-05-12T15:35:44"/>
    <d v="2017-05-12T00:00:00"/>
    <x v="451"/>
    <d v="1899-12-30T15:00:00"/>
    <x v="5"/>
    <x v="1"/>
    <x v="0"/>
    <x v="454"/>
    <n v="2635"/>
    <n v="43.916666666666664"/>
    <x v="183"/>
    <x v="34"/>
    <x v="448"/>
    <x v="1"/>
    <x v="0"/>
    <n v="1967"/>
    <n v="55"/>
    <x v="4"/>
  </r>
  <r>
    <n v="1799886"/>
    <d v="2017-03-09T18:40:57"/>
    <d v="2017-03-09T00:00:00"/>
    <x v="452"/>
    <d v="1899-12-30T18:00:00"/>
    <x v="1"/>
    <x v="2"/>
    <x v="0"/>
    <x v="455"/>
    <n v="1913"/>
    <n v="31.883333333333333"/>
    <x v="266"/>
    <x v="40"/>
    <x v="449"/>
    <x v="0"/>
    <x v="0"/>
    <n v="1987"/>
    <n v="35"/>
    <x v="2"/>
  </r>
  <r>
    <n v="1898321"/>
    <d v="2017-03-19T14:47:06"/>
    <d v="2017-03-19T00:00:00"/>
    <x v="453"/>
    <d v="1899-12-30T14:00:00"/>
    <x v="0"/>
    <x v="2"/>
    <x v="0"/>
    <x v="456"/>
    <n v="599"/>
    <n v="9.9833333333333325"/>
    <x v="8"/>
    <x v="149"/>
    <x v="450"/>
    <x v="0"/>
    <x v="0"/>
    <n v="1985"/>
    <n v="37"/>
    <x v="2"/>
  </r>
  <r>
    <n v="2579023"/>
    <d v="2017-04-10T11:18:57"/>
    <d v="2017-04-10T00:00:00"/>
    <x v="454"/>
    <d v="1899-12-30T11:00:00"/>
    <x v="3"/>
    <x v="4"/>
    <x v="0"/>
    <x v="457"/>
    <n v="285"/>
    <n v="4.75"/>
    <x v="46"/>
    <x v="27"/>
    <x v="451"/>
    <x v="0"/>
    <x v="0"/>
    <n v="1992"/>
    <n v="30"/>
    <x v="2"/>
  </r>
  <r>
    <n v="797851"/>
    <d v="2017-02-03T06:55:05"/>
    <d v="2017-02-03T00:00:00"/>
    <x v="455"/>
    <d v="1899-12-30T06:00:00"/>
    <x v="5"/>
    <x v="3"/>
    <x v="0"/>
    <x v="458"/>
    <n v="402"/>
    <n v="6.7"/>
    <x v="267"/>
    <x v="82"/>
    <x v="452"/>
    <x v="0"/>
    <x v="0"/>
    <n v="1972"/>
    <n v="50"/>
    <x v="4"/>
  </r>
  <r>
    <n v="1745464"/>
    <d v="2017-03-08T16:49:22"/>
    <d v="2017-03-08T00:00:00"/>
    <x v="456"/>
    <d v="1899-12-30T16:00:00"/>
    <x v="2"/>
    <x v="2"/>
    <x v="0"/>
    <x v="459"/>
    <n v="898"/>
    <n v="14.966666666666667"/>
    <x v="268"/>
    <x v="165"/>
    <x v="453"/>
    <x v="0"/>
    <x v="0"/>
    <n v="1981"/>
    <n v="41"/>
    <x v="1"/>
  </r>
  <r>
    <n v="799092"/>
    <d v="2017-02-03T07:41:10"/>
    <d v="2017-02-03T00:00:00"/>
    <x v="457"/>
    <d v="1899-12-30T07:00:00"/>
    <x v="5"/>
    <x v="3"/>
    <x v="0"/>
    <x v="460"/>
    <n v="1572"/>
    <n v="26.2"/>
    <x v="269"/>
    <x v="20"/>
    <x v="454"/>
    <x v="0"/>
    <x v="1"/>
    <n v="1978"/>
    <n v="44"/>
    <x v="1"/>
  </r>
  <r>
    <n v="3932991"/>
    <d v="2017-05-08T17:26:00"/>
    <d v="2017-05-08T00:00:00"/>
    <x v="458"/>
    <d v="1899-12-30T17:00:00"/>
    <x v="3"/>
    <x v="1"/>
    <x v="0"/>
    <x v="461"/>
    <n v="415"/>
    <n v="6.916666666666667"/>
    <x v="263"/>
    <x v="268"/>
    <x v="455"/>
    <x v="0"/>
    <x v="1"/>
    <n v="1986"/>
    <n v="36"/>
    <x v="2"/>
  </r>
  <r>
    <n v="4611157"/>
    <d v="2017-05-21T14:56:27"/>
    <d v="2017-05-21T00:00:00"/>
    <x v="459"/>
    <d v="1899-12-30T14:00:00"/>
    <x v="0"/>
    <x v="1"/>
    <x v="0"/>
    <x v="462"/>
    <n v="594"/>
    <n v="9.9"/>
    <x v="83"/>
    <x v="34"/>
    <x v="456"/>
    <x v="1"/>
    <x v="1"/>
    <n v="1986"/>
    <n v="36"/>
    <x v="2"/>
  </r>
  <r>
    <n v="2929750"/>
    <d v="2017-04-17T09:10:11"/>
    <d v="2017-04-17T00:00:00"/>
    <x v="460"/>
    <d v="1899-12-30T09:00:00"/>
    <x v="3"/>
    <x v="4"/>
    <x v="0"/>
    <x v="463"/>
    <n v="270"/>
    <n v="4.5"/>
    <x v="270"/>
    <x v="70"/>
    <x v="457"/>
    <x v="0"/>
    <x v="0"/>
    <n v="1988"/>
    <n v="34"/>
    <x v="2"/>
  </r>
  <r>
    <n v="5126608"/>
    <d v="2017-06-01T17:18:23"/>
    <d v="2017-06-01T00:00:00"/>
    <x v="461"/>
    <d v="1899-12-30T17:00:00"/>
    <x v="1"/>
    <x v="0"/>
    <x v="0"/>
    <x v="464"/>
    <n v="442"/>
    <n v="7.3666666666666663"/>
    <x v="271"/>
    <x v="26"/>
    <x v="458"/>
    <x v="0"/>
    <x v="0"/>
    <n v="1975"/>
    <n v="47"/>
    <x v="1"/>
  </r>
  <r>
    <n v="5553365"/>
    <d v="2017-06-09T09:15:32"/>
    <d v="2017-06-09T00:00:00"/>
    <x v="462"/>
    <d v="1899-12-30T09:00:00"/>
    <x v="5"/>
    <x v="0"/>
    <x v="0"/>
    <x v="465"/>
    <n v="493"/>
    <n v="8.2166666666666668"/>
    <x v="272"/>
    <x v="269"/>
    <x v="459"/>
    <x v="0"/>
    <x v="0"/>
    <n v="1992"/>
    <n v="30"/>
    <x v="2"/>
  </r>
  <r>
    <n v="3962988"/>
    <d v="2017-05-09T08:51:13"/>
    <d v="2017-05-09T00:00:00"/>
    <x v="463"/>
    <d v="1899-12-30T08:00:00"/>
    <x v="4"/>
    <x v="1"/>
    <x v="0"/>
    <x v="466"/>
    <n v="509"/>
    <n v="8.4833333333333325"/>
    <x v="112"/>
    <x v="268"/>
    <x v="460"/>
    <x v="0"/>
    <x v="1"/>
    <n v="1993"/>
    <n v="29"/>
    <x v="0"/>
  </r>
  <r>
    <n v="6376222"/>
    <d v="2017-06-23T17:25:48"/>
    <d v="2017-06-23T00:00:00"/>
    <x v="464"/>
    <d v="1899-12-30T17:00:00"/>
    <x v="5"/>
    <x v="0"/>
    <x v="0"/>
    <x v="467"/>
    <n v="345"/>
    <n v="5.75"/>
    <x v="273"/>
    <x v="270"/>
    <x v="461"/>
    <x v="0"/>
    <x v="0"/>
    <n v="1982"/>
    <n v="40"/>
    <x v="1"/>
  </r>
  <r>
    <n v="3694433"/>
    <d v="2017-05-03T09:39:51"/>
    <d v="2017-05-03T00:00:00"/>
    <x v="465"/>
    <d v="1899-12-30T09:00:00"/>
    <x v="2"/>
    <x v="1"/>
    <x v="0"/>
    <x v="468"/>
    <n v="1539"/>
    <n v="25.65"/>
    <x v="274"/>
    <x v="271"/>
    <x v="462"/>
    <x v="0"/>
    <x v="0"/>
    <n v="1987"/>
    <n v="35"/>
    <x v="2"/>
  </r>
  <r>
    <n v="3163527"/>
    <d v="2017-04-22T10:53:24"/>
    <d v="2017-04-22T00:00:00"/>
    <x v="466"/>
    <d v="1899-12-30T10:00:00"/>
    <x v="6"/>
    <x v="4"/>
    <x v="0"/>
    <x v="469"/>
    <n v="341"/>
    <n v="5.6833333333333336"/>
    <x v="275"/>
    <x v="36"/>
    <x v="463"/>
    <x v="0"/>
    <x v="0"/>
    <n v="1959"/>
    <n v="63"/>
    <x v="3"/>
  </r>
  <r>
    <n v="5368899"/>
    <d v="2017-06-05T21:37:48"/>
    <d v="2017-06-05T00:00:00"/>
    <x v="467"/>
    <d v="1899-12-30T21:00:00"/>
    <x v="3"/>
    <x v="0"/>
    <x v="0"/>
    <x v="470"/>
    <n v="422"/>
    <n v="7.0333333333333332"/>
    <x v="80"/>
    <x v="272"/>
    <x v="464"/>
    <x v="0"/>
    <x v="1"/>
    <n v="1988"/>
    <n v="34"/>
    <x v="2"/>
  </r>
  <r>
    <n v="272434"/>
    <d v="2017-01-13T17:13:10"/>
    <d v="2017-01-13T00:00:00"/>
    <x v="468"/>
    <d v="1899-12-30T17:00:00"/>
    <x v="5"/>
    <x v="5"/>
    <x v="0"/>
    <x v="471"/>
    <n v="476"/>
    <n v="7.9333333333333336"/>
    <x v="143"/>
    <x v="273"/>
    <x v="465"/>
    <x v="0"/>
    <x v="0"/>
    <n v="1988"/>
    <n v="34"/>
    <x v="2"/>
  </r>
  <r>
    <n v="3575288"/>
    <d v="2017-05-01T10:20:13"/>
    <d v="2017-05-01T00:00:00"/>
    <x v="469"/>
    <d v="1899-12-30T10:00:00"/>
    <x v="3"/>
    <x v="1"/>
    <x v="0"/>
    <x v="472"/>
    <n v="2017"/>
    <n v="33.616666666666667"/>
    <x v="67"/>
    <x v="194"/>
    <x v="466"/>
    <x v="1"/>
    <x v="0"/>
    <n v="1988"/>
    <n v="34"/>
    <x v="2"/>
  </r>
  <r>
    <n v="2320669"/>
    <d v="2017-04-03T09:32:10"/>
    <d v="2017-04-03T00:00:00"/>
    <x v="470"/>
    <d v="1899-12-30T09:00:00"/>
    <x v="3"/>
    <x v="4"/>
    <x v="0"/>
    <x v="473"/>
    <n v="260"/>
    <n v="4.333333333333333"/>
    <x v="95"/>
    <x v="217"/>
    <x v="467"/>
    <x v="0"/>
    <x v="0"/>
    <n v="1975"/>
    <n v="47"/>
    <x v="1"/>
  </r>
  <r>
    <n v="4370534"/>
    <d v="2017-05-17T13:14:11"/>
    <d v="2017-05-17T00:00:00"/>
    <x v="471"/>
    <d v="1899-12-30T13:00:00"/>
    <x v="2"/>
    <x v="1"/>
    <x v="0"/>
    <x v="474"/>
    <n v="445"/>
    <n v="7.416666666666667"/>
    <x v="276"/>
    <x v="208"/>
    <x v="468"/>
    <x v="0"/>
    <x v="0"/>
    <n v="1973"/>
    <n v="49"/>
    <x v="1"/>
  </r>
  <r>
    <n v="2647378"/>
    <d v="2017-04-11T16:34:35"/>
    <d v="2017-04-11T00:00:00"/>
    <x v="472"/>
    <d v="1899-12-30T16:00:00"/>
    <x v="4"/>
    <x v="4"/>
    <x v="0"/>
    <x v="475"/>
    <n v="1022"/>
    <n v="17.033333333333335"/>
    <x v="261"/>
    <x v="110"/>
    <x v="469"/>
    <x v="0"/>
    <x v="0"/>
    <n v="1975"/>
    <n v="47"/>
    <x v="1"/>
  </r>
  <r>
    <n v="1964284"/>
    <d v="2017-03-21T19:53:08"/>
    <d v="2017-03-21T00:00:00"/>
    <x v="473"/>
    <d v="1899-12-30T19:00:00"/>
    <x v="4"/>
    <x v="2"/>
    <x v="0"/>
    <x v="476"/>
    <n v="454"/>
    <n v="7.5666666666666664"/>
    <x v="175"/>
    <x v="254"/>
    <x v="470"/>
    <x v="0"/>
    <x v="0"/>
    <n v="1963"/>
    <n v="59"/>
    <x v="4"/>
  </r>
  <r>
    <n v="120263"/>
    <d v="2017-01-06T18:13:13"/>
    <d v="2017-01-06T00:00:00"/>
    <x v="474"/>
    <d v="1899-12-30T18:00:00"/>
    <x v="5"/>
    <x v="5"/>
    <x v="0"/>
    <x v="477"/>
    <n v="610"/>
    <n v="10.166666666666666"/>
    <x v="129"/>
    <x v="201"/>
    <x v="471"/>
    <x v="0"/>
    <x v="0"/>
    <n v="1979"/>
    <n v="43"/>
    <x v="1"/>
  </r>
  <r>
    <n v="485112"/>
    <d v="2017-01-22T13:13:44"/>
    <d v="2017-01-22T00:00:00"/>
    <x v="475"/>
    <d v="1899-12-30T13:00:00"/>
    <x v="0"/>
    <x v="5"/>
    <x v="0"/>
    <x v="478"/>
    <n v="269"/>
    <n v="4.4833333333333334"/>
    <x v="277"/>
    <x v="274"/>
    <x v="472"/>
    <x v="0"/>
    <x v="1"/>
    <n v="1981"/>
    <n v="41"/>
    <x v="1"/>
  </r>
  <r>
    <n v="5575264"/>
    <d v="2017-06-09T15:41:15"/>
    <d v="2017-06-09T00:00:00"/>
    <x v="476"/>
    <d v="1899-12-30T15:00:00"/>
    <x v="5"/>
    <x v="0"/>
    <x v="0"/>
    <x v="479"/>
    <n v="371"/>
    <n v="6.1833333333333336"/>
    <x v="73"/>
    <x v="142"/>
    <x v="473"/>
    <x v="0"/>
    <x v="0"/>
    <n v="1966"/>
    <n v="56"/>
    <x v="4"/>
  </r>
  <r>
    <n v="4774471"/>
    <d v="2017-05-24T19:22:15"/>
    <d v="2017-05-24T00:00:00"/>
    <x v="477"/>
    <d v="1899-12-30T19:00:00"/>
    <x v="2"/>
    <x v="1"/>
    <x v="0"/>
    <x v="480"/>
    <n v="1646"/>
    <n v="27.433333333333334"/>
    <x v="227"/>
    <x v="275"/>
    <x v="474"/>
    <x v="0"/>
    <x v="0"/>
    <n v="1965"/>
    <n v="57"/>
    <x v="4"/>
  </r>
  <r>
    <n v="4589251"/>
    <d v="2017-05-21T09:50:01"/>
    <d v="2017-05-21T00:00:00"/>
    <x v="478"/>
    <d v="1899-12-30T09:00:00"/>
    <x v="0"/>
    <x v="1"/>
    <x v="0"/>
    <x v="481"/>
    <n v="1641"/>
    <n v="27.35"/>
    <x v="74"/>
    <x v="211"/>
    <x v="475"/>
    <x v="0"/>
    <x v="1"/>
    <n v="1978"/>
    <n v="44"/>
    <x v="1"/>
  </r>
  <r>
    <n v="6536890"/>
    <d v="2017-06-26T17:31:12"/>
    <d v="2017-06-26T00:00:00"/>
    <x v="479"/>
    <d v="1899-12-30T17:00:00"/>
    <x v="3"/>
    <x v="0"/>
    <x v="0"/>
    <x v="482"/>
    <n v="1551"/>
    <n v="25.85"/>
    <x v="140"/>
    <x v="276"/>
    <x v="476"/>
    <x v="0"/>
    <x v="0"/>
    <n v="1994"/>
    <n v="28"/>
    <x v="0"/>
  </r>
  <r>
    <n v="3694987"/>
    <d v="2017-05-03T09:49:56"/>
    <d v="2017-05-03T00:00:00"/>
    <x v="480"/>
    <d v="1899-12-30T09:00:00"/>
    <x v="2"/>
    <x v="1"/>
    <x v="0"/>
    <x v="483"/>
    <n v="342"/>
    <n v="5.7"/>
    <x v="278"/>
    <x v="197"/>
    <x v="477"/>
    <x v="0"/>
    <x v="0"/>
    <n v="1990"/>
    <n v="32"/>
    <x v="2"/>
  </r>
  <r>
    <n v="6297900"/>
    <d v="2017-06-22T13:54:22"/>
    <d v="2017-06-22T00:00:00"/>
    <x v="481"/>
    <d v="1899-12-30T13:00:00"/>
    <x v="1"/>
    <x v="0"/>
    <x v="0"/>
    <x v="484"/>
    <n v="1176"/>
    <n v="19.600000000000001"/>
    <x v="193"/>
    <x v="211"/>
    <x v="478"/>
    <x v="0"/>
    <x v="0"/>
    <n v="1971"/>
    <n v="51"/>
    <x v="4"/>
  </r>
  <r>
    <n v="6276441"/>
    <d v="2017-06-22T07:55:18"/>
    <d v="2017-06-22T00:00:00"/>
    <x v="482"/>
    <d v="1899-12-30T07:00:00"/>
    <x v="1"/>
    <x v="0"/>
    <x v="0"/>
    <x v="485"/>
    <n v="2245"/>
    <n v="37.416666666666664"/>
    <x v="279"/>
    <x v="230"/>
    <x v="479"/>
    <x v="0"/>
    <x v="0"/>
    <n v="1990"/>
    <n v="32"/>
    <x v="2"/>
  </r>
  <r>
    <n v="4228605"/>
    <d v="2017-05-15T07:24:45"/>
    <d v="2017-05-15T00:00:00"/>
    <x v="483"/>
    <d v="1899-12-30T07:00:00"/>
    <x v="3"/>
    <x v="1"/>
    <x v="0"/>
    <x v="486"/>
    <n v="1060"/>
    <n v="17.666666666666668"/>
    <x v="125"/>
    <x v="18"/>
    <x v="480"/>
    <x v="0"/>
    <x v="0"/>
    <n v="1960"/>
    <n v="62"/>
    <x v="3"/>
  </r>
  <r>
    <n v="6054536"/>
    <d v="2017-06-18T09:25:15"/>
    <d v="2017-06-18T00:00:00"/>
    <x v="484"/>
    <d v="1899-12-30T09:00:00"/>
    <x v="0"/>
    <x v="0"/>
    <x v="0"/>
    <x v="487"/>
    <n v="151"/>
    <n v="2.5166666666666666"/>
    <x v="217"/>
    <x v="24"/>
    <x v="481"/>
    <x v="0"/>
    <x v="0"/>
    <n v="1981"/>
    <n v="41"/>
    <x v="1"/>
  </r>
  <r>
    <n v="4064209"/>
    <d v="2017-05-10T21:33:58"/>
    <d v="2017-05-10T00:00:00"/>
    <x v="485"/>
    <d v="1899-12-30T21:00:00"/>
    <x v="2"/>
    <x v="1"/>
    <x v="0"/>
    <x v="488"/>
    <n v="337"/>
    <n v="5.6166666666666663"/>
    <x v="140"/>
    <x v="277"/>
    <x v="482"/>
    <x v="0"/>
    <x v="1"/>
    <n v="1970"/>
    <n v="52"/>
    <x v="4"/>
  </r>
  <r>
    <n v="2880543"/>
    <d v="2017-04-16T11:35:35"/>
    <d v="2017-04-16T00:00:00"/>
    <x v="486"/>
    <d v="1899-12-30T11:00:00"/>
    <x v="0"/>
    <x v="4"/>
    <x v="0"/>
    <x v="489"/>
    <n v="1703"/>
    <n v="28.383333333333333"/>
    <x v="280"/>
    <x v="278"/>
    <x v="483"/>
    <x v="0"/>
    <x v="0"/>
    <n v="1993"/>
    <n v="29"/>
    <x v="0"/>
  </r>
  <r>
    <n v="1500135"/>
    <d v="2017-02-28T15:53:45"/>
    <d v="2017-02-28T00:00:00"/>
    <x v="487"/>
    <d v="1899-12-30T15:00:00"/>
    <x v="4"/>
    <x v="3"/>
    <x v="0"/>
    <x v="490"/>
    <n v="543"/>
    <n v="9.0500000000000007"/>
    <x v="177"/>
    <x v="153"/>
    <x v="484"/>
    <x v="0"/>
    <x v="0"/>
    <n v="1992"/>
    <n v="30"/>
    <x v="2"/>
  </r>
  <r>
    <n v="2006709"/>
    <d v="2017-03-23T12:45:47"/>
    <d v="2017-03-23T00:00:00"/>
    <x v="488"/>
    <d v="1899-12-30T12:00:00"/>
    <x v="1"/>
    <x v="2"/>
    <x v="0"/>
    <x v="491"/>
    <n v="1344"/>
    <n v="22.4"/>
    <x v="281"/>
    <x v="1"/>
    <x v="485"/>
    <x v="0"/>
    <x v="0"/>
    <n v="1984"/>
    <n v="38"/>
    <x v="2"/>
  </r>
  <r>
    <n v="629185"/>
    <d v="2017-01-28T07:37:24"/>
    <d v="2017-01-28T00:00:00"/>
    <x v="489"/>
    <d v="1899-12-30T07:00:00"/>
    <x v="6"/>
    <x v="5"/>
    <x v="0"/>
    <x v="492"/>
    <n v="97"/>
    <n v="1.6166666666666667"/>
    <x v="107"/>
    <x v="279"/>
    <x v="486"/>
    <x v="0"/>
    <x v="1"/>
    <n v="1982"/>
    <n v="40"/>
    <x v="1"/>
  </r>
  <r>
    <n v="192292"/>
    <d v="2017-01-11T14:58:16"/>
    <d v="2017-01-11T00:00:00"/>
    <x v="490"/>
    <d v="1899-12-30T14:00:00"/>
    <x v="2"/>
    <x v="5"/>
    <x v="0"/>
    <x v="493"/>
    <n v="371"/>
    <n v="6.1833333333333336"/>
    <x v="119"/>
    <x v="172"/>
    <x v="487"/>
    <x v="0"/>
    <x v="0"/>
    <n v="1967"/>
    <n v="55"/>
    <x v="4"/>
  </r>
  <r>
    <n v="898044"/>
    <d v="2017-02-06T22:20:31"/>
    <d v="2017-02-06T00:00:00"/>
    <x v="491"/>
    <d v="1899-12-30T22:00:00"/>
    <x v="3"/>
    <x v="3"/>
    <x v="0"/>
    <x v="494"/>
    <n v="312"/>
    <n v="5.2"/>
    <x v="92"/>
    <x v="212"/>
    <x v="488"/>
    <x v="0"/>
    <x v="1"/>
    <n v="1989"/>
    <n v="33"/>
    <x v="2"/>
  </r>
  <r>
    <n v="4264483"/>
    <d v="2017-05-15T18:14:09"/>
    <d v="2017-05-15T00:00:00"/>
    <x v="492"/>
    <d v="1899-12-30T18:00:00"/>
    <x v="3"/>
    <x v="1"/>
    <x v="0"/>
    <x v="495"/>
    <n v="761"/>
    <n v="12.683333333333334"/>
    <x v="282"/>
    <x v="280"/>
    <x v="489"/>
    <x v="0"/>
    <x v="0"/>
    <n v="1981"/>
    <n v="41"/>
    <x v="1"/>
  </r>
  <r>
    <n v="5899528"/>
    <d v="2017-06-15T07:43:34"/>
    <d v="2017-06-15T00:00:00"/>
    <x v="493"/>
    <d v="1899-12-30T07:00:00"/>
    <x v="1"/>
    <x v="0"/>
    <x v="0"/>
    <x v="496"/>
    <n v="564"/>
    <n v="9.4"/>
    <x v="283"/>
    <x v="89"/>
    <x v="490"/>
    <x v="0"/>
    <x v="0"/>
    <n v="1950"/>
    <n v="72"/>
    <x v="5"/>
  </r>
  <r>
    <n v="6754379"/>
    <d v="2017-06-29T21:50:02"/>
    <d v="2017-06-29T00:00:00"/>
    <x v="494"/>
    <d v="1899-12-30T21:00:00"/>
    <x v="1"/>
    <x v="0"/>
    <x v="0"/>
    <x v="497"/>
    <n v="395"/>
    <n v="6.583333333333333"/>
    <x v="195"/>
    <x v="281"/>
    <x v="491"/>
    <x v="0"/>
    <x v="0"/>
    <n v="1973"/>
    <n v="49"/>
    <x v="1"/>
  </r>
  <r>
    <n v="3854712"/>
    <d v="2017-05-06T17:48:04"/>
    <d v="2017-05-06T00:00:00"/>
    <x v="495"/>
    <d v="1899-12-30T17:00:00"/>
    <x v="6"/>
    <x v="1"/>
    <x v="0"/>
    <x v="498"/>
    <n v="2321"/>
    <n v="38.68333333333333"/>
    <x v="101"/>
    <x v="42"/>
    <x v="492"/>
    <x v="0"/>
    <x v="0"/>
    <n v="1985"/>
    <n v="37"/>
    <x v="2"/>
  </r>
  <r>
    <n v="3111054"/>
    <d v="2017-04-20T20:11:08"/>
    <d v="2017-04-20T00:00:00"/>
    <x v="496"/>
    <d v="1899-12-30T20:00:00"/>
    <x v="1"/>
    <x v="4"/>
    <x v="0"/>
    <x v="499"/>
    <n v="225"/>
    <n v="3.75"/>
    <x v="102"/>
    <x v="282"/>
    <x v="493"/>
    <x v="0"/>
    <x v="0"/>
    <n v="1991"/>
    <n v="31"/>
    <x v="2"/>
  </r>
  <r>
    <n v="1582978"/>
    <d v="2017-03-02T17:20:30"/>
    <d v="2017-03-02T00:00:00"/>
    <x v="497"/>
    <d v="1899-12-30T17:00:00"/>
    <x v="1"/>
    <x v="2"/>
    <x v="0"/>
    <x v="500"/>
    <n v="578"/>
    <n v="9.6333333333333329"/>
    <x v="0"/>
    <x v="56"/>
    <x v="494"/>
    <x v="0"/>
    <x v="0"/>
    <n v="1960"/>
    <n v="62"/>
    <x v="3"/>
  </r>
  <r>
    <n v="2867496"/>
    <d v="2017-04-15T20:36:22"/>
    <d v="2017-04-15T00:00:00"/>
    <x v="498"/>
    <d v="1899-12-30T20:00:00"/>
    <x v="6"/>
    <x v="4"/>
    <x v="0"/>
    <x v="501"/>
    <n v="1607"/>
    <n v="26.783333333333335"/>
    <x v="284"/>
    <x v="283"/>
    <x v="495"/>
    <x v="0"/>
    <x v="0"/>
    <n v="1987"/>
    <n v="35"/>
    <x v="2"/>
  </r>
  <r>
    <n v="6330204"/>
    <d v="2017-06-22T20:55:55"/>
    <d v="2017-06-22T00:00:00"/>
    <x v="499"/>
    <d v="1899-12-30T20:00:00"/>
    <x v="1"/>
    <x v="0"/>
    <x v="0"/>
    <x v="502"/>
    <n v="878"/>
    <n v="14.633333333333333"/>
    <x v="124"/>
    <x v="17"/>
    <x v="496"/>
    <x v="0"/>
    <x v="0"/>
    <n v="1980"/>
    <n v="42"/>
    <x v="1"/>
  </r>
  <r>
    <n v="5329838"/>
    <d v="2017-06-05T10:02:59"/>
    <d v="2017-06-05T00:00:00"/>
    <x v="500"/>
    <d v="1899-12-30T10:00:00"/>
    <x v="3"/>
    <x v="0"/>
    <x v="0"/>
    <x v="503"/>
    <n v="114"/>
    <n v="1.9"/>
    <x v="285"/>
    <x v="284"/>
    <x v="497"/>
    <x v="0"/>
    <x v="0"/>
    <n v="1973"/>
    <n v="49"/>
    <x v="1"/>
  </r>
  <r>
    <n v="1817912"/>
    <d v="2017-03-10T16:33:56"/>
    <d v="2017-03-10T00:00:00"/>
    <x v="501"/>
    <d v="1899-12-30T16:00:00"/>
    <x v="5"/>
    <x v="2"/>
    <x v="0"/>
    <x v="504"/>
    <n v="703"/>
    <n v="11.716666666666667"/>
    <x v="62"/>
    <x v="172"/>
    <x v="498"/>
    <x v="0"/>
    <x v="0"/>
    <n v="1962"/>
    <n v="60"/>
    <x v="3"/>
  </r>
  <r>
    <n v="4689916"/>
    <d v="2017-05-23T14:27:04"/>
    <d v="2017-05-23T00:00:00"/>
    <x v="502"/>
    <d v="1899-12-30T14:00:00"/>
    <x v="4"/>
    <x v="1"/>
    <x v="0"/>
    <x v="505"/>
    <n v="243"/>
    <n v="4.05"/>
    <x v="154"/>
    <x v="22"/>
    <x v="499"/>
    <x v="0"/>
    <x v="0"/>
    <n v="1988"/>
    <n v="34"/>
    <x v="2"/>
  </r>
  <r>
    <n v="2886325"/>
    <d v="2017-04-16T13:00:28"/>
    <d v="2017-04-16T00:00:00"/>
    <x v="503"/>
    <d v="1899-12-30T13:00:00"/>
    <x v="0"/>
    <x v="4"/>
    <x v="0"/>
    <x v="506"/>
    <n v="1737"/>
    <n v="28.95"/>
    <x v="113"/>
    <x v="171"/>
    <x v="500"/>
    <x v="1"/>
    <x v="0"/>
    <n v="1988"/>
    <n v="34"/>
    <x v="2"/>
  </r>
  <r>
    <n v="5476047"/>
    <d v="2017-06-07T22:52:56"/>
    <d v="2017-06-07T00:00:00"/>
    <x v="504"/>
    <d v="1899-12-30T22:00:00"/>
    <x v="2"/>
    <x v="0"/>
    <x v="0"/>
    <x v="507"/>
    <n v="1682"/>
    <n v="28.033333333333335"/>
    <x v="130"/>
    <x v="86"/>
    <x v="501"/>
    <x v="0"/>
    <x v="0"/>
    <n v="1980"/>
    <n v="42"/>
    <x v="1"/>
  </r>
  <r>
    <n v="6020712"/>
    <d v="2017-06-17T09:45:01"/>
    <d v="2017-06-17T00:00:00"/>
    <x v="505"/>
    <d v="1899-12-30T09:00:00"/>
    <x v="6"/>
    <x v="0"/>
    <x v="0"/>
    <x v="508"/>
    <n v="304"/>
    <n v="5.0666666666666664"/>
    <x v="146"/>
    <x v="18"/>
    <x v="502"/>
    <x v="0"/>
    <x v="0"/>
    <n v="1970"/>
    <n v="52"/>
    <x v="4"/>
  </r>
  <r>
    <n v="2628269"/>
    <d v="2017-04-11T09:41:26"/>
    <d v="2017-04-11T00:00:00"/>
    <x v="506"/>
    <d v="1899-12-30T09:00:00"/>
    <x v="4"/>
    <x v="4"/>
    <x v="0"/>
    <x v="509"/>
    <n v="1637"/>
    <n v="27.283333333333335"/>
    <x v="258"/>
    <x v="285"/>
    <x v="503"/>
    <x v="0"/>
    <x v="0"/>
    <n v="1975"/>
    <n v="47"/>
    <x v="1"/>
  </r>
  <r>
    <n v="1730516"/>
    <d v="2017-03-08T09:52:03"/>
    <d v="2017-03-08T00:00:00"/>
    <x v="507"/>
    <d v="1899-12-30T09:00:00"/>
    <x v="2"/>
    <x v="2"/>
    <x v="0"/>
    <x v="510"/>
    <n v="383"/>
    <n v="6.3833333333333337"/>
    <x v="286"/>
    <x v="154"/>
    <x v="504"/>
    <x v="0"/>
    <x v="0"/>
    <n v="1972"/>
    <n v="50"/>
    <x v="4"/>
  </r>
  <r>
    <n v="2466078"/>
    <d v="2017-04-07T14:01:29"/>
    <d v="2017-04-07T00:00:00"/>
    <x v="508"/>
    <d v="1899-12-30T14:00:00"/>
    <x v="5"/>
    <x v="4"/>
    <x v="0"/>
    <x v="511"/>
    <n v="1175"/>
    <n v="19.583333333333332"/>
    <x v="287"/>
    <x v="113"/>
    <x v="505"/>
    <x v="0"/>
    <x v="1"/>
    <n v="1985"/>
    <n v="37"/>
    <x v="2"/>
  </r>
  <r>
    <n v="1240459"/>
    <d v="2017-02-21T16:02:58"/>
    <d v="2017-02-21T00:00:00"/>
    <x v="509"/>
    <d v="1899-12-30T16:00:00"/>
    <x v="4"/>
    <x v="3"/>
    <x v="0"/>
    <x v="512"/>
    <n v="205"/>
    <n v="3.4166666666666665"/>
    <x v="44"/>
    <x v="286"/>
    <x v="506"/>
    <x v="0"/>
    <x v="0"/>
    <n v="1977"/>
    <n v="45"/>
    <x v="1"/>
  </r>
  <r>
    <n v="906359"/>
    <d v="2017-02-07T12:24:02"/>
    <d v="2017-02-07T00:00:00"/>
    <x v="510"/>
    <d v="1899-12-30T12:00:00"/>
    <x v="4"/>
    <x v="3"/>
    <x v="0"/>
    <x v="513"/>
    <n v="470"/>
    <n v="7.833333333333333"/>
    <x v="63"/>
    <x v="147"/>
    <x v="507"/>
    <x v="0"/>
    <x v="0"/>
    <n v="1988"/>
    <n v="34"/>
    <x v="2"/>
  </r>
  <r>
    <n v="3624425"/>
    <d v="2017-05-02T08:12:30"/>
    <d v="2017-05-02T00:00:00"/>
    <x v="511"/>
    <d v="1899-12-30T08:00:00"/>
    <x v="4"/>
    <x v="1"/>
    <x v="0"/>
    <x v="514"/>
    <n v="433"/>
    <n v="7.2166666666666668"/>
    <x v="46"/>
    <x v="171"/>
    <x v="508"/>
    <x v="0"/>
    <x v="0"/>
    <n v="1975"/>
    <n v="47"/>
    <x v="1"/>
  </r>
  <r>
    <n v="4756004"/>
    <d v="2017-05-24T16:13:21"/>
    <d v="2017-05-24T00:00:00"/>
    <x v="512"/>
    <d v="1899-12-30T16:00:00"/>
    <x v="2"/>
    <x v="1"/>
    <x v="0"/>
    <x v="515"/>
    <n v="1224"/>
    <n v="20.399999999999999"/>
    <x v="81"/>
    <x v="72"/>
    <x v="509"/>
    <x v="0"/>
    <x v="1"/>
    <n v="1983"/>
    <n v="39"/>
    <x v="2"/>
  </r>
  <r>
    <n v="5082496"/>
    <d v="2017-05-31T22:03:40"/>
    <d v="2017-05-31T00:00:00"/>
    <x v="513"/>
    <d v="1899-12-30T22:00:00"/>
    <x v="2"/>
    <x v="1"/>
    <x v="0"/>
    <x v="516"/>
    <n v="1583"/>
    <n v="26.383333333333333"/>
    <x v="53"/>
    <x v="287"/>
    <x v="510"/>
    <x v="0"/>
    <x v="0"/>
    <n v="1994"/>
    <n v="28"/>
    <x v="0"/>
  </r>
  <r>
    <n v="2479281"/>
    <d v="2017-04-07T18:53:45"/>
    <d v="2017-04-07T00:00:00"/>
    <x v="514"/>
    <d v="1899-12-30T18:00:00"/>
    <x v="5"/>
    <x v="4"/>
    <x v="0"/>
    <x v="517"/>
    <n v="608"/>
    <n v="10.133333333333333"/>
    <x v="176"/>
    <x v="142"/>
    <x v="511"/>
    <x v="0"/>
    <x v="0"/>
    <n v="1970"/>
    <n v="52"/>
    <x v="4"/>
  </r>
  <r>
    <n v="6092448"/>
    <d v="2017-06-18T19:54:06"/>
    <d v="2017-06-18T00:00:00"/>
    <x v="515"/>
    <d v="1899-12-30T19:00:00"/>
    <x v="0"/>
    <x v="0"/>
    <x v="0"/>
    <x v="518"/>
    <n v="370"/>
    <n v="6.166666666666667"/>
    <x v="260"/>
    <x v="267"/>
    <x v="512"/>
    <x v="0"/>
    <x v="0"/>
    <n v="1981"/>
    <n v="41"/>
    <x v="1"/>
  </r>
  <r>
    <n v="4520344"/>
    <d v="2017-05-19T18:09:59"/>
    <d v="2017-05-19T00:00:00"/>
    <x v="516"/>
    <d v="1899-12-30T18:00:00"/>
    <x v="5"/>
    <x v="1"/>
    <x v="0"/>
    <x v="519"/>
    <n v="222"/>
    <n v="3.7"/>
    <x v="118"/>
    <x v="120"/>
    <x v="513"/>
    <x v="0"/>
    <x v="0"/>
    <n v="1972"/>
    <n v="50"/>
    <x v="4"/>
  </r>
  <r>
    <n v="3908912"/>
    <d v="2017-05-08T08:39:26"/>
    <d v="2017-05-08T00:00:00"/>
    <x v="517"/>
    <d v="1899-12-30T08:00:00"/>
    <x v="3"/>
    <x v="1"/>
    <x v="0"/>
    <x v="520"/>
    <n v="1423"/>
    <n v="23.716666666666665"/>
    <x v="63"/>
    <x v="288"/>
    <x v="514"/>
    <x v="0"/>
    <x v="0"/>
    <n v="1983"/>
    <n v="39"/>
    <x v="2"/>
  </r>
  <r>
    <n v="6336122"/>
    <d v="2017-06-23T00:08:24"/>
    <d v="2017-06-23T00:00:00"/>
    <x v="518"/>
    <d v="1899-12-30T00:00:00"/>
    <x v="5"/>
    <x v="0"/>
    <x v="0"/>
    <x v="521"/>
    <n v="394"/>
    <n v="6.5666666666666664"/>
    <x v="286"/>
    <x v="279"/>
    <x v="515"/>
    <x v="1"/>
    <x v="0"/>
    <n v="1983"/>
    <n v="39"/>
    <x v="2"/>
  </r>
  <r>
    <n v="6049194"/>
    <d v="2017-06-17T23:10:27"/>
    <d v="2017-06-17T00:00:00"/>
    <x v="519"/>
    <d v="1899-12-30T23:00:00"/>
    <x v="6"/>
    <x v="0"/>
    <x v="0"/>
    <x v="522"/>
    <n v="273"/>
    <n v="4.55"/>
    <x v="227"/>
    <x v="176"/>
    <x v="516"/>
    <x v="0"/>
    <x v="0"/>
    <n v="1987"/>
    <n v="35"/>
    <x v="2"/>
  </r>
  <r>
    <n v="504718"/>
    <d v="2017-01-23T09:44:56"/>
    <d v="2017-01-23T00:00:00"/>
    <x v="520"/>
    <d v="1899-12-30T09:00:00"/>
    <x v="3"/>
    <x v="5"/>
    <x v="0"/>
    <x v="523"/>
    <n v="412"/>
    <n v="6.8666666666666663"/>
    <x v="288"/>
    <x v="289"/>
    <x v="517"/>
    <x v="0"/>
    <x v="0"/>
    <n v="1987"/>
    <n v="35"/>
    <x v="2"/>
  </r>
  <r>
    <n v="3095701"/>
    <d v="2017-04-20T16:46:27"/>
    <d v="2017-04-20T00:00:00"/>
    <x v="521"/>
    <d v="1899-12-30T16:00:00"/>
    <x v="1"/>
    <x v="4"/>
    <x v="0"/>
    <x v="524"/>
    <n v="1370"/>
    <n v="22.833333333333332"/>
    <x v="218"/>
    <x v="8"/>
    <x v="518"/>
    <x v="1"/>
    <x v="0"/>
    <n v="1987"/>
    <n v="35"/>
    <x v="2"/>
  </r>
  <r>
    <n v="818106"/>
    <d v="2017-02-03T17:33:07"/>
    <d v="2017-02-03T00:00:00"/>
    <x v="522"/>
    <d v="1899-12-30T17:00:00"/>
    <x v="5"/>
    <x v="3"/>
    <x v="0"/>
    <x v="525"/>
    <n v="767"/>
    <n v="12.783333333333333"/>
    <x v="107"/>
    <x v="20"/>
    <x v="519"/>
    <x v="0"/>
    <x v="0"/>
    <n v="1982"/>
    <n v="40"/>
    <x v="1"/>
  </r>
  <r>
    <n v="389640"/>
    <d v="2017-01-19T07:42:08"/>
    <d v="2017-01-19T00:00:00"/>
    <x v="523"/>
    <d v="1899-12-30T07:00:00"/>
    <x v="1"/>
    <x v="5"/>
    <x v="0"/>
    <x v="526"/>
    <n v="693"/>
    <n v="11.55"/>
    <x v="200"/>
    <x v="290"/>
    <x v="520"/>
    <x v="0"/>
    <x v="0"/>
    <n v="1970"/>
    <n v="52"/>
    <x v="4"/>
  </r>
  <r>
    <n v="6012712"/>
    <d v="2017-06-16T22:00:11"/>
    <d v="2017-06-16T00:00:00"/>
    <x v="524"/>
    <d v="1899-12-30T22:00:00"/>
    <x v="5"/>
    <x v="0"/>
    <x v="0"/>
    <x v="527"/>
    <n v="409"/>
    <n v="6.8166666666666664"/>
    <x v="79"/>
    <x v="249"/>
    <x v="521"/>
    <x v="0"/>
    <x v="0"/>
    <n v="1980"/>
    <n v="42"/>
    <x v="1"/>
  </r>
  <r>
    <n v="1247078"/>
    <d v="2017-02-21T18:22:56"/>
    <d v="2017-02-21T00:00:00"/>
    <x v="525"/>
    <d v="1899-12-30T18:00:00"/>
    <x v="4"/>
    <x v="3"/>
    <x v="0"/>
    <x v="528"/>
    <n v="500"/>
    <n v="8.3333333333333339"/>
    <x v="147"/>
    <x v="52"/>
    <x v="522"/>
    <x v="0"/>
    <x v="1"/>
    <n v="1990"/>
    <n v="32"/>
    <x v="2"/>
  </r>
  <r>
    <n v="4042274"/>
    <d v="2017-05-10T16:43:58"/>
    <d v="2017-05-10T00:00:00"/>
    <x v="526"/>
    <d v="1899-12-30T16:00:00"/>
    <x v="2"/>
    <x v="1"/>
    <x v="0"/>
    <x v="529"/>
    <n v="336"/>
    <n v="5.6"/>
    <x v="289"/>
    <x v="160"/>
    <x v="523"/>
    <x v="0"/>
    <x v="0"/>
    <n v="1960"/>
    <n v="62"/>
    <x v="3"/>
  </r>
  <r>
    <n v="3064456"/>
    <d v="2017-04-19T18:59:45"/>
    <d v="2017-04-19T00:00:00"/>
    <x v="527"/>
    <d v="1899-12-30T18:00:00"/>
    <x v="2"/>
    <x v="4"/>
    <x v="0"/>
    <x v="530"/>
    <n v="269"/>
    <n v="4.4833333333333334"/>
    <x v="197"/>
    <x v="134"/>
    <x v="524"/>
    <x v="0"/>
    <x v="1"/>
    <n v="1982"/>
    <n v="40"/>
    <x v="1"/>
  </r>
  <r>
    <n v="5189150"/>
    <d v="2017-06-02T15:51:33"/>
    <d v="2017-06-02T00:00:00"/>
    <x v="528"/>
    <d v="1899-12-30T15:00:00"/>
    <x v="5"/>
    <x v="0"/>
    <x v="0"/>
    <x v="531"/>
    <n v="377"/>
    <n v="6.2833333333333332"/>
    <x v="290"/>
    <x v="215"/>
    <x v="525"/>
    <x v="0"/>
    <x v="0"/>
    <n v="2000"/>
    <n v="22"/>
    <x v="0"/>
  </r>
  <r>
    <n v="5856833"/>
    <d v="2017-06-14T14:01:20"/>
    <d v="2017-06-14T00:00:00"/>
    <x v="529"/>
    <d v="1899-12-30T14:00:00"/>
    <x v="2"/>
    <x v="0"/>
    <x v="0"/>
    <x v="532"/>
    <n v="982"/>
    <n v="16.366666666666667"/>
    <x v="291"/>
    <x v="175"/>
    <x v="526"/>
    <x v="0"/>
    <x v="0"/>
    <n v="1973"/>
    <n v="49"/>
    <x v="1"/>
  </r>
  <r>
    <n v="5546194"/>
    <d v="2017-06-09T08:02:04"/>
    <d v="2017-06-09T00:00:00"/>
    <x v="530"/>
    <d v="1899-12-30T08:00:00"/>
    <x v="5"/>
    <x v="0"/>
    <x v="0"/>
    <x v="533"/>
    <n v="208"/>
    <n v="3.4666666666666668"/>
    <x v="292"/>
    <x v="291"/>
    <x v="527"/>
    <x v="0"/>
    <x v="0"/>
    <n v="1963"/>
    <n v="59"/>
    <x v="4"/>
  </r>
  <r>
    <n v="1127643"/>
    <d v="2017-02-18T11:18:47"/>
    <d v="2017-02-18T00:00:00"/>
    <x v="531"/>
    <d v="1899-12-30T11:00:00"/>
    <x v="6"/>
    <x v="3"/>
    <x v="0"/>
    <x v="534"/>
    <n v="1167"/>
    <n v="19.45"/>
    <x v="293"/>
    <x v="84"/>
    <x v="528"/>
    <x v="1"/>
    <x v="0"/>
    <n v="1963"/>
    <n v="59"/>
    <x v="4"/>
  </r>
  <r>
    <n v="4389603"/>
    <d v="2017-05-17T17:56:29"/>
    <d v="2017-05-17T00:00:00"/>
    <x v="532"/>
    <d v="1899-12-30T17:00:00"/>
    <x v="2"/>
    <x v="1"/>
    <x v="0"/>
    <x v="535"/>
    <n v="580"/>
    <n v="9.6666666666666661"/>
    <x v="294"/>
    <x v="22"/>
    <x v="529"/>
    <x v="0"/>
    <x v="0"/>
    <n v="1987"/>
    <n v="35"/>
    <x v="2"/>
  </r>
  <r>
    <n v="5753846"/>
    <d v="2017-06-12T18:02:25"/>
    <d v="2017-06-12T00:00:00"/>
    <x v="533"/>
    <d v="1899-12-30T18:00:00"/>
    <x v="3"/>
    <x v="0"/>
    <x v="0"/>
    <x v="536"/>
    <n v="1159"/>
    <n v="19.316666666666666"/>
    <x v="161"/>
    <x v="92"/>
    <x v="530"/>
    <x v="0"/>
    <x v="0"/>
    <n v="1953"/>
    <n v="69"/>
    <x v="3"/>
  </r>
  <r>
    <n v="1389633"/>
    <d v="2017-02-25T11:02:18"/>
    <d v="2017-02-25T00:00:00"/>
    <x v="534"/>
    <d v="1899-12-30T11:00:00"/>
    <x v="6"/>
    <x v="3"/>
    <x v="0"/>
    <x v="537"/>
    <n v="2685"/>
    <n v="44.75"/>
    <x v="224"/>
    <x v="116"/>
    <x v="531"/>
    <x v="0"/>
    <x v="0"/>
    <n v="1992"/>
    <n v="30"/>
    <x v="2"/>
  </r>
  <r>
    <n v="1830220"/>
    <d v="2017-03-11T11:15:05"/>
    <d v="2017-03-11T00:00:00"/>
    <x v="535"/>
    <d v="1899-12-30T11:00:00"/>
    <x v="6"/>
    <x v="2"/>
    <x v="0"/>
    <x v="538"/>
    <n v="298"/>
    <n v="4.9666666666666668"/>
    <x v="222"/>
    <x v="186"/>
    <x v="532"/>
    <x v="0"/>
    <x v="0"/>
    <n v="1981"/>
    <n v="41"/>
    <x v="1"/>
  </r>
  <r>
    <n v="128154"/>
    <d v="2017-01-07T10:29:39"/>
    <d v="2017-01-07T00:00:00"/>
    <x v="536"/>
    <d v="1899-12-30T10:00:00"/>
    <x v="6"/>
    <x v="5"/>
    <x v="0"/>
    <x v="539"/>
    <n v="588"/>
    <n v="9.8000000000000007"/>
    <x v="265"/>
    <x v="134"/>
    <x v="533"/>
    <x v="0"/>
    <x v="0"/>
    <n v="1975"/>
    <n v="47"/>
    <x v="1"/>
  </r>
  <r>
    <n v="1966663"/>
    <d v="2017-03-21T21:23:02"/>
    <d v="2017-03-21T00:00:00"/>
    <x v="537"/>
    <d v="1899-12-30T21:00:00"/>
    <x v="4"/>
    <x v="2"/>
    <x v="0"/>
    <x v="540"/>
    <n v="302"/>
    <n v="5.0333333333333332"/>
    <x v="295"/>
    <x v="74"/>
    <x v="534"/>
    <x v="0"/>
    <x v="0"/>
    <n v="1975"/>
    <n v="47"/>
    <x v="1"/>
  </r>
  <r>
    <n v="1896633"/>
    <d v="2017-03-19T12:55:25"/>
    <d v="2017-03-19T00:00:00"/>
    <x v="538"/>
    <d v="1899-12-30T12:00:00"/>
    <x v="0"/>
    <x v="2"/>
    <x v="0"/>
    <x v="541"/>
    <n v="700"/>
    <n v="11.666666666666666"/>
    <x v="296"/>
    <x v="21"/>
    <x v="535"/>
    <x v="0"/>
    <x v="0"/>
    <n v="1983"/>
    <n v="39"/>
    <x v="2"/>
  </r>
  <r>
    <n v="3882076"/>
    <d v="2017-05-07T13:30:05"/>
    <d v="2017-05-07T00:00:00"/>
    <x v="539"/>
    <d v="1899-12-30T13:00:00"/>
    <x v="0"/>
    <x v="1"/>
    <x v="0"/>
    <x v="542"/>
    <n v="299"/>
    <n v="4.9833333333333334"/>
    <x v="76"/>
    <x v="36"/>
    <x v="536"/>
    <x v="0"/>
    <x v="0"/>
    <n v="1990"/>
    <n v="32"/>
    <x v="2"/>
  </r>
  <r>
    <n v="780521"/>
    <d v="2017-02-02T15:25:35"/>
    <d v="2017-02-02T00:00:00"/>
    <x v="540"/>
    <d v="1899-12-30T15:00:00"/>
    <x v="1"/>
    <x v="3"/>
    <x v="0"/>
    <x v="543"/>
    <n v="700"/>
    <n v="11.666666666666666"/>
    <x v="297"/>
    <x v="75"/>
    <x v="537"/>
    <x v="0"/>
    <x v="1"/>
    <n v="1971"/>
    <n v="51"/>
    <x v="4"/>
  </r>
  <r>
    <n v="4441252"/>
    <d v="2017-05-18T15:19:50"/>
    <d v="2017-05-18T00:00:00"/>
    <x v="541"/>
    <d v="1899-12-30T15:00:00"/>
    <x v="1"/>
    <x v="1"/>
    <x v="0"/>
    <x v="544"/>
    <n v="312"/>
    <n v="5.2"/>
    <x v="298"/>
    <x v="40"/>
    <x v="538"/>
    <x v="0"/>
    <x v="0"/>
    <n v="1951"/>
    <n v="71"/>
    <x v="5"/>
  </r>
  <r>
    <n v="4311383"/>
    <d v="2017-05-16T15:19:49"/>
    <d v="2017-05-16T00:00:00"/>
    <x v="542"/>
    <d v="1899-12-30T15:00:00"/>
    <x v="4"/>
    <x v="1"/>
    <x v="0"/>
    <x v="545"/>
    <n v="920"/>
    <n v="15.333333333333334"/>
    <x v="133"/>
    <x v="27"/>
    <x v="539"/>
    <x v="1"/>
    <x v="0"/>
    <n v="1951"/>
    <n v="71"/>
    <x v="5"/>
  </r>
  <r>
    <n v="1847360"/>
    <d v="2017-03-12T14:01:25"/>
    <d v="2017-03-12T00:00:00"/>
    <x v="543"/>
    <d v="1899-12-30T14:00:00"/>
    <x v="0"/>
    <x v="2"/>
    <x v="0"/>
    <x v="546"/>
    <n v="171"/>
    <n v="2.85"/>
    <x v="154"/>
    <x v="205"/>
    <x v="540"/>
    <x v="0"/>
    <x v="0"/>
    <n v="1982"/>
    <n v="40"/>
    <x v="1"/>
  </r>
  <r>
    <n v="4792831"/>
    <d v="2017-05-25T17:09:09"/>
    <d v="2017-05-25T00:00:00"/>
    <x v="544"/>
    <d v="1899-12-30T17:00:00"/>
    <x v="1"/>
    <x v="1"/>
    <x v="0"/>
    <x v="547"/>
    <n v="273"/>
    <n v="4.55"/>
    <x v="21"/>
    <x v="56"/>
    <x v="541"/>
    <x v="0"/>
    <x v="0"/>
    <n v="1984"/>
    <n v="38"/>
    <x v="2"/>
  </r>
  <r>
    <n v="5725467"/>
    <d v="2017-06-12T08:50:23"/>
    <d v="2017-06-12T00:00:00"/>
    <x v="545"/>
    <d v="1899-12-30T08:00:00"/>
    <x v="3"/>
    <x v="0"/>
    <x v="0"/>
    <x v="548"/>
    <n v="806"/>
    <n v="13.433333333333334"/>
    <x v="31"/>
    <x v="292"/>
    <x v="542"/>
    <x v="0"/>
    <x v="0"/>
    <n v="1990"/>
    <n v="32"/>
    <x v="2"/>
  </r>
  <r>
    <n v="5941730"/>
    <d v="2017-06-15T18:19:05"/>
    <d v="2017-06-15T00:00:00"/>
    <x v="546"/>
    <d v="1899-12-30T18:00:00"/>
    <x v="1"/>
    <x v="0"/>
    <x v="0"/>
    <x v="549"/>
    <n v="1146"/>
    <n v="19.100000000000001"/>
    <x v="299"/>
    <x v="188"/>
    <x v="543"/>
    <x v="0"/>
    <x v="0"/>
    <n v="1988"/>
    <n v="34"/>
    <x v="2"/>
  </r>
  <r>
    <n v="1713896"/>
    <d v="2017-03-07T19:18:31"/>
    <d v="2017-03-07T00:00:00"/>
    <x v="547"/>
    <d v="1899-12-30T19:00:00"/>
    <x v="4"/>
    <x v="2"/>
    <x v="0"/>
    <x v="550"/>
    <n v="322"/>
    <n v="5.3666666666666663"/>
    <x v="295"/>
    <x v="227"/>
    <x v="544"/>
    <x v="0"/>
    <x v="1"/>
    <n v="1964"/>
    <n v="58"/>
    <x v="4"/>
  </r>
  <r>
    <n v="3286226"/>
    <d v="2017-04-24T21:25:40"/>
    <d v="2017-04-24T00:00:00"/>
    <x v="548"/>
    <d v="1899-12-30T21:00:00"/>
    <x v="3"/>
    <x v="4"/>
    <x v="0"/>
    <x v="551"/>
    <n v="227"/>
    <n v="3.7833333333333332"/>
    <x v="182"/>
    <x v="293"/>
    <x v="545"/>
    <x v="0"/>
    <x v="0"/>
    <n v="1994"/>
    <n v="28"/>
    <x v="0"/>
  </r>
  <r>
    <n v="2417677"/>
    <d v="2017-04-05T17:59:38"/>
    <d v="2017-04-05T00:00:00"/>
    <x v="549"/>
    <d v="1899-12-30T17:00:00"/>
    <x v="2"/>
    <x v="4"/>
    <x v="0"/>
    <x v="552"/>
    <n v="954"/>
    <n v="15.9"/>
    <x v="221"/>
    <x v="27"/>
    <x v="546"/>
    <x v="0"/>
    <x v="0"/>
    <n v="1969"/>
    <n v="53"/>
    <x v="4"/>
  </r>
  <r>
    <n v="2672948"/>
    <d v="2017-04-12T05:41:01"/>
    <d v="2017-04-12T00:00:00"/>
    <x v="550"/>
    <d v="1899-12-30T05:00:00"/>
    <x v="2"/>
    <x v="4"/>
    <x v="0"/>
    <x v="553"/>
    <n v="560"/>
    <n v="9.3333333333333339"/>
    <x v="300"/>
    <x v="77"/>
    <x v="547"/>
    <x v="0"/>
    <x v="0"/>
    <n v="1969"/>
    <n v="53"/>
    <x v="4"/>
  </r>
  <r>
    <n v="4089568"/>
    <d v="2017-05-11T12:50:42"/>
    <d v="2017-05-11T00:00:00"/>
    <x v="551"/>
    <d v="1899-12-30T12:00:00"/>
    <x v="1"/>
    <x v="1"/>
    <x v="0"/>
    <x v="554"/>
    <n v="2259"/>
    <n v="37.65"/>
    <x v="165"/>
    <x v="17"/>
    <x v="548"/>
    <x v="0"/>
    <x v="0"/>
    <n v="1997"/>
    <n v="25"/>
    <x v="0"/>
  </r>
  <r>
    <n v="3686308"/>
    <d v="2017-05-03T08:11:27"/>
    <d v="2017-05-03T00:00:00"/>
    <x v="552"/>
    <d v="1899-12-30T08:00:00"/>
    <x v="2"/>
    <x v="1"/>
    <x v="0"/>
    <x v="555"/>
    <n v="674"/>
    <n v="11.233333333333333"/>
    <x v="112"/>
    <x v="191"/>
    <x v="549"/>
    <x v="0"/>
    <x v="1"/>
    <n v="1988"/>
    <n v="34"/>
    <x v="2"/>
  </r>
  <r>
    <n v="5057014"/>
    <d v="2017-05-31T16:42:45"/>
    <d v="2017-05-31T00:00:00"/>
    <x v="553"/>
    <d v="1899-12-30T16:00:00"/>
    <x v="2"/>
    <x v="1"/>
    <x v="0"/>
    <x v="556"/>
    <n v="456"/>
    <n v="7.6"/>
    <x v="186"/>
    <x v="190"/>
    <x v="263"/>
    <x v="0"/>
    <x v="1"/>
    <n v="1985"/>
    <n v="37"/>
    <x v="2"/>
  </r>
  <r>
    <n v="5954601"/>
    <d v="2017-06-15T21:16:55"/>
    <d v="2017-06-15T00:00:00"/>
    <x v="554"/>
    <d v="1899-12-30T21:00:00"/>
    <x v="1"/>
    <x v="0"/>
    <x v="0"/>
    <x v="557"/>
    <n v="1583"/>
    <n v="26.383333333333333"/>
    <x v="107"/>
    <x v="178"/>
    <x v="550"/>
    <x v="1"/>
    <x v="1"/>
    <n v="1985"/>
    <n v="37"/>
    <x v="2"/>
  </r>
  <r>
    <n v="4654698"/>
    <d v="2017-05-22T18:29:42"/>
    <d v="2017-05-22T00:00:00"/>
    <x v="555"/>
    <d v="1899-12-30T18:00:00"/>
    <x v="3"/>
    <x v="1"/>
    <x v="0"/>
    <x v="558"/>
    <n v="441"/>
    <n v="7.35"/>
    <x v="212"/>
    <x v="264"/>
    <x v="551"/>
    <x v="0"/>
    <x v="0"/>
    <n v="1987"/>
    <n v="35"/>
    <x v="2"/>
  </r>
  <r>
    <n v="5276733"/>
    <d v="2017-06-04T02:17:38"/>
    <d v="2017-06-04T00:00:00"/>
    <x v="556"/>
    <d v="1899-12-30T02:00:00"/>
    <x v="0"/>
    <x v="0"/>
    <x v="0"/>
    <x v="559"/>
    <n v="1011"/>
    <n v="16.850000000000001"/>
    <x v="134"/>
    <x v="22"/>
    <x v="552"/>
    <x v="0"/>
    <x v="0"/>
    <n v="1988"/>
    <n v="34"/>
    <x v="2"/>
  </r>
  <r>
    <n v="6686111"/>
    <d v="2017-06-28T20:26:52"/>
    <d v="2017-06-28T00:00:00"/>
    <x v="557"/>
    <d v="1899-12-30T20:00:00"/>
    <x v="2"/>
    <x v="0"/>
    <x v="0"/>
    <x v="560"/>
    <n v="1455"/>
    <n v="24.25"/>
    <x v="68"/>
    <x v="294"/>
    <x v="553"/>
    <x v="1"/>
    <x v="1"/>
    <n v="1990"/>
    <n v="32"/>
    <x v="2"/>
  </r>
  <r>
    <n v="25470"/>
    <d v="2017-01-03T06:25:27"/>
    <d v="2017-01-03T00:00:00"/>
    <x v="558"/>
    <d v="1899-12-30T06:00:00"/>
    <x v="4"/>
    <x v="5"/>
    <x v="0"/>
    <x v="561"/>
    <n v="726"/>
    <n v="12.1"/>
    <x v="167"/>
    <x v="90"/>
    <x v="554"/>
    <x v="0"/>
    <x v="0"/>
    <n v="1976"/>
    <n v="46"/>
    <x v="1"/>
  </r>
  <r>
    <n v="174116"/>
    <d v="2017-01-10T20:59:17"/>
    <d v="2017-01-10T00:00:00"/>
    <x v="559"/>
    <d v="1899-12-30T20:00:00"/>
    <x v="4"/>
    <x v="5"/>
    <x v="0"/>
    <x v="562"/>
    <n v="248"/>
    <n v="4.1333333333333337"/>
    <x v="40"/>
    <x v="0"/>
    <x v="555"/>
    <x v="0"/>
    <x v="0"/>
    <n v="1987"/>
    <n v="35"/>
    <x v="2"/>
  </r>
  <r>
    <n v="3702899"/>
    <d v="2017-05-03T13:09:04"/>
    <d v="2017-05-03T00:00:00"/>
    <x v="560"/>
    <d v="1899-12-30T13:00:00"/>
    <x v="2"/>
    <x v="1"/>
    <x v="0"/>
    <x v="563"/>
    <n v="493"/>
    <n v="8.2166666666666668"/>
    <x v="168"/>
    <x v="295"/>
    <x v="556"/>
    <x v="0"/>
    <x v="0"/>
    <n v="1965"/>
    <n v="57"/>
    <x v="4"/>
  </r>
  <r>
    <n v="1086513"/>
    <d v="2017-02-16T18:05:51"/>
    <d v="2017-02-16T00:00:00"/>
    <x v="561"/>
    <d v="1899-12-30T18:00:00"/>
    <x v="1"/>
    <x v="3"/>
    <x v="0"/>
    <x v="564"/>
    <n v="319"/>
    <n v="5.3166666666666664"/>
    <x v="301"/>
    <x v="154"/>
    <x v="557"/>
    <x v="0"/>
    <x v="0"/>
    <n v="1988"/>
    <n v="34"/>
    <x v="2"/>
  </r>
  <r>
    <n v="2161137"/>
    <d v="2017-03-29T08:03:12"/>
    <d v="2017-03-29T00:00:00"/>
    <x v="562"/>
    <d v="1899-12-30T08:00:00"/>
    <x v="2"/>
    <x v="2"/>
    <x v="0"/>
    <x v="565"/>
    <n v="303"/>
    <n v="5.05"/>
    <x v="118"/>
    <x v="296"/>
    <x v="558"/>
    <x v="0"/>
    <x v="1"/>
    <n v="1974"/>
    <n v="48"/>
    <x v="1"/>
  </r>
  <r>
    <n v="6815929"/>
    <d v="2017-06-30T23:35:17"/>
    <d v="2017-06-30T00:00:00"/>
    <x v="563"/>
    <d v="1899-12-30T23:00:00"/>
    <x v="5"/>
    <x v="0"/>
    <x v="0"/>
    <x v="566"/>
    <n v="1200"/>
    <n v="20"/>
    <x v="270"/>
    <x v="4"/>
    <x v="559"/>
    <x v="0"/>
    <x v="0"/>
    <n v="1990"/>
    <n v="32"/>
    <x v="2"/>
  </r>
  <r>
    <n v="870002"/>
    <d v="2017-02-06T08:19:16"/>
    <d v="2017-02-06T00:00:00"/>
    <x v="564"/>
    <d v="1899-12-30T08:00:00"/>
    <x v="3"/>
    <x v="3"/>
    <x v="0"/>
    <x v="567"/>
    <n v="218"/>
    <n v="3.6333333333333333"/>
    <x v="8"/>
    <x v="273"/>
    <x v="560"/>
    <x v="0"/>
    <x v="0"/>
    <n v="1959"/>
    <n v="63"/>
    <x v="3"/>
  </r>
  <r>
    <n v="3201773"/>
    <d v="2017-04-23T11:59:36"/>
    <d v="2017-04-23T00:00:00"/>
    <x v="565"/>
    <d v="1899-12-30T11:00:00"/>
    <x v="0"/>
    <x v="4"/>
    <x v="0"/>
    <x v="568"/>
    <n v="3544"/>
    <n v="59.06666666666667"/>
    <x v="302"/>
    <x v="297"/>
    <x v="561"/>
    <x v="1"/>
    <x v="0"/>
    <n v="1959"/>
    <n v="63"/>
    <x v="3"/>
  </r>
  <r>
    <n v="936454"/>
    <d v="2017-02-08T11:58:44"/>
    <d v="2017-02-08T00:00:00"/>
    <x v="566"/>
    <d v="1899-12-30T11:00:00"/>
    <x v="2"/>
    <x v="3"/>
    <x v="0"/>
    <x v="569"/>
    <n v="1175"/>
    <n v="19.583333333333332"/>
    <x v="303"/>
    <x v="298"/>
    <x v="562"/>
    <x v="0"/>
    <x v="1"/>
    <n v="1986"/>
    <n v="36"/>
    <x v="2"/>
  </r>
  <r>
    <n v="1393687"/>
    <d v="2017-02-25T12:20:50"/>
    <d v="2017-02-25T00:00:00"/>
    <x v="567"/>
    <d v="1899-12-30T12:00:00"/>
    <x v="6"/>
    <x v="3"/>
    <x v="0"/>
    <x v="570"/>
    <n v="854"/>
    <n v="14.233333333333333"/>
    <x v="197"/>
    <x v="15"/>
    <x v="563"/>
    <x v="0"/>
    <x v="0"/>
    <n v="1991"/>
    <n v="31"/>
    <x v="2"/>
  </r>
  <r>
    <n v="488749"/>
    <d v="2017-01-22T14:53:39"/>
    <d v="2017-01-22T00:00:00"/>
    <x v="568"/>
    <d v="1899-12-30T14:00:00"/>
    <x v="0"/>
    <x v="5"/>
    <x v="0"/>
    <x v="571"/>
    <n v="315"/>
    <n v="5.25"/>
    <x v="304"/>
    <x v="299"/>
    <x v="564"/>
    <x v="0"/>
    <x v="1"/>
    <n v="1952"/>
    <n v="70"/>
    <x v="5"/>
  </r>
  <r>
    <n v="2407604"/>
    <d v="2017-04-05T15:28:06"/>
    <d v="2017-04-05T00:00:00"/>
    <x v="569"/>
    <d v="1899-12-30T15:00:00"/>
    <x v="2"/>
    <x v="4"/>
    <x v="0"/>
    <x v="572"/>
    <n v="1212"/>
    <n v="20.2"/>
    <x v="147"/>
    <x v="300"/>
    <x v="565"/>
    <x v="0"/>
    <x v="1"/>
    <n v="1962"/>
    <n v="60"/>
    <x v="3"/>
  </r>
  <r>
    <n v="109483"/>
    <d v="2017-01-06T11:36:20"/>
    <d v="2017-01-06T00:00:00"/>
    <x v="570"/>
    <d v="1899-12-30T11:00:00"/>
    <x v="5"/>
    <x v="5"/>
    <x v="0"/>
    <x v="573"/>
    <n v="347"/>
    <n v="5.7833333333333332"/>
    <x v="116"/>
    <x v="301"/>
    <x v="566"/>
    <x v="0"/>
    <x v="0"/>
    <n v="1987"/>
    <n v="35"/>
    <x v="2"/>
  </r>
  <r>
    <n v="530394"/>
    <d v="2017-01-25T08:14:42"/>
    <d v="2017-01-25T00:00:00"/>
    <x v="571"/>
    <d v="1899-12-30T08:00:00"/>
    <x v="2"/>
    <x v="5"/>
    <x v="0"/>
    <x v="574"/>
    <n v="414"/>
    <n v="6.9"/>
    <x v="139"/>
    <x v="53"/>
    <x v="567"/>
    <x v="0"/>
    <x v="1"/>
    <n v="1989"/>
    <n v="33"/>
    <x v="2"/>
  </r>
  <r>
    <n v="12991"/>
    <d v="2017-01-01T18:24:30"/>
    <d v="2017-01-01T00:00:00"/>
    <x v="572"/>
    <d v="1899-12-30T18:00:00"/>
    <x v="0"/>
    <x v="5"/>
    <x v="0"/>
    <x v="575"/>
    <n v="1819"/>
    <n v="30.316666666666666"/>
    <x v="305"/>
    <x v="63"/>
    <x v="568"/>
    <x v="0"/>
    <x v="0"/>
    <n v="1987"/>
    <n v="35"/>
    <x v="2"/>
  </r>
  <r>
    <n v="1588764"/>
    <d v="2017-03-02T18:57:03"/>
    <d v="2017-03-02T00:00:00"/>
    <x v="573"/>
    <d v="1899-12-30T18:00:00"/>
    <x v="1"/>
    <x v="2"/>
    <x v="0"/>
    <x v="576"/>
    <n v="160"/>
    <n v="2.6666666666666665"/>
    <x v="252"/>
    <x v="42"/>
    <x v="569"/>
    <x v="0"/>
    <x v="0"/>
    <n v="1983"/>
    <n v="39"/>
    <x v="2"/>
  </r>
  <r>
    <n v="6104010"/>
    <d v="2017-06-19T07:36:20"/>
    <d v="2017-06-19T00:00:00"/>
    <x v="574"/>
    <d v="1899-12-30T07:00:00"/>
    <x v="3"/>
    <x v="0"/>
    <x v="0"/>
    <x v="577"/>
    <n v="495"/>
    <n v="8.25"/>
    <x v="306"/>
    <x v="189"/>
    <x v="570"/>
    <x v="0"/>
    <x v="0"/>
    <n v="1995"/>
    <n v="27"/>
    <x v="0"/>
  </r>
  <r>
    <n v="411823"/>
    <d v="2017-01-19T17:38:07"/>
    <d v="2017-01-19T00:00:00"/>
    <x v="575"/>
    <d v="1899-12-30T17:00:00"/>
    <x v="1"/>
    <x v="5"/>
    <x v="0"/>
    <x v="578"/>
    <n v="658"/>
    <n v="10.966666666666667"/>
    <x v="307"/>
    <x v="302"/>
    <x v="571"/>
    <x v="0"/>
    <x v="0"/>
    <n v="1983"/>
    <n v="39"/>
    <x v="2"/>
  </r>
  <r>
    <n v="3691640"/>
    <d v="2017-05-03T09:01:43"/>
    <d v="2017-05-03T00:00:00"/>
    <x v="576"/>
    <d v="1899-12-30T09:00:00"/>
    <x v="2"/>
    <x v="1"/>
    <x v="0"/>
    <x v="579"/>
    <n v="1643"/>
    <n v="27.383333333333333"/>
    <x v="251"/>
    <x v="102"/>
    <x v="572"/>
    <x v="0"/>
    <x v="1"/>
    <n v="1985"/>
    <n v="37"/>
    <x v="2"/>
  </r>
  <r>
    <n v="3212131"/>
    <d v="2017-04-23T14:12:02"/>
    <d v="2017-04-23T00:00:00"/>
    <x v="577"/>
    <d v="1899-12-30T14:00:00"/>
    <x v="0"/>
    <x v="4"/>
    <x v="0"/>
    <x v="580"/>
    <n v="171"/>
    <n v="2.85"/>
    <x v="197"/>
    <x v="303"/>
    <x v="573"/>
    <x v="0"/>
    <x v="1"/>
    <n v="1969"/>
    <n v="53"/>
    <x v="4"/>
  </r>
  <r>
    <n v="5110759"/>
    <d v="2017-06-01T13:05:15"/>
    <d v="2017-06-01T00:00:00"/>
    <x v="578"/>
    <d v="1899-12-30T13:00:00"/>
    <x v="1"/>
    <x v="0"/>
    <x v="0"/>
    <x v="581"/>
    <n v="395"/>
    <n v="6.583333333333333"/>
    <x v="99"/>
    <x v="227"/>
    <x v="574"/>
    <x v="0"/>
    <x v="0"/>
    <n v="1963"/>
    <n v="59"/>
    <x v="4"/>
  </r>
  <r>
    <n v="1658303"/>
    <d v="2017-03-06T06:40:37"/>
    <d v="2017-03-06T00:00:00"/>
    <x v="579"/>
    <d v="1899-12-30T06:00:00"/>
    <x v="3"/>
    <x v="2"/>
    <x v="0"/>
    <x v="582"/>
    <n v="823"/>
    <n v="13.716666666666667"/>
    <x v="190"/>
    <x v="65"/>
    <x v="575"/>
    <x v="0"/>
    <x v="0"/>
    <n v="1962"/>
    <n v="60"/>
    <x v="3"/>
  </r>
  <r>
    <n v="3231332"/>
    <d v="2017-04-23T18:25:59"/>
    <d v="2017-04-23T00:00:00"/>
    <x v="580"/>
    <d v="1899-12-30T18:00:00"/>
    <x v="0"/>
    <x v="4"/>
    <x v="0"/>
    <x v="583"/>
    <n v="1066"/>
    <n v="17.766666666666666"/>
    <x v="8"/>
    <x v="304"/>
    <x v="576"/>
    <x v="1"/>
    <x v="0"/>
    <n v="1962"/>
    <n v="60"/>
    <x v="3"/>
  </r>
  <r>
    <n v="5178025"/>
    <d v="2017-06-02T13:02:16"/>
    <d v="2017-06-02T00:00:00"/>
    <x v="581"/>
    <d v="1899-12-30T13:00:00"/>
    <x v="5"/>
    <x v="0"/>
    <x v="0"/>
    <x v="584"/>
    <n v="565"/>
    <n v="9.4166666666666661"/>
    <x v="308"/>
    <x v="275"/>
    <x v="577"/>
    <x v="0"/>
    <x v="1"/>
    <n v="1955"/>
    <n v="67"/>
    <x v="3"/>
  </r>
  <r>
    <n v="6322215"/>
    <d v="2017-06-22T19:00:49"/>
    <d v="2017-06-22T00:00:00"/>
    <x v="582"/>
    <d v="1899-12-30T19:00:00"/>
    <x v="1"/>
    <x v="0"/>
    <x v="0"/>
    <x v="585"/>
    <n v="370"/>
    <n v="6.166666666666667"/>
    <x v="283"/>
    <x v="37"/>
    <x v="578"/>
    <x v="0"/>
    <x v="1"/>
    <n v="1972"/>
    <n v="50"/>
    <x v="4"/>
  </r>
  <r>
    <n v="6292420"/>
    <d v="2017-06-22T12:03:25"/>
    <d v="2017-06-22T00:00:00"/>
    <x v="583"/>
    <d v="1899-12-30T12:00:00"/>
    <x v="1"/>
    <x v="0"/>
    <x v="0"/>
    <x v="586"/>
    <n v="757"/>
    <n v="12.616666666666667"/>
    <x v="26"/>
    <x v="113"/>
    <x v="579"/>
    <x v="0"/>
    <x v="1"/>
    <n v="1995"/>
    <n v="27"/>
    <x v="0"/>
  </r>
  <r>
    <n v="4893017"/>
    <d v="2017-05-27T18:46:08"/>
    <d v="2017-05-27T00:00:00"/>
    <x v="584"/>
    <d v="1899-12-30T18:00:00"/>
    <x v="6"/>
    <x v="1"/>
    <x v="0"/>
    <x v="587"/>
    <n v="371"/>
    <n v="6.1833333333333336"/>
    <x v="177"/>
    <x v="139"/>
    <x v="580"/>
    <x v="0"/>
    <x v="1"/>
    <n v="1964"/>
    <n v="58"/>
    <x v="4"/>
  </r>
  <r>
    <n v="1858796"/>
    <d v="2017-03-13T08:23:39"/>
    <d v="2017-03-13T00:00:00"/>
    <x v="585"/>
    <d v="1899-12-30T08:00:00"/>
    <x v="3"/>
    <x v="2"/>
    <x v="0"/>
    <x v="588"/>
    <n v="383"/>
    <n v="6.3833333333333337"/>
    <x v="139"/>
    <x v="305"/>
    <x v="581"/>
    <x v="0"/>
    <x v="1"/>
    <n v="1974"/>
    <n v="48"/>
    <x v="1"/>
  </r>
  <r>
    <n v="6592160"/>
    <d v="2017-06-27T15:24:49"/>
    <d v="2017-06-27T00:00:00"/>
    <x v="586"/>
    <d v="1899-12-30T15:00:00"/>
    <x v="4"/>
    <x v="0"/>
    <x v="0"/>
    <x v="589"/>
    <n v="389"/>
    <n v="6.4833333333333334"/>
    <x v="176"/>
    <x v="176"/>
    <x v="582"/>
    <x v="0"/>
    <x v="0"/>
    <n v="1982"/>
    <n v="40"/>
    <x v="1"/>
  </r>
  <r>
    <n v="5007909"/>
    <d v="2017-05-30T17:37:01"/>
    <d v="2017-05-30T00:00:00"/>
    <x v="587"/>
    <d v="1899-12-30T17:00:00"/>
    <x v="4"/>
    <x v="1"/>
    <x v="0"/>
    <x v="590"/>
    <n v="924"/>
    <n v="15.4"/>
    <x v="167"/>
    <x v="293"/>
    <x v="583"/>
    <x v="0"/>
    <x v="0"/>
    <n v="1972"/>
    <n v="50"/>
    <x v="4"/>
  </r>
  <r>
    <n v="1821647"/>
    <d v="2017-03-10T18:09:13"/>
    <d v="2017-03-10T00:00:00"/>
    <x v="588"/>
    <d v="1899-12-30T18:00:00"/>
    <x v="5"/>
    <x v="2"/>
    <x v="0"/>
    <x v="591"/>
    <n v="361"/>
    <n v="6.0166666666666666"/>
    <x v="207"/>
    <x v="21"/>
    <x v="584"/>
    <x v="0"/>
    <x v="1"/>
    <n v="1990"/>
    <n v="32"/>
    <x v="2"/>
  </r>
  <r>
    <n v="5001163"/>
    <d v="2017-05-30T15:58:06"/>
    <d v="2017-05-30T00:00:00"/>
    <x v="589"/>
    <d v="1899-12-30T15:00:00"/>
    <x v="4"/>
    <x v="1"/>
    <x v="0"/>
    <x v="592"/>
    <n v="906"/>
    <n v="15.1"/>
    <x v="71"/>
    <x v="20"/>
    <x v="585"/>
    <x v="0"/>
    <x v="0"/>
    <n v="1982"/>
    <n v="40"/>
    <x v="1"/>
  </r>
  <r>
    <n v="227375"/>
    <d v="2017-01-12T15:00:42"/>
    <d v="2017-01-12T00:00:00"/>
    <x v="590"/>
    <d v="1899-12-30T15:00:00"/>
    <x v="1"/>
    <x v="5"/>
    <x v="0"/>
    <x v="593"/>
    <n v="532"/>
    <n v="8.8666666666666671"/>
    <x v="207"/>
    <x v="148"/>
    <x v="586"/>
    <x v="0"/>
    <x v="0"/>
    <n v="1989"/>
    <n v="33"/>
    <x v="2"/>
  </r>
  <r>
    <n v="511331"/>
    <d v="2017-01-23T17:28:36"/>
    <d v="2017-01-23T00:00:00"/>
    <x v="591"/>
    <d v="1899-12-30T17:00:00"/>
    <x v="3"/>
    <x v="5"/>
    <x v="0"/>
    <x v="594"/>
    <n v="1391"/>
    <n v="23.183333333333334"/>
    <x v="129"/>
    <x v="268"/>
    <x v="587"/>
    <x v="0"/>
    <x v="0"/>
    <n v="1972"/>
    <n v="50"/>
    <x v="4"/>
  </r>
  <r>
    <n v="2095232"/>
    <d v="2017-03-26T12:23:42"/>
    <d v="2017-03-26T00:00:00"/>
    <x v="592"/>
    <d v="1899-12-30T12:00:00"/>
    <x v="0"/>
    <x v="2"/>
    <x v="0"/>
    <x v="595"/>
    <n v="2001"/>
    <n v="33.35"/>
    <x v="309"/>
    <x v="306"/>
    <x v="588"/>
    <x v="1"/>
    <x v="0"/>
    <n v="1972"/>
    <n v="50"/>
    <x v="4"/>
  </r>
  <r>
    <n v="6358884"/>
    <d v="2017-06-23T12:44:33"/>
    <d v="2017-06-23T00:00:00"/>
    <x v="593"/>
    <d v="1899-12-30T12:00:00"/>
    <x v="5"/>
    <x v="0"/>
    <x v="0"/>
    <x v="596"/>
    <n v="457"/>
    <n v="7.6166666666666663"/>
    <x v="101"/>
    <x v="246"/>
    <x v="589"/>
    <x v="0"/>
    <x v="0"/>
    <n v="1971"/>
    <n v="51"/>
    <x v="4"/>
  </r>
  <r>
    <n v="4786384"/>
    <d v="2017-05-25T08:00:26"/>
    <d v="2017-05-25T00:00:00"/>
    <x v="594"/>
    <d v="1899-12-30T08:00:00"/>
    <x v="1"/>
    <x v="1"/>
    <x v="0"/>
    <x v="597"/>
    <n v="559"/>
    <n v="9.3166666666666664"/>
    <x v="310"/>
    <x v="72"/>
    <x v="590"/>
    <x v="0"/>
    <x v="0"/>
    <n v="1975"/>
    <n v="47"/>
    <x v="1"/>
  </r>
  <r>
    <n v="2652860"/>
    <d v="2017-04-11T17:36:51"/>
    <d v="2017-04-11T00:00:00"/>
    <x v="595"/>
    <d v="1899-12-30T17:00:00"/>
    <x v="4"/>
    <x v="4"/>
    <x v="0"/>
    <x v="598"/>
    <n v="278"/>
    <n v="4.6333333333333337"/>
    <x v="8"/>
    <x v="243"/>
    <x v="591"/>
    <x v="0"/>
    <x v="0"/>
    <n v="1958"/>
    <n v="64"/>
    <x v="3"/>
  </r>
  <r>
    <n v="228975"/>
    <d v="2017-01-12T15:45:28"/>
    <d v="2017-01-12T00:00:00"/>
    <x v="596"/>
    <d v="1899-12-30T15:00:00"/>
    <x v="1"/>
    <x v="5"/>
    <x v="0"/>
    <x v="599"/>
    <n v="697"/>
    <n v="11.616666666666667"/>
    <x v="278"/>
    <x v="203"/>
    <x v="592"/>
    <x v="0"/>
    <x v="0"/>
    <n v="1986"/>
    <n v="36"/>
    <x v="2"/>
  </r>
  <r>
    <n v="1862182"/>
    <d v="2017-03-13T09:37:54"/>
    <d v="2017-03-13T00:00:00"/>
    <x v="597"/>
    <d v="1899-12-30T09:00:00"/>
    <x v="3"/>
    <x v="2"/>
    <x v="0"/>
    <x v="600"/>
    <n v="1076"/>
    <n v="17.933333333333334"/>
    <x v="36"/>
    <x v="122"/>
    <x v="593"/>
    <x v="0"/>
    <x v="0"/>
    <n v="1990"/>
    <n v="32"/>
    <x v="2"/>
  </r>
  <r>
    <n v="1432998"/>
    <d v="2017-02-26T16:33:49"/>
    <d v="2017-02-26T00:00:00"/>
    <x v="598"/>
    <d v="1899-12-30T16:00:00"/>
    <x v="0"/>
    <x v="3"/>
    <x v="0"/>
    <x v="601"/>
    <n v="2585"/>
    <n v="43.083333333333336"/>
    <x v="154"/>
    <x v="35"/>
    <x v="594"/>
    <x v="0"/>
    <x v="0"/>
    <n v="1952"/>
    <n v="70"/>
    <x v="5"/>
  </r>
  <r>
    <n v="93958"/>
    <d v="2017-01-05T17:57:38"/>
    <d v="2017-01-05T00:00:00"/>
    <x v="599"/>
    <d v="1899-12-30T17:00:00"/>
    <x v="1"/>
    <x v="5"/>
    <x v="0"/>
    <x v="602"/>
    <n v="1309"/>
    <n v="21.816666666666666"/>
    <x v="283"/>
    <x v="71"/>
    <x v="595"/>
    <x v="0"/>
    <x v="0"/>
    <n v="1986"/>
    <n v="36"/>
    <x v="2"/>
  </r>
  <r>
    <n v="2128616"/>
    <d v="2017-03-27T18:54:18"/>
    <d v="2017-03-27T00:00:00"/>
    <x v="600"/>
    <d v="1899-12-30T18:00:00"/>
    <x v="3"/>
    <x v="2"/>
    <x v="0"/>
    <x v="603"/>
    <n v="1030"/>
    <n v="17.166666666666668"/>
    <x v="110"/>
    <x v="269"/>
    <x v="596"/>
    <x v="0"/>
    <x v="0"/>
    <n v="1991"/>
    <n v="31"/>
    <x v="2"/>
  </r>
  <r>
    <n v="3293818"/>
    <d v="2017-04-25T08:43:19"/>
    <d v="2017-04-25T00:00:00"/>
    <x v="601"/>
    <d v="1899-12-30T08:00:00"/>
    <x v="4"/>
    <x v="4"/>
    <x v="0"/>
    <x v="604"/>
    <n v="159"/>
    <n v="2.65"/>
    <x v="111"/>
    <x v="294"/>
    <x v="597"/>
    <x v="0"/>
    <x v="1"/>
    <n v="1975"/>
    <n v="47"/>
    <x v="1"/>
  </r>
  <r>
    <n v="729053"/>
    <d v="2017-02-01T07:22:11"/>
    <d v="2017-02-01T00:00:00"/>
    <x v="602"/>
    <d v="1899-12-30T07:00:00"/>
    <x v="2"/>
    <x v="3"/>
    <x v="0"/>
    <x v="605"/>
    <n v="777"/>
    <n v="12.95"/>
    <x v="201"/>
    <x v="223"/>
    <x v="598"/>
    <x v="0"/>
    <x v="0"/>
    <n v="1992"/>
    <n v="30"/>
    <x v="2"/>
  </r>
  <r>
    <n v="2476245"/>
    <d v="2017-04-07T17:59:43"/>
    <d v="2017-04-07T00:00:00"/>
    <x v="603"/>
    <d v="1899-12-30T17:00:00"/>
    <x v="5"/>
    <x v="4"/>
    <x v="0"/>
    <x v="606"/>
    <n v="938"/>
    <n v="15.633333333333333"/>
    <x v="67"/>
    <x v="219"/>
    <x v="599"/>
    <x v="0"/>
    <x v="0"/>
    <n v="1961"/>
    <n v="61"/>
    <x v="3"/>
  </r>
  <r>
    <n v="5904884"/>
    <d v="2017-06-15T08:41:41"/>
    <d v="2017-06-15T00:00:00"/>
    <x v="604"/>
    <d v="1899-12-30T08:00:00"/>
    <x v="1"/>
    <x v="0"/>
    <x v="0"/>
    <x v="607"/>
    <n v="1161"/>
    <n v="19.350000000000001"/>
    <x v="127"/>
    <x v="73"/>
    <x v="600"/>
    <x v="0"/>
    <x v="0"/>
    <n v="1967"/>
    <n v="55"/>
    <x v="4"/>
  </r>
  <r>
    <n v="648040"/>
    <d v="2017-01-28T21:23:26"/>
    <d v="2017-01-28T00:00:00"/>
    <x v="605"/>
    <d v="1899-12-30T21:00:00"/>
    <x v="6"/>
    <x v="5"/>
    <x v="0"/>
    <x v="608"/>
    <n v="636"/>
    <n v="10.6"/>
    <x v="311"/>
    <x v="272"/>
    <x v="601"/>
    <x v="0"/>
    <x v="0"/>
    <n v="1985"/>
    <n v="37"/>
    <x v="2"/>
  </r>
  <r>
    <n v="4341667"/>
    <d v="2017-05-16T21:47:53"/>
    <d v="2017-05-16T00:00:00"/>
    <x v="606"/>
    <d v="1899-12-30T21:00:00"/>
    <x v="4"/>
    <x v="1"/>
    <x v="0"/>
    <x v="609"/>
    <n v="129"/>
    <n v="2.15"/>
    <x v="171"/>
    <x v="37"/>
    <x v="602"/>
    <x v="0"/>
    <x v="0"/>
    <n v="1969"/>
    <n v="53"/>
    <x v="4"/>
  </r>
  <r>
    <n v="1393402"/>
    <d v="2017-02-25T12:15:10"/>
    <d v="2017-02-25T00:00:00"/>
    <x v="607"/>
    <d v="1899-12-30T12:00:00"/>
    <x v="6"/>
    <x v="3"/>
    <x v="0"/>
    <x v="610"/>
    <n v="248"/>
    <n v="4.1333333333333337"/>
    <x v="217"/>
    <x v="0"/>
    <x v="353"/>
    <x v="0"/>
    <x v="0"/>
    <n v="1995"/>
    <n v="27"/>
    <x v="0"/>
  </r>
  <r>
    <n v="6403666"/>
    <d v="2017-06-24T12:33:27"/>
    <d v="2017-06-24T00:00:00"/>
    <x v="608"/>
    <d v="1899-12-30T12:00:00"/>
    <x v="6"/>
    <x v="0"/>
    <x v="0"/>
    <x v="611"/>
    <n v="1486"/>
    <n v="24.766666666666666"/>
    <x v="98"/>
    <x v="80"/>
    <x v="603"/>
    <x v="1"/>
    <x v="0"/>
    <n v="1995"/>
    <n v="27"/>
    <x v="0"/>
  </r>
  <r>
    <n v="2083467"/>
    <d v="2017-03-25T18:05:09"/>
    <d v="2017-03-25T00:00:00"/>
    <x v="609"/>
    <d v="1899-12-30T18:00:00"/>
    <x v="6"/>
    <x v="2"/>
    <x v="0"/>
    <x v="612"/>
    <n v="823"/>
    <n v="13.716666666666667"/>
    <x v="59"/>
    <x v="307"/>
    <x v="604"/>
    <x v="0"/>
    <x v="0"/>
    <n v="1968"/>
    <n v="54"/>
    <x v="4"/>
  </r>
  <r>
    <n v="4315230"/>
    <d v="2017-05-16T16:25:37"/>
    <d v="2017-05-16T00:00:00"/>
    <x v="610"/>
    <d v="1899-12-30T16:00:00"/>
    <x v="4"/>
    <x v="1"/>
    <x v="0"/>
    <x v="613"/>
    <n v="1712"/>
    <n v="28.533333333333335"/>
    <x v="312"/>
    <x v="140"/>
    <x v="605"/>
    <x v="1"/>
    <x v="0"/>
    <n v="1968"/>
    <n v="54"/>
    <x v="4"/>
  </r>
  <r>
    <n v="5437205"/>
    <d v="2017-06-07T13:03:57"/>
    <d v="2017-06-07T00:00:00"/>
    <x v="611"/>
    <d v="1899-12-30T13:00:00"/>
    <x v="2"/>
    <x v="0"/>
    <x v="0"/>
    <x v="614"/>
    <n v="753"/>
    <n v="12.55"/>
    <x v="313"/>
    <x v="308"/>
    <x v="606"/>
    <x v="0"/>
    <x v="0"/>
    <n v="1989"/>
    <n v="33"/>
    <x v="2"/>
  </r>
  <r>
    <n v="1260121"/>
    <d v="2017-02-22T08:19:38"/>
    <d v="2017-02-22T00:00:00"/>
    <x v="612"/>
    <d v="1899-12-30T08:00:00"/>
    <x v="2"/>
    <x v="3"/>
    <x v="0"/>
    <x v="615"/>
    <n v="684"/>
    <n v="11.4"/>
    <x v="164"/>
    <x v="199"/>
    <x v="607"/>
    <x v="0"/>
    <x v="0"/>
    <n v="1974"/>
    <n v="48"/>
    <x v="1"/>
  </r>
  <r>
    <n v="2460556"/>
    <d v="2017-04-07T10:26:04"/>
    <d v="2017-04-07T00:00:00"/>
    <x v="613"/>
    <d v="1899-12-30T10:00:00"/>
    <x v="5"/>
    <x v="4"/>
    <x v="0"/>
    <x v="616"/>
    <n v="408"/>
    <n v="6.8"/>
    <x v="179"/>
    <x v="145"/>
    <x v="608"/>
    <x v="0"/>
    <x v="0"/>
    <n v="1982"/>
    <n v="40"/>
    <x v="1"/>
  </r>
  <r>
    <n v="6102262"/>
    <d v="2017-06-19T06:56:28"/>
    <d v="2017-06-19T00:00:00"/>
    <x v="614"/>
    <d v="1899-12-30T06:00:00"/>
    <x v="3"/>
    <x v="0"/>
    <x v="0"/>
    <x v="617"/>
    <n v="491"/>
    <n v="8.1833333333333336"/>
    <x v="27"/>
    <x v="158"/>
    <x v="609"/>
    <x v="0"/>
    <x v="0"/>
    <n v="1983"/>
    <n v="39"/>
    <x v="2"/>
  </r>
  <r>
    <n v="2469770"/>
    <d v="2017-04-07T15:57:21"/>
    <d v="2017-04-07T00:00:00"/>
    <x v="615"/>
    <d v="1899-12-30T15:00:00"/>
    <x v="5"/>
    <x v="4"/>
    <x v="0"/>
    <x v="618"/>
    <n v="1192"/>
    <n v="19.866666666666667"/>
    <x v="314"/>
    <x v="309"/>
    <x v="610"/>
    <x v="0"/>
    <x v="1"/>
    <n v="1977"/>
    <n v="45"/>
    <x v="1"/>
  </r>
  <r>
    <n v="5621355"/>
    <d v="2017-06-10T12:05:49"/>
    <d v="2017-06-10T00:00:00"/>
    <x v="616"/>
    <d v="1899-12-30T12:00:00"/>
    <x v="6"/>
    <x v="0"/>
    <x v="0"/>
    <x v="619"/>
    <n v="1740"/>
    <n v="29"/>
    <x v="214"/>
    <x v="245"/>
    <x v="611"/>
    <x v="1"/>
    <x v="1"/>
    <n v="1977"/>
    <n v="45"/>
    <x v="1"/>
  </r>
  <r>
    <n v="1630084"/>
    <d v="2017-03-04T11:25:42"/>
    <d v="2017-03-04T00:00:00"/>
    <x v="617"/>
    <d v="1899-12-30T11:00:00"/>
    <x v="6"/>
    <x v="2"/>
    <x v="0"/>
    <x v="620"/>
    <n v="676"/>
    <n v="11.266666666666667"/>
    <x v="51"/>
    <x v="272"/>
    <x v="612"/>
    <x v="0"/>
    <x v="0"/>
    <n v="1991"/>
    <n v="31"/>
    <x v="2"/>
  </r>
  <r>
    <n v="4577767"/>
    <d v="2017-05-20T19:44:50"/>
    <d v="2017-05-20T00:00:00"/>
    <x v="618"/>
    <d v="1899-12-30T19:00:00"/>
    <x v="6"/>
    <x v="1"/>
    <x v="0"/>
    <x v="621"/>
    <n v="514"/>
    <n v="8.5666666666666664"/>
    <x v="73"/>
    <x v="310"/>
    <x v="613"/>
    <x v="0"/>
    <x v="0"/>
    <n v="1979"/>
    <n v="43"/>
    <x v="1"/>
  </r>
  <r>
    <n v="4251955"/>
    <d v="2017-05-15T15:40:49"/>
    <d v="2017-05-15T00:00:00"/>
    <x v="619"/>
    <d v="1899-12-30T15:00:00"/>
    <x v="3"/>
    <x v="1"/>
    <x v="0"/>
    <x v="622"/>
    <n v="382"/>
    <n v="6.3666666666666663"/>
    <x v="36"/>
    <x v="93"/>
    <x v="614"/>
    <x v="0"/>
    <x v="0"/>
    <n v="1988"/>
    <n v="34"/>
    <x v="2"/>
  </r>
  <r>
    <n v="5092155"/>
    <d v="2017-06-01T08:07:52"/>
    <d v="2017-06-01T00:00:00"/>
    <x v="620"/>
    <d v="1899-12-30T08:00:00"/>
    <x v="1"/>
    <x v="0"/>
    <x v="0"/>
    <x v="623"/>
    <n v="839"/>
    <n v="13.983333333333333"/>
    <x v="190"/>
    <x v="86"/>
    <x v="615"/>
    <x v="0"/>
    <x v="0"/>
    <n v="1964"/>
    <n v="58"/>
    <x v="4"/>
  </r>
  <r>
    <n v="4582789"/>
    <d v="2017-05-20T22:50:31"/>
    <d v="2017-05-20T00:00:00"/>
    <x v="621"/>
    <d v="1899-12-30T22:00:00"/>
    <x v="6"/>
    <x v="1"/>
    <x v="0"/>
    <x v="624"/>
    <n v="256"/>
    <n v="4.2666666666666666"/>
    <x v="295"/>
    <x v="157"/>
    <x v="616"/>
    <x v="0"/>
    <x v="0"/>
    <n v="1989"/>
    <n v="33"/>
    <x v="2"/>
  </r>
  <r>
    <n v="437124"/>
    <d v="2017-01-20T12:33:52"/>
    <d v="2017-01-20T00:00:00"/>
    <x v="622"/>
    <d v="1899-12-30T12:00:00"/>
    <x v="5"/>
    <x v="5"/>
    <x v="0"/>
    <x v="625"/>
    <n v="102"/>
    <n v="1.7"/>
    <x v="315"/>
    <x v="311"/>
    <x v="617"/>
    <x v="0"/>
    <x v="0"/>
    <n v="1994"/>
    <n v="28"/>
    <x v="0"/>
  </r>
  <r>
    <n v="4386654"/>
    <d v="2017-05-17T17:31:53"/>
    <d v="2017-05-17T00:00:00"/>
    <x v="623"/>
    <d v="1899-12-30T17:00:00"/>
    <x v="2"/>
    <x v="1"/>
    <x v="0"/>
    <x v="626"/>
    <n v="361"/>
    <n v="6.0166666666666666"/>
    <x v="316"/>
    <x v="178"/>
    <x v="618"/>
    <x v="0"/>
    <x v="0"/>
    <n v="1985"/>
    <n v="37"/>
    <x v="2"/>
  </r>
  <r>
    <n v="4848206"/>
    <d v="2017-05-26T19:27:30"/>
    <d v="2017-05-26T00:00:00"/>
    <x v="624"/>
    <d v="1899-12-30T19:00:00"/>
    <x v="5"/>
    <x v="1"/>
    <x v="0"/>
    <x v="627"/>
    <n v="276"/>
    <n v="4.5999999999999996"/>
    <x v="183"/>
    <x v="188"/>
    <x v="619"/>
    <x v="0"/>
    <x v="0"/>
    <n v="1990"/>
    <n v="32"/>
    <x v="2"/>
  </r>
  <r>
    <n v="6355814"/>
    <d v="2017-06-23T11:36:02"/>
    <d v="2017-06-23T00:00:00"/>
    <x v="625"/>
    <d v="1899-12-30T11:00:00"/>
    <x v="5"/>
    <x v="0"/>
    <x v="0"/>
    <x v="628"/>
    <n v="1104"/>
    <n v="18.399999999999999"/>
    <x v="283"/>
    <x v="70"/>
    <x v="620"/>
    <x v="0"/>
    <x v="0"/>
    <n v="1985"/>
    <n v="37"/>
    <x v="2"/>
  </r>
  <r>
    <n v="5590129"/>
    <d v="2017-06-09T18:12:13"/>
    <d v="2017-06-09T00:00:00"/>
    <x v="626"/>
    <d v="1899-12-30T18:00:00"/>
    <x v="5"/>
    <x v="0"/>
    <x v="0"/>
    <x v="629"/>
    <n v="465"/>
    <n v="7.75"/>
    <x v="198"/>
    <x v="312"/>
    <x v="621"/>
    <x v="0"/>
    <x v="1"/>
    <n v="1999"/>
    <n v="23"/>
    <x v="0"/>
  </r>
  <r>
    <n v="4036294"/>
    <d v="2017-05-10T14:46:44"/>
    <d v="2017-05-10T00:00:00"/>
    <x v="627"/>
    <d v="1899-12-30T14:00:00"/>
    <x v="2"/>
    <x v="1"/>
    <x v="0"/>
    <x v="630"/>
    <n v="368"/>
    <n v="6.1333333333333337"/>
    <x v="61"/>
    <x v="178"/>
    <x v="622"/>
    <x v="0"/>
    <x v="1"/>
    <n v="1987"/>
    <n v="35"/>
    <x v="2"/>
  </r>
  <r>
    <n v="6281515"/>
    <d v="2017-06-22T08:46:55"/>
    <d v="2017-06-22T00:00:00"/>
    <x v="628"/>
    <d v="1899-12-30T08:00:00"/>
    <x v="1"/>
    <x v="0"/>
    <x v="0"/>
    <x v="631"/>
    <n v="571"/>
    <n v="9.5166666666666675"/>
    <x v="314"/>
    <x v="313"/>
    <x v="623"/>
    <x v="0"/>
    <x v="0"/>
    <n v="1968"/>
    <n v="54"/>
    <x v="4"/>
  </r>
  <r>
    <n v="5000284"/>
    <d v="2017-05-30T15:37:33"/>
    <d v="2017-05-30T00:00:00"/>
    <x v="629"/>
    <d v="1899-12-30T15:00:00"/>
    <x v="4"/>
    <x v="1"/>
    <x v="0"/>
    <x v="632"/>
    <n v="2282"/>
    <n v="38.033333333333331"/>
    <x v="8"/>
    <x v="124"/>
    <x v="624"/>
    <x v="0"/>
    <x v="0"/>
    <n v="1975"/>
    <n v="47"/>
    <x v="1"/>
  </r>
  <r>
    <n v="3723871"/>
    <d v="2017-05-03T18:21:35"/>
    <d v="2017-05-03T00:00:00"/>
    <x v="630"/>
    <d v="1899-12-30T18:00:00"/>
    <x v="2"/>
    <x v="1"/>
    <x v="0"/>
    <x v="633"/>
    <n v="528"/>
    <n v="8.8000000000000007"/>
    <x v="164"/>
    <x v="314"/>
    <x v="625"/>
    <x v="0"/>
    <x v="0"/>
    <n v="1978"/>
    <n v="44"/>
    <x v="1"/>
  </r>
  <r>
    <n v="5658418"/>
    <d v="2017-06-10T21:02:45"/>
    <d v="2017-06-10T00:00:00"/>
    <x v="631"/>
    <d v="1899-12-30T21:00:00"/>
    <x v="6"/>
    <x v="0"/>
    <x v="0"/>
    <x v="634"/>
    <n v="1571"/>
    <n v="26.183333333333334"/>
    <x v="236"/>
    <x v="9"/>
    <x v="626"/>
    <x v="0"/>
    <x v="0"/>
    <n v="1962"/>
    <n v="60"/>
    <x v="3"/>
  </r>
  <r>
    <n v="6538158"/>
    <d v="2017-06-26T17:40:59"/>
    <d v="2017-06-26T00:00:00"/>
    <x v="632"/>
    <d v="1899-12-30T17:00:00"/>
    <x v="3"/>
    <x v="0"/>
    <x v="0"/>
    <x v="635"/>
    <n v="958"/>
    <n v="15.966666666666667"/>
    <x v="67"/>
    <x v="172"/>
    <x v="627"/>
    <x v="1"/>
    <x v="0"/>
    <n v="1962"/>
    <n v="60"/>
    <x v="3"/>
  </r>
  <r>
    <n v="6603188"/>
    <d v="2017-06-27T17:42:21"/>
    <d v="2017-06-27T00:00:00"/>
    <x v="633"/>
    <d v="1899-12-30T17:00:00"/>
    <x v="4"/>
    <x v="0"/>
    <x v="0"/>
    <x v="636"/>
    <n v="528"/>
    <n v="8.8000000000000007"/>
    <x v="307"/>
    <x v="20"/>
    <x v="628"/>
    <x v="0"/>
    <x v="0"/>
    <n v="1992"/>
    <n v="30"/>
    <x v="2"/>
  </r>
  <r>
    <n v="3332077"/>
    <d v="2017-04-26T17:51:47"/>
    <d v="2017-04-26T00:00:00"/>
    <x v="634"/>
    <d v="1899-12-30T17:00:00"/>
    <x v="2"/>
    <x v="4"/>
    <x v="0"/>
    <x v="637"/>
    <n v="417"/>
    <n v="6.95"/>
    <x v="271"/>
    <x v="105"/>
    <x v="629"/>
    <x v="0"/>
    <x v="1"/>
    <n v="1960"/>
    <n v="62"/>
    <x v="3"/>
  </r>
  <r>
    <n v="6579097"/>
    <d v="2017-06-27T10:51:32"/>
    <d v="2017-06-27T00:00:00"/>
    <x v="635"/>
    <d v="1899-12-30T10:00:00"/>
    <x v="4"/>
    <x v="0"/>
    <x v="0"/>
    <x v="638"/>
    <n v="1387"/>
    <n v="23.116666666666667"/>
    <x v="317"/>
    <x v="134"/>
    <x v="630"/>
    <x v="0"/>
    <x v="0"/>
    <n v="1976"/>
    <n v="46"/>
    <x v="1"/>
  </r>
  <r>
    <n v="4347914"/>
    <d v="2017-05-17T07:08:02"/>
    <d v="2017-05-17T00:00:00"/>
    <x v="636"/>
    <d v="1899-12-30T07:00:00"/>
    <x v="2"/>
    <x v="1"/>
    <x v="0"/>
    <x v="639"/>
    <n v="173"/>
    <n v="2.8833333333333333"/>
    <x v="318"/>
    <x v="169"/>
    <x v="631"/>
    <x v="0"/>
    <x v="0"/>
    <n v="1991"/>
    <n v="31"/>
    <x v="2"/>
  </r>
  <r>
    <n v="6248195"/>
    <d v="2017-06-21T17:59:35"/>
    <d v="2017-06-21T00:00:00"/>
    <x v="188"/>
    <d v="1899-12-30T17:00:00"/>
    <x v="2"/>
    <x v="0"/>
    <x v="0"/>
    <x v="640"/>
    <n v="724"/>
    <n v="12.066666666666666"/>
    <x v="319"/>
    <x v="136"/>
    <x v="632"/>
    <x v="0"/>
    <x v="0"/>
    <n v="1983"/>
    <n v="39"/>
    <x v="2"/>
  </r>
  <r>
    <n v="238151"/>
    <d v="2017-01-12T18:26:10"/>
    <d v="2017-01-12T00:00:00"/>
    <x v="637"/>
    <d v="1899-12-30T18:00:00"/>
    <x v="1"/>
    <x v="5"/>
    <x v="0"/>
    <x v="641"/>
    <n v="713"/>
    <n v="11.883333333333333"/>
    <x v="320"/>
    <x v="315"/>
    <x v="633"/>
    <x v="0"/>
    <x v="0"/>
    <n v="1956"/>
    <n v="66"/>
    <x v="3"/>
  </r>
  <r>
    <n v="6190901"/>
    <d v="2017-06-20T19:27:58"/>
    <d v="2017-06-20T00:00:00"/>
    <x v="638"/>
    <d v="1899-12-30T19:00:00"/>
    <x v="4"/>
    <x v="0"/>
    <x v="0"/>
    <x v="642"/>
    <n v="171"/>
    <n v="2.85"/>
    <x v="321"/>
    <x v="316"/>
    <x v="634"/>
    <x v="0"/>
    <x v="0"/>
    <n v="1961"/>
    <n v="61"/>
    <x v="3"/>
  </r>
  <r>
    <n v="6645191"/>
    <d v="2017-06-28T10:42:39"/>
    <d v="2017-06-28T00:00:00"/>
    <x v="639"/>
    <d v="1899-12-30T10:00:00"/>
    <x v="2"/>
    <x v="0"/>
    <x v="0"/>
    <x v="643"/>
    <n v="566"/>
    <n v="9.4333333333333336"/>
    <x v="101"/>
    <x v="26"/>
    <x v="635"/>
    <x v="0"/>
    <x v="1"/>
    <n v="1984"/>
    <n v="38"/>
    <x v="2"/>
  </r>
  <r>
    <n v="6116823"/>
    <d v="2017-06-19T11:07:38"/>
    <d v="2017-06-19T00:00:00"/>
    <x v="640"/>
    <d v="1899-12-30T11:00:00"/>
    <x v="3"/>
    <x v="0"/>
    <x v="0"/>
    <x v="644"/>
    <n v="903"/>
    <n v="15.05"/>
    <x v="115"/>
    <x v="97"/>
    <x v="636"/>
    <x v="0"/>
    <x v="0"/>
    <n v="1985"/>
    <n v="37"/>
    <x v="2"/>
  </r>
  <r>
    <n v="937987"/>
    <d v="2017-02-08T12:47:19"/>
    <d v="2017-02-08T00:00:00"/>
    <x v="641"/>
    <d v="1899-12-30T12:00:00"/>
    <x v="2"/>
    <x v="3"/>
    <x v="0"/>
    <x v="645"/>
    <n v="439"/>
    <n v="7.3166666666666664"/>
    <x v="26"/>
    <x v="64"/>
    <x v="637"/>
    <x v="0"/>
    <x v="1"/>
    <n v="1966"/>
    <n v="56"/>
    <x v="4"/>
  </r>
  <r>
    <n v="5411923"/>
    <d v="2017-06-06T23:04:13"/>
    <d v="2017-06-06T00:00:00"/>
    <x v="642"/>
    <d v="1899-12-30T23:00:00"/>
    <x v="4"/>
    <x v="0"/>
    <x v="0"/>
    <x v="646"/>
    <n v="712"/>
    <n v="11.866666666666667"/>
    <x v="121"/>
    <x v="134"/>
    <x v="638"/>
    <x v="0"/>
    <x v="0"/>
    <n v="1987"/>
    <n v="35"/>
    <x v="2"/>
  </r>
  <r>
    <n v="1614911"/>
    <d v="2017-03-03T16:35:15"/>
    <d v="2017-03-03T00:00:00"/>
    <x v="643"/>
    <d v="1899-12-30T16:00:00"/>
    <x v="5"/>
    <x v="2"/>
    <x v="0"/>
    <x v="647"/>
    <n v="1008"/>
    <n v="16.8"/>
    <x v="71"/>
    <x v="253"/>
    <x v="639"/>
    <x v="0"/>
    <x v="0"/>
    <n v="1974"/>
    <n v="48"/>
    <x v="1"/>
  </r>
  <r>
    <n v="5260053"/>
    <d v="2017-06-03T17:54:44"/>
    <d v="2017-06-03T00:00:00"/>
    <x v="644"/>
    <d v="1899-12-30T17:00:00"/>
    <x v="6"/>
    <x v="0"/>
    <x v="0"/>
    <x v="648"/>
    <n v="1674"/>
    <n v="27.9"/>
    <x v="322"/>
    <x v="201"/>
    <x v="640"/>
    <x v="0"/>
    <x v="0"/>
    <n v="1992"/>
    <n v="30"/>
    <x v="2"/>
  </r>
  <r>
    <n v="350707"/>
    <d v="2017-01-17T16:38:53"/>
    <d v="2017-01-17T00:00:00"/>
    <x v="645"/>
    <d v="1899-12-30T16:00:00"/>
    <x v="4"/>
    <x v="5"/>
    <x v="0"/>
    <x v="649"/>
    <n v="247"/>
    <n v="4.1166666666666663"/>
    <x v="323"/>
    <x v="317"/>
    <x v="641"/>
    <x v="0"/>
    <x v="1"/>
    <n v="1975"/>
    <n v="47"/>
    <x v="1"/>
  </r>
  <r>
    <n v="1526858"/>
    <d v="2017-03-01T08:46:16"/>
    <d v="2017-03-01T00:00:00"/>
    <x v="646"/>
    <d v="1899-12-30T08:00:00"/>
    <x v="2"/>
    <x v="2"/>
    <x v="0"/>
    <x v="650"/>
    <n v="741"/>
    <n v="12.35"/>
    <x v="263"/>
    <x v="153"/>
    <x v="642"/>
    <x v="0"/>
    <x v="0"/>
    <n v="1987"/>
    <n v="35"/>
    <x v="2"/>
  </r>
  <r>
    <n v="1818265"/>
    <d v="2017-03-10T16:45:42"/>
    <d v="2017-03-10T00:00:00"/>
    <x v="647"/>
    <d v="1899-12-30T16:00:00"/>
    <x v="5"/>
    <x v="2"/>
    <x v="0"/>
    <x v="651"/>
    <n v="776"/>
    <n v="12.933333333333334"/>
    <x v="107"/>
    <x v="52"/>
    <x v="643"/>
    <x v="0"/>
    <x v="0"/>
    <n v="1981"/>
    <n v="41"/>
    <x v="1"/>
  </r>
  <r>
    <n v="5729780"/>
    <d v="2017-06-12T09:55:01"/>
    <d v="2017-06-12T00:00:00"/>
    <x v="648"/>
    <d v="1899-12-30T09:00:00"/>
    <x v="3"/>
    <x v="0"/>
    <x v="0"/>
    <x v="652"/>
    <n v="1101"/>
    <n v="18.350000000000001"/>
    <x v="324"/>
    <x v="129"/>
    <x v="644"/>
    <x v="0"/>
    <x v="1"/>
    <n v="1981"/>
    <n v="41"/>
    <x v="1"/>
  </r>
  <r>
    <n v="1391893"/>
    <d v="2017-02-25T11:48:12"/>
    <d v="2017-02-25T00:00:00"/>
    <x v="649"/>
    <d v="1899-12-30T11:00:00"/>
    <x v="6"/>
    <x v="3"/>
    <x v="0"/>
    <x v="653"/>
    <n v="760"/>
    <n v="12.666666666666666"/>
    <x v="104"/>
    <x v="295"/>
    <x v="645"/>
    <x v="0"/>
    <x v="0"/>
    <n v="1987"/>
    <n v="35"/>
    <x v="2"/>
  </r>
  <r>
    <n v="6789894"/>
    <d v="2017-06-30T15:27:04"/>
    <d v="2017-06-30T00:00:00"/>
    <x v="650"/>
    <d v="1899-12-30T15:00:00"/>
    <x v="5"/>
    <x v="0"/>
    <x v="0"/>
    <x v="654"/>
    <n v="1388"/>
    <n v="23.133333333333333"/>
    <x v="55"/>
    <x v="318"/>
    <x v="646"/>
    <x v="1"/>
    <x v="0"/>
    <n v="1987"/>
    <n v="35"/>
    <x v="2"/>
  </r>
  <r>
    <n v="2378391"/>
    <d v="2017-04-04T19:41:34"/>
    <d v="2017-04-04T00:00:00"/>
    <x v="651"/>
    <d v="1899-12-30T19:00:00"/>
    <x v="4"/>
    <x v="4"/>
    <x v="0"/>
    <x v="655"/>
    <n v="2178"/>
    <n v="36.299999999999997"/>
    <x v="113"/>
    <x v="144"/>
    <x v="647"/>
    <x v="0"/>
    <x v="0"/>
    <n v="1962"/>
    <n v="60"/>
    <x v="3"/>
  </r>
  <r>
    <n v="146803"/>
    <d v="2017-01-09T17:15:35"/>
    <d v="2017-01-09T00:00:00"/>
    <x v="652"/>
    <d v="1899-12-30T17:00:00"/>
    <x v="3"/>
    <x v="5"/>
    <x v="0"/>
    <x v="656"/>
    <n v="548"/>
    <n v="9.1333333333333329"/>
    <x v="75"/>
    <x v="172"/>
    <x v="648"/>
    <x v="0"/>
    <x v="0"/>
    <n v="1974"/>
    <n v="48"/>
    <x v="1"/>
  </r>
  <r>
    <n v="3184895"/>
    <d v="2017-04-22T19:29:22"/>
    <d v="2017-04-22T00:00:00"/>
    <x v="653"/>
    <d v="1899-12-30T19:00:00"/>
    <x v="6"/>
    <x v="4"/>
    <x v="0"/>
    <x v="657"/>
    <n v="631"/>
    <n v="10.516666666666667"/>
    <x v="209"/>
    <x v="133"/>
    <x v="649"/>
    <x v="0"/>
    <x v="0"/>
    <n v="1968"/>
    <n v="54"/>
    <x v="4"/>
  </r>
  <r>
    <n v="5619352"/>
    <d v="2017-06-10T11:38:21"/>
    <d v="2017-06-10T00:00:00"/>
    <x v="654"/>
    <d v="1899-12-30T11:00:00"/>
    <x v="6"/>
    <x v="0"/>
    <x v="0"/>
    <x v="658"/>
    <n v="694"/>
    <n v="11.566666666666666"/>
    <x v="114"/>
    <x v="319"/>
    <x v="650"/>
    <x v="0"/>
    <x v="1"/>
    <n v="1968"/>
    <n v="54"/>
    <x v="4"/>
  </r>
  <r>
    <n v="1831535"/>
    <d v="2017-03-11T12:15:31"/>
    <d v="2017-03-11T00:00:00"/>
    <x v="655"/>
    <d v="1899-12-30T12:00:00"/>
    <x v="6"/>
    <x v="2"/>
    <x v="0"/>
    <x v="659"/>
    <n v="552"/>
    <n v="9.1999999999999993"/>
    <x v="131"/>
    <x v="231"/>
    <x v="651"/>
    <x v="0"/>
    <x v="0"/>
    <n v="1992"/>
    <n v="30"/>
    <x v="2"/>
  </r>
  <r>
    <n v="5111514"/>
    <d v="2017-06-01T13:20:32"/>
    <d v="2017-06-01T00:00:00"/>
    <x v="656"/>
    <d v="1899-12-30T13:00:00"/>
    <x v="1"/>
    <x v="0"/>
    <x v="0"/>
    <x v="660"/>
    <n v="125"/>
    <n v="2.0833333333333335"/>
    <x v="113"/>
    <x v="292"/>
    <x v="652"/>
    <x v="0"/>
    <x v="0"/>
    <n v="1987"/>
    <n v="35"/>
    <x v="2"/>
  </r>
  <r>
    <n v="5797505"/>
    <d v="2017-06-13T13:19:01"/>
    <d v="2017-06-13T00:00:00"/>
    <x v="657"/>
    <d v="1899-12-30T13:00:00"/>
    <x v="4"/>
    <x v="0"/>
    <x v="0"/>
    <x v="661"/>
    <n v="444"/>
    <n v="7.4"/>
    <x v="63"/>
    <x v="249"/>
    <x v="653"/>
    <x v="0"/>
    <x v="0"/>
    <n v="1978"/>
    <n v="44"/>
    <x v="1"/>
  </r>
  <r>
    <n v="2010334"/>
    <d v="2017-03-23T15:29:41"/>
    <d v="2017-03-23T00:00:00"/>
    <x v="658"/>
    <d v="1899-12-30T15:00:00"/>
    <x v="1"/>
    <x v="2"/>
    <x v="0"/>
    <x v="662"/>
    <n v="912"/>
    <n v="15.2"/>
    <x v="325"/>
    <x v="264"/>
    <x v="654"/>
    <x v="0"/>
    <x v="0"/>
    <n v="1978"/>
    <n v="44"/>
    <x v="1"/>
  </r>
  <r>
    <n v="3447958"/>
    <d v="2017-04-28T18:39:51"/>
    <d v="2017-04-28T00:00:00"/>
    <x v="659"/>
    <d v="1899-12-30T18:00:00"/>
    <x v="5"/>
    <x v="4"/>
    <x v="0"/>
    <x v="663"/>
    <n v="559"/>
    <n v="9.3166666666666664"/>
    <x v="0"/>
    <x v="266"/>
    <x v="655"/>
    <x v="0"/>
    <x v="0"/>
    <n v="1990"/>
    <n v="32"/>
    <x v="2"/>
  </r>
  <r>
    <n v="2854090"/>
    <d v="2017-04-15T15:56:05"/>
    <d v="2017-04-15T00:00:00"/>
    <x v="660"/>
    <d v="1899-12-30T15:00:00"/>
    <x v="6"/>
    <x v="4"/>
    <x v="0"/>
    <x v="664"/>
    <n v="472"/>
    <n v="7.8666666666666663"/>
    <x v="120"/>
    <x v="90"/>
    <x v="656"/>
    <x v="0"/>
    <x v="0"/>
    <n v="1966"/>
    <n v="56"/>
    <x v="4"/>
  </r>
  <r>
    <n v="3795615"/>
    <d v="2017-05-05T00:14:46"/>
    <d v="2017-05-05T00:00:00"/>
    <x v="661"/>
    <d v="1899-12-30T00:00:00"/>
    <x v="5"/>
    <x v="1"/>
    <x v="0"/>
    <x v="665"/>
    <n v="1443"/>
    <n v="24.05"/>
    <x v="213"/>
    <x v="320"/>
    <x v="657"/>
    <x v="0"/>
    <x v="1"/>
    <n v="1983"/>
    <n v="39"/>
    <x v="2"/>
  </r>
</pivotCacheRecords>
</file>

<file path=xl/pivotCache/pivotCacheRecords2.xml><?xml version="1.0" encoding="utf-8"?>
<pivotCacheRecords xmlns="http://schemas.openxmlformats.org/spreadsheetml/2006/main" xmlns:r="http://schemas.openxmlformats.org/officeDocument/2006/relationships" count="667">
  <r>
    <x v="0"/>
  </r>
  <r>
    <x v="1"/>
  </r>
  <r>
    <x v="2"/>
  </r>
  <r>
    <x v="3"/>
  </r>
  <r>
    <x v="4"/>
  </r>
  <r>
    <x v="5"/>
  </r>
  <r>
    <x v="6"/>
  </r>
  <r>
    <x v="7"/>
  </r>
  <r>
    <x v="8"/>
  </r>
  <r>
    <x v="9"/>
  </r>
  <r>
    <x v="10"/>
  </r>
  <r>
    <x v="11"/>
  </r>
  <r>
    <x v="12"/>
  </r>
  <r>
    <x v="13"/>
  </r>
  <r>
    <x v="14"/>
  </r>
  <r>
    <x v="15"/>
  </r>
  <r>
    <x v="5"/>
  </r>
  <r>
    <x v="16"/>
  </r>
  <r>
    <x v="17"/>
  </r>
  <r>
    <x v="18"/>
  </r>
  <r>
    <x v="19"/>
  </r>
  <r>
    <x v="20"/>
  </r>
  <r>
    <x v="21"/>
  </r>
  <r>
    <x v="22"/>
  </r>
  <r>
    <x v="23"/>
  </r>
  <r>
    <x v="1"/>
  </r>
  <r>
    <x v="24"/>
  </r>
  <r>
    <x v="25"/>
  </r>
  <r>
    <x v="26"/>
  </r>
  <r>
    <x v="27"/>
  </r>
  <r>
    <x v="28"/>
  </r>
  <r>
    <x v="29"/>
  </r>
  <r>
    <x v="30"/>
  </r>
  <r>
    <x v="31"/>
  </r>
  <r>
    <x v="32"/>
  </r>
  <r>
    <x v="33"/>
  </r>
  <r>
    <x v="34"/>
  </r>
  <r>
    <x v="35"/>
  </r>
  <r>
    <x v="36"/>
  </r>
  <r>
    <x v="37"/>
  </r>
  <r>
    <x v="38"/>
  </r>
  <r>
    <x v="39"/>
  </r>
  <r>
    <x v="40"/>
  </r>
  <r>
    <x v="41"/>
  </r>
  <r>
    <x v="25"/>
  </r>
  <r>
    <x v="42"/>
  </r>
  <r>
    <x v="43"/>
  </r>
  <r>
    <x v="20"/>
  </r>
  <r>
    <x v="44"/>
  </r>
  <r>
    <x v="45"/>
  </r>
  <r>
    <x v="46"/>
  </r>
  <r>
    <x v="47"/>
  </r>
  <r>
    <x v="48"/>
  </r>
  <r>
    <x v="49"/>
  </r>
  <r>
    <x v="50"/>
  </r>
  <r>
    <x v="51"/>
  </r>
  <r>
    <x v="52"/>
  </r>
  <r>
    <x v="53"/>
  </r>
  <r>
    <x v="54"/>
  </r>
  <r>
    <x v="55"/>
  </r>
  <r>
    <x v="11"/>
  </r>
  <r>
    <x v="56"/>
  </r>
  <r>
    <x v="57"/>
  </r>
  <r>
    <x v="58"/>
  </r>
  <r>
    <x v="8"/>
  </r>
  <r>
    <x v="59"/>
  </r>
  <r>
    <x v="60"/>
  </r>
  <r>
    <x v="15"/>
  </r>
  <r>
    <x v="8"/>
  </r>
  <r>
    <x v="61"/>
  </r>
  <r>
    <x v="62"/>
  </r>
  <r>
    <x v="63"/>
  </r>
  <r>
    <x v="64"/>
  </r>
  <r>
    <x v="65"/>
  </r>
  <r>
    <x v="66"/>
  </r>
  <r>
    <x v="67"/>
  </r>
  <r>
    <x v="68"/>
  </r>
  <r>
    <x v="69"/>
  </r>
  <r>
    <x v="70"/>
  </r>
  <r>
    <x v="71"/>
  </r>
  <r>
    <x v="72"/>
  </r>
  <r>
    <x v="73"/>
  </r>
  <r>
    <x v="74"/>
  </r>
  <r>
    <x v="75"/>
  </r>
  <r>
    <x v="76"/>
  </r>
  <r>
    <x v="77"/>
  </r>
  <r>
    <x v="78"/>
  </r>
  <r>
    <x v="79"/>
  </r>
  <r>
    <x v="80"/>
  </r>
  <r>
    <x v="81"/>
  </r>
  <r>
    <x v="81"/>
  </r>
  <r>
    <x v="3"/>
  </r>
  <r>
    <x v="82"/>
  </r>
  <r>
    <x v="83"/>
  </r>
  <r>
    <x v="84"/>
  </r>
  <r>
    <x v="85"/>
  </r>
  <r>
    <x v="86"/>
  </r>
  <r>
    <x v="87"/>
  </r>
  <r>
    <x v="33"/>
  </r>
  <r>
    <x v="88"/>
  </r>
  <r>
    <x v="47"/>
  </r>
  <r>
    <x v="89"/>
  </r>
  <r>
    <x v="90"/>
  </r>
  <r>
    <x v="91"/>
  </r>
  <r>
    <x v="80"/>
  </r>
  <r>
    <x v="92"/>
  </r>
  <r>
    <x v="93"/>
  </r>
  <r>
    <x v="8"/>
  </r>
  <r>
    <x v="94"/>
  </r>
  <r>
    <x v="95"/>
  </r>
  <r>
    <x v="96"/>
  </r>
  <r>
    <x v="97"/>
  </r>
  <r>
    <x v="13"/>
  </r>
  <r>
    <x v="98"/>
  </r>
  <r>
    <x v="99"/>
  </r>
  <r>
    <x v="68"/>
  </r>
  <r>
    <x v="100"/>
  </r>
  <r>
    <x v="101"/>
  </r>
  <r>
    <x v="102"/>
  </r>
  <r>
    <x v="80"/>
  </r>
  <r>
    <x v="103"/>
  </r>
  <r>
    <x v="104"/>
  </r>
  <r>
    <x v="105"/>
  </r>
  <r>
    <x v="106"/>
  </r>
  <r>
    <x v="72"/>
  </r>
  <r>
    <x v="107"/>
  </r>
  <r>
    <x v="108"/>
  </r>
  <r>
    <x v="109"/>
  </r>
  <r>
    <x v="110"/>
  </r>
  <r>
    <x v="111"/>
  </r>
  <r>
    <x v="112"/>
  </r>
  <r>
    <x v="46"/>
  </r>
  <r>
    <x v="113"/>
  </r>
  <r>
    <x v="114"/>
  </r>
  <r>
    <x v="89"/>
  </r>
  <r>
    <x v="115"/>
  </r>
  <r>
    <x v="116"/>
  </r>
  <r>
    <x v="117"/>
  </r>
  <r>
    <x v="118"/>
  </r>
  <r>
    <x v="119"/>
  </r>
  <r>
    <x v="54"/>
  </r>
  <r>
    <x v="120"/>
  </r>
  <r>
    <x v="91"/>
  </r>
  <r>
    <x v="121"/>
  </r>
  <r>
    <x v="122"/>
  </r>
  <r>
    <x v="123"/>
  </r>
  <r>
    <x v="34"/>
  </r>
  <r>
    <x v="124"/>
  </r>
  <r>
    <x v="54"/>
  </r>
  <r>
    <x v="97"/>
  </r>
  <r>
    <x v="107"/>
  </r>
  <r>
    <x v="79"/>
  </r>
  <r>
    <x v="93"/>
  </r>
  <r>
    <x v="100"/>
  </r>
  <r>
    <x v="125"/>
  </r>
  <r>
    <x v="126"/>
  </r>
  <r>
    <x v="127"/>
  </r>
  <r>
    <x v="128"/>
  </r>
  <r>
    <x v="33"/>
  </r>
  <r>
    <x v="129"/>
  </r>
  <r>
    <x v="130"/>
  </r>
  <r>
    <x v="131"/>
  </r>
  <r>
    <x v="132"/>
  </r>
  <r>
    <x v="82"/>
  </r>
  <r>
    <x v="133"/>
  </r>
  <r>
    <x v="8"/>
  </r>
  <r>
    <x v="134"/>
  </r>
  <r>
    <x v="7"/>
  </r>
  <r>
    <x v="29"/>
  </r>
  <r>
    <x v="83"/>
  </r>
  <r>
    <x v="135"/>
  </r>
  <r>
    <x v="1"/>
  </r>
  <r>
    <x v="132"/>
  </r>
  <r>
    <x v="114"/>
  </r>
  <r>
    <x v="83"/>
  </r>
  <r>
    <x v="57"/>
  </r>
  <r>
    <x v="136"/>
  </r>
  <r>
    <x v="74"/>
  </r>
  <r>
    <x v="137"/>
  </r>
  <r>
    <x v="25"/>
  </r>
  <r>
    <x v="102"/>
  </r>
  <r>
    <x v="138"/>
  </r>
  <r>
    <x v="139"/>
  </r>
  <r>
    <x v="106"/>
  </r>
  <r>
    <x v="35"/>
  </r>
  <r>
    <x v="140"/>
  </r>
  <r>
    <x v="141"/>
  </r>
  <r>
    <x v="68"/>
  </r>
  <r>
    <x v="142"/>
  </r>
  <r>
    <x v="3"/>
  </r>
  <r>
    <x v="143"/>
  </r>
  <r>
    <x v="144"/>
  </r>
  <r>
    <x v="145"/>
  </r>
  <r>
    <x v="146"/>
  </r>
  <r>
    <x v="147"/>
  </r>
  <r>
    <x v="133"/>
  </r>
  <r>
    <x v="148"/>
  </r>
  <r>
    <x v="149"/>
  </r>
  <r>
    <x v="113"/>
  </r>
  <r>
    <x v="150"/>
  </r>
  <r>
    <x v="151"/>
  </r>
  <r>
    <x v="40"/>
  </r>
  <r>
    <x v="152"/>
  </r>
  <r>
    <x v="153"/>
  </r>
  <r>
    <x v="154"/>
  </r>
  <r>
    <x v="70"/>
  </r>
  <r>
    <x v="79"/>
  </r>
  <r>
    <x v="155"/>
  </r>
  <r>
    <x v="156"/>
  </r>
  <r>
    <x v="157"/>
  </r>
  <r>
    <x v="70"/>
  </r>
  <r>
    <x v="158"/>
  </r>
  <r>
    <x v="159"/>
  </r>
  <r>
    <x v="29"/>
  </r>
  <r>
    <x v="160"/>
  </r>
  <r>
    <x v="161"/>
  </r>
  <r>
    <x v="8"/>
  </r>
  <r>
    <x v="91"/>
  </r>
  <r>
    <x v="106"/>
  </r>
  <r>
    <x v="108"/>
  </r>
  <r>
    <x v="162"/>
  </r>
  <r>
    <x v="163"/>
  </r>
  <r>
    <x v="164"/>
  </r>
  <r>
    <x v="165"/>
  </r>
  <r>
    <x v="166"/>
  </r>
  <r>
    <x v="8"/>
  </r>
  <r>
    <x v="30"/>
  </r>
  <r>
    <x v="23"/>
  </r>
  <r>
    <x v="167"/>
  </r>
  <r>
    <x v="168"/>
  </r>
  <r>
    <x v="169"/>
  </r>
  <r>
    <x v="83"/>
  </r>
  <r>
    <x v="109"/>
  </r>
  <r>
    <x v="170"/>
  </r>
  <r>
    <x v="171"/>
  </r>
  <r>
    <x v="143"/>
  </r>
  <r>
    <x v="124"/>
  </r>
  <r>
    <x v="143"/>
  </r>
  <r>
    <x v="172"/>
  </r>
  <r>
    <x v="76"/>
  </r>
  <r>
    <x v="54"/>
  </r>
  <r>
    <x v="173"/>
  </r>
  <r>
    <x v="47"/>
  </r>
  <r>
    <x v="174"/>
  </r>
  <r>
    <x v="175"/>
  </r>
  <r>
    <x v="176"/>
  </r>
  <r>
    <x v="65"/>
  </r>
  <r>
    <x v="114"/>
  </r>
  <r>
    <x v="109"/>
  </r>
  <r>
    <x v="177"/>
  </r>
  <r>
    <x v="171"/>
  </r>
  <r>
    <x v="143"/>
  </r>
  <r>
    <x v="178"/>
  </r>
  <r>
    <x v="121"/>
  </r>
  <r>
    <x v="179"/>
  </r>
  <r>
    <x v="166"/>
  </r>
  <r>
    <x v="175"/>
  </r>
  <r>
    <x v="180"/>
  </r>
  <r>
    <x v="181"/>
  </r>
  <r>
    <x v="36"/>
  </r>
  <r>
    <x v="16"/>
  </r>
  <r>
    <x v="83"/>
  </r>
  <r>
    <x v="182"/>
  </r>
  <r>
    <x v="183"/>
  </r>
  <r>
    <x v="184"/>
  </r>
  <r>
    <x v="185"/>
  </r>
  <r>
    <x v="186"/>
  </r>
  <r>
    <x v="187"/>
  </r>
  <r>
    <x v="188"/>
  </r>
  <r>
    <x v="189"/>
  </r>
  <r>
    <x v="135"/>
  </r>
  <r>
    <x v="113"/>
  </r>
  <r>
    <x v="21"/>
  </r>
  <r>
    <x v="190"/>
  </r>
  <r>
    <x v="40"/>
  </r>
  <r>
    <x v="140"/>
  </r>
  <r>
    <x v="191"/>
  </r>
  <r>
    <x v="182"/>
  </r>
  <r>
    <x v="100"/>
  </r>
  <r>
    <x v="163"/>
  </r>
  <r>
    <x v="135"/>
  </r>
  <r>
    <x v="13"/>
  </r>
  <r>
    <x v="192"/>
  </r>
  <r>
    <x v="160"/>
  </r>
  <r>
    <x v="58"/>
  </r>
  <r>
    <x v="43"/>
  </r>
  <r>
    <x v="177"/>
  </r>
  <r>
    <x v="65"/>
  </r>
  <r>
    <x v="96"/>
  </r>
  <r>
    <x v="180"/>
  </r>
  <r>
    <x v="193"/>
  </r>
  <r>
    <x v="114"/>
  </r>
  <r>
    <x v="193"/>
  </r>
  <r>
    <x v="48"/>
  </r>
  <r>
    <x v="173"/>
  </r>
  <r>
    <x v="194"/>
  </r>
  <r>
    <x v="73"/>
  </r>
  <r>
    <x v="195"/>
  </r>
  <r>
    <x v="136"/>
  </r>
  <r>
    <x v="196"/>
  </r>
  <r>
    <x v="193"/>
  </r>
  <r>
    <x v="171"/>
  </r>
  <r>
    <x v="45"/>
  </r>
  <r>
    <x v="36"/>
  </r>
  <r>
    <x v="73"/>
  </r>
  <r>
    <x v="63"/>
  </r>
  <r>
    <x v="107"/>
  </r>
  <r>
    <x v="197"/>
  </r>
  <r>
    <x v="198"/>
  </r>
  <r>
    <x v="40"/>
  </r>
  <r>
    <x v="199"/>
  </r>
  <r>
    <x v="195"/>
  </r>
  <r>
    <x v="153"/>
  </r>
  <r>
    <x v="46"/>
  </r>
  <r>
    <x v="193"/>
  </r>
  <r>
    <x v="200"/>
  </r>
  <r>
    <x v="201"/>
  </r>
  <r>
    <x v="202"/>
  </r>
  <r>
    <x v="203"/>
  </r>
  <r>
    <x v="136"/>
  </r>
  <r>
    <x v="29"/>
  </r>
  <r>
    <x v="204"/>
  </r>
  <r>
    <x v="20"/>
  </r>
  <r>
    <x v="105"/>
  </r>
  <r>
    <x v="15"/>
  </r>
  <r>
    <x v="205"/>
  </r>
  <r>
    <x v="27"/>
  </r>
  <r>
    <x v="206"/>
  </r>
  <r>
    <x v="207"/>
  </r>
  <r>
    <x v="136"/>
  </r>
  <r>
    <x v="208"/>
  </r>
  <r>
    <x v="209"/>
  </r>
  <r>
    <x v="210"/>
  </r>
  <r>
    <x v="48"/>
  </r>
  <r>
    <x v="211"/>
  </r>
  <r>
    <x v="3"/>
  </r>
  <r>
    <x v="212"/>
  </r>
  <r>
    <x v="37"/>
  </r>
  <r>
    <x v="0"/>
  </r>
  <r>
    <x v="55"/>
  </r>
  <r>
    <x v="101"/>
  </r>
  <r>
    <x v="213"/>
  </r>
  <r>
    <x v="167"/>
  </r>
  <r>
    <x v="175"/>
  </r>
  <r>
    <x v="30"/>
  </r>
  <r>
    <x v="214"/>
  </r>
  <r>
    <x v="64"/>
  </r>
  <r>
    <x v="95"/>
  </r>
  <r>
    <x v="195"/>
  </r>
  <r>
    <x v="98"/>
  </r>
  <r>
    <x v="125"/>
  </r>
  <r>
    <x v="215"/>
  </r>
  <r>
    <x v="194"/>
  </r>
  <r>
    <x v="11"/>
  </r>
  <r>
    <x v="33"/>
  </r>
  <r>
    <x v="216"/>
  </r>
  <r>
    <x v="28"/>
  </r>
  <r>
    <x v="187"/>
  </r>
  <r>
    <x v="217"/>
  </r>
  <r>
    <x v="218"/>
  </r>
  <r>
    <x v="207"/>
  </r>
  <r>
    <x v="36"/>
  </r>
  <r>
    <x v="83"/>
  </r>
  <r>
    <x v="219"/>
  </r>
  <r>
    <x v="136"/>
  </r>
  <r>
    <x v="220"/>
  </r>
  <r>
    <x v="221"/>
  </r>
  <r>
    <x v="222"/>
  </r>
  <r>
    <x v="223"/>
  </r>
  <r>
    <x v="224"/>
  </r>
  <r>
    <x v="46"/>
  </r>
  <r>
    <x v="225"/>
  </r>
  <r>
    <x v="87"/>
  </r>
  <r>
    <x v="226"/>
  </r>
  <r>
    <x v="227"/>
  </r>
  <r>
    <x v="21"/>
  </r>
  <r>
    <x v="114"/>
  </r>
  <r>
    <x v="51"/>
  </r>
  <r>
    <x v="228"/>
  </r>
  <r>
    <x v="138"/>
  </r>
  <r>
    <x v="229"/>
  </r>
  <r>
    <x v="51"/>
  </r>
  <r>
    <x v="230"/>
  </r>
  <r>
    <x v="231"/>
  </r>
  <r>
    <x v="27"/>
  </r>
  <r>
    <x v="232"/>
  </r>
  <r>
    <x v="233"/>
  </r>
  <r>
    <x v="234"/>
  </r>
  <r>
    <x v="235"/>
  </r>
  <r>
    <x v="236"/>
  </r>
  <r>
    <x v="87"/>
  </r>
  <r>
    <x v="237"/>
  </r>
  <r>
    <x v="238"/>
  </r>
  <r>
    <x v="162"/>
  </r>
  <r>
    <x v="61"/>
  </r>
  <r>
    <x v="239"/>
  </r>
  <r>
    <x v="240"/>
  </r>
  <r>
    <x v="59"/>
  </r>
  <r>
    <x v="143"/>
  </r>
  <r>
    <x v="29"/>
  </r>
  <r>
    <x v="114"/>
  </r>
  <r>
    <x v="241"/>
  </r>
  <r>
    <x v="233"/>
  </r>
  <r>
    <x v="46"/>
  </r>
  <r>
    <x v="180"/>
  </r>
  <r>
    <x v="68"/>
  </r>
  <r>
    <x v="56"/>
  </r>
  <r>
    <x v="4"/>
  </r>
  <r>
    <x v="172"/>
  </r>
  <r>
    <x v="114"/>
  </r>
  <r>
    <x v="242"/>
  </r>
  <r>
    <x v="170"/>
  </r>
  <r>
    <x v="243"/>
  </r>
  <r>
    <x v="92"/>
  </r>
  <r>
    <x v="244"/>
  </r>
  <r>
    <x v="245"/>
  </r>
  <r>
    <x v="246"/>
  </r>
  <r>
    <x v="76"/>
  </r>
  <r>
    <x v="247"/>
  </r>
  <r>
    <x v="248"/>
  </r>
  <r>
    <x v="223"/>
  </r>
  <r>
    <x v="249"/>
  </r>
  <r>
    <x v="170"/>
  </r>
  <r>
    <x v="250"/>
  </r>
  <r>
    <x v="251"/>
  </r>
  <r>
    <x v="252"/>
  </r>
  <r>
    <x v="253"/>
  </r>
  <r>
    <x v="254"/>
  </r>
  <r>
    <x v="200"/>
  </r>
  <r>
    <x v="77"/>
  </r>
  <r>
    <x v="255"/>
  </r>
  <r>
    <x v="256"/>
  </r>
  <r>
    <x v="90"/>
  </r>
  <r>
    <x v="257"/>
  </r>
  <r>
    <x v="258"/>
  </r>
  <r>
    <x v="259"/>
  </r>
  <r>
    <x v="176"/>
  </r>
  <r>
    <x v="260"/>
  </r>
  <r>
    <x v="80"/>
  </r>
  <r>
    <x v="261"/>
  </r>
  <r>
    <x v="189"/>
  </r>
  <r>
    <x v="126"/>
  </r>
  <r>
    <x v="67"/>
  </r>
  <r>
    <x v="262"/>
  </r>
  <r>
    <x v="20"/>
  </r>
  <r>
    <x v="123"/>
  </r>
  <r>
    <x v="115"/>
  </r>
  <r>
    <x v="29"/>
  </r>
  <r>
    <x v="263"/>
  </r>
  <r>
    <x v="68"/>
  </r>
  <r>
    <x v="57"/>
  </r>
  <r>
    <x v="66"/>
  </r>
  <r>
    <x v="264"/>
  </r>
  <r>
    <x v="265"/>
  </r>
  <r>
    <x v="183"/>
  </r>
  <r>
    <x v="266"/>
  </r>
  <r>
    <x v="8"/>
  </r>
  <r>
    <x v="46"/>
  </r>
  <r>
    <x v="267"/>
  </r>
  <r>
    <x v="268"/>
  </r>
  <r>
    <x v="269"/>
  </r>
  <r>
    <x v="263"/>
  </r>
  <r>
    <x v="83"/>
  </r>
  <r>
    <x v="270"/>
  </r>
  <r>
    <x v="271"/>
  </r>
  <r>
    <x v="272"/>
  </r>
  <r>
    <x v="112"/>
  </r>
  <r>
    <x v="273"/>
  </r>
  <r>
    <x v="274"/>
  </r>
  <r>
    <x v="275"/>
  </r>
  <r>
    <x v="80"/>
  </r>
  <r>
    <x v="143"/>
  </r>
  <r>
    <x v="67"/>
  </r>
  <r>
    <x v="95"/>
  </r>
  <r>
    <x v="276"/>
  </r>
  <r>
    <x v="261"/>
  </r>
  <r>
    <x v="175"/>
  </r>
  <r>
    <x v="129"/>
  </r>
  <r>
    <x v="277"/>
  </r>
  <r>
    <x v="73"/>
  </r>
  <r>
    <x v="227"/>
  </r>
  <r>
    <x v="74"/>
  </r>
  <r>
    <x v="140"/>
  </r>
  <r>
    <x v="278"/>
  </r>
  <r>
    <x v="193"/>
  </r>
  <r>
    <x v="279"/>
  </r>
  <r>
    <x v="125"/>
  </r>
  <r>
    <x v="217"/>
  </r>
  <r>
    <x v="140"/>
  </r>
  <r>
    <x v="280"/>
  </r>
  <r>
    <x v="177"/>
  </r>
  <r>
    <x v="281"/>
  </r>
  <r>
    <x v="107"/>
  </r>
  <r>
    <x v="119"/>
  </r>
  <r>
    <x v="92"/>
  </r>
  <r>
    <x v="282"/>
  </r>
  <r>
    <x v="283"/>
  </r>
  <r>
    <x v="195"/>
  </r>
  <r>
    <x v="101"/>
  </r>
  <r>
    <x v="102"/>
  </r>
  <r>
    <x v="0"/>
  </r>
  <r>
    <x v="284"/>
  </r>
  <r>
    <x v="124"/>
  </r>
  <r>
    <x v="285"/>
  </r>
  <r>
    <x v="62"/>
  </r>
  <r>
    <x v="154"/>
  </r>
  <r>
    <x v="113"/>
  </r>
  <r>
    <x v="130"/>
  </r>
  <r>
    <x v="146"/>
  </r>
  <r>
    <x v="258"/>
  </r>
  <r>
    <x v="286"/>
  </r>
  <r>
    <x v="287"/>
  </r>
  <r>
    <x v="44"/>
  </r>
  <r>
    <x v="63"/>
  </r>
  <r>
    <x v="46"/>
  </r>
  <r>
    <x v="81"/>
  </r>
  <r>
    <x v="53"/>
  </r>
  <r>
    <x v="176"/>
  </r>
  <r>
    <x v="260"/>
  </r>
  <r>
    <x v="118"/>
  </r>
  <r>
    <x v="63"/>
  </r>
  <r>
    <x v="286"/>
  </r>
  <r>
    <x v="227"/>
  </r>
  <r>
    <x v="288"/>
  </r>
  <r>
    <x v="218"/>
  </r>
  <r>
    <x v="107"/>
  </r>
  <r>
    <x v="200"/>
  </r>
  <r>
    <x v="79"/>
  </r>
  <r>
    <x v="147"/>
  </r>
  <r>
    <x v="289"/>
  </r>
  <r>
    <x v="197"/>
  </r>
  <r>
    <x v="290"/>
  </r>
  <r>
    <x v="291"/>
  </r>
  <r>
    <x v="292"/>
  </r>
  <r>
    <x v="293"/>
  </r>
  <r>
    <x v="294"/>
  </r>
  <r>
    <x v="161"/>
  </r>
  <r>
    <x v="224"/>
  </r>
  <r>
    <x v="222"/>
  </r>
  <r>
    <x v="265"/>
  </r>
  <r>
    <x v="295"/>
  </r>
  <r>
    <x v="296"/>
  </r>
  <r>
    <x v="76"/>
  </r>
  <r>
    <x v="297"/>
  </r>
  <r>
    <x v="298"/>
  </r>
  <r>
    <x v="133"/>
  </r>
  <r>
    <x v="154"/>
  </r>
  <r>
    <x v="21"/>
  </r>
  <r>
    <x v="31"/>
  </r>
  <r>
    <x v="299"/>
  </r>
  <r>
    <x v="295"/>
  </r>
  <r>
    <x v="182"/>
  </r>
  <r>
    <x v="221"/>
  </r>
  <r>
    <x v="300"/>
  </r>
  <r>
    <x v="165"/>
  </r>
  <r>
    <x v="112"/>
  </r>
  <r>
    <x v="186"/>
  </r>
  <r>
    <x v="107"/>
  </r>
  <r>
    <x v="212"/>
  </r>
  <r>
    <x v="134"/>
  </r>
  <r>
    <x v="68"/>
  </r>
  <r>
    <x v="167"/>
  </r>
  <r>
    <x v="40"/>
  </r>
  <r>
    <x v="168"/>
  </r>
  <r>
    <x v="301"/>
  </r>
  <r>
    <x v="118"/>
  </r>
  <r>
    <x v="270"/>
  </r>
  <r>
    <x v="8"/>
  </r>
  <r>
    <x v="302"/>
  </r>
  <r>
    <x v="303"/>
  </r>
  <r>
    <x v="197"/>
  </r>
  <r>
    <x v="304"/>
  </r>
  <r>
    <x v="147"/>
  </r>
  <r>
    <x v="116"/>
  </r>
  <r>
    <x v="139"/>
  </r>
  <r>
    <x v="305"/>
  </r>
  <r>
    <x v="252"/>
  </r>
  <r>
    <x v="306"/>
  </r>
  <r>
    <x v="307"/>
  </r>
  <r>
    <x v="251"/>
  </r>
  <r>
    <x v="197"/>
  </r>
  <r>
    <x v="99"/>
  </r>
  <r>
    <x v="190"/>
  </r>
  <r>
    <x v="8"/>
  </r>
  <r>
    <x v="308"/>
  </r>
  <r>
    <x v="283"/>
  </r>
  <r>
    <x v="26"/>
  </r>
  <r>
    <x v="177"/>
  </r>
  <r>
    <x v="139"/>
  </r>
  <r>
    <x v="176"/>
  </r>
  <r>
    <x v="167"/>
  </r>
  <r>
    <x v="207"/>
  </r>
  <r>
    <x v="71"/>
  </r>
  <r>
    <x v="207"/>
  </r>
  <r>
    <x v="129"/>
  </r>
  <r>
    <x v="309"/>
  </r>
  <r>
    <x v="101"/>
  </r>
  <r>
    <x v="310"/>
  </r>
  <r>
    <x v="8"/>
  </r>
  <r>
    <x v="278"/>
  </r>
  <r>
    <x v="36"/>
  </r>
  <r>
    <x v="154"/>
  </r>
  <r>
    <x v="283"/>
  </r>
  <r>
    <x v="110"/>
  </r>
  <r>
    <x v="111"/>
  </r>
  <r>
    <x v="201"/>
  </r>
  <r>
    <x v="67"/>
  </r>
  <r>
    <x v="127"/>
  </r>
  <r>
    <x v="311"/>
  </r>
  <r>
    <x v="171"/>
  </r>
  <r>
    <x v="217"/>
  </r>
  <r>
    <x v="98"/>
  </r>
  <r>
    <x v="59"/>
  </r>
  <r>
    <x v="312"/>
  </r>
  <r>
    <x v="313"/>
  </r>
  <r>
    <x v="164"/>
  </r>
  <r>
    <x v="179"/>
  </r>
  <r>
    <x v="27"/>
  </r>
  <r>
    <x v="314"/>
  </r>
  <r>
    <x v="214"/>
  </r>
  <r>
    <x v="51"/>
  </r>
  <r>
    <x v="73"/>
  </r>
  <r>
    <x v="36"/>
  </r>
  <r>
    <x v="190"/>
  </r>
  <r>
    <x v="295"/>
  </r>
  <r>
    <x v="315"/>
  </r>
  <r>
    <x v="316"/>
  </r>
  <r>
    <x v="183"/>
  </r>
  <r>
    <x v="283"/>
  </r>
  <r>
    <x v="198"/>
  </r>
  <r>
    <x v="61"/>
  </r>
  <r>
    <x v="314"/>
  </r>
  <r>
    <x v="8"/>
  </r>
  <r>
    <x v="164"/>
  </r>
  <r>
    <x v="236"/>
  </r>
  <r>
    <x v="67"/>
  </r>
  <r>
    <x v="307"/>
  </r>
  <r>
    <x v="271"/>
  </r>
  <r>
    <x v="317"/>
  </r>
  <r>
    <x v="318"/>
  </r>
  <r>
    <x v="319"/>
  </r>
  <r>
    <x v="320"/>
  </r>
  <r>
    <x v="321"/>
  </r>
  <r>
    <x v="101"/>
  </r>
  <r>
    <x v="115"/>
  </r>
  <r>
    <x v="26"/>
  </r>
  <r>
    <x v="121"/>
  </r>
  <r>
    <x v="71"/>
  </r>
  <r>
    <x v="322"/>
  </r>
  <r>
    <x v="323"/>
  </r>
  <r>
    <x v="263"/>
  </r>
  <r>
    <x v="107"/>
  </r>
  <r>
    <x v="324"/>
  </r>
  <r>
    <x v="104"/>
  </r>
  <r>
    <x v="55"/>
  </r>
  <r>
    <x v="113"/>
  </r>
  <r>
    <x v="75"/>
  </r>
  <r>
    <x v="209"/>
  </r>
  <r>
    <x v="114"/>
  </r>
  <r>
    <x v="131"/>
  </r>
  <r>
    <x v="113"/>
  </r>
  <r>
    <x v="63"/>
  </r>
  <r>
    <x v="325"/>
  </r>
  <r>
    <x v="0"/>
  </r>
  <r>
    <x v="120"/>
  </r>
  <r>
    <x v="213"/>
  </r>
  <r>
    <x v="3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0"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6" indent="0" compact="0" outline="1" outlineData="1" compactData="0" multipleFieldFilters="0" chartFormat="3">
  <location ref="B33:D41" firstHeaderRow="1" firstDataRow="2"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compact="0" showAll="0"/>
    <pivotField compact="0" showAll="0"/>
    <pivotField axis="axisCol" compact="0" showAll="0">
      <items count="3">
        <item x="1"/>
        <item x="0"/>
        <item t="default"/>
      </items>
    </pivotField>
    <pivotField compact="0" showAll="0"/>
    <pivotField compact="0" showAll="0"/>
    <pivotField compact="0" numFmtId="49" showAll="0"/>
    <pivotField axis="axisRow" dataField="1" compact="0" showAll="0" sortType="ascending">
      <items count="8">
        <item x="0"/>
        <item x="2"/>
        <item x="1"/>
        <item x="4"/>
        <item x="3"/>
        <item x="5"/>
        <item x="6"/>
        <item t="default"/>
      </items>
      <autoSortScope>
        <pivotArea dataOnly="0" outline="0" fieldPosition="0">
          <references count="2">
            <reference field="4294967294" count="1" selected="0">
              <x v="0"/>
            </reference>
            <reference field="14" count="1" selected="0">
              <x v="0"/>
            </reference>
          </references>
        </pivotArea>
      </autoSortScope>
    </pivotField>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8"/>
  </rowFields>
  <rowItems count="7">
    <i>
      <x v="6"/>
    </i>
    <i>
      <x v="5"/>
    </i>
    <i>
      <x/>
    </i>
    <i>
      <x v="4"/>
    </i>
    <i>
      <x v="3"/>
    </i>
    <i>
      <x v="2"/>
    </i>
    <i>
      <x v="1"/>
    </i>
  </rowItems>
  <colFields count="1">
    <field x="14"/>
  </colFields>
  <colItems count="2">
    <i>
      <x/>
    </i>
    <i>
      <x v="1"/>
    </i>
  </colItems>
  <dataFields count="1">
    <dataField name="Count of Age group" fld="18"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4">
  <location ref="B61:C71"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axis="axisRow" dataField="1" compact="0" showAll="0" measureFilter="1" sortType="descending">
      <items count="322">
        <item x="293"/>
        <item x="174"/>
        <item x="225"/>
        <item x="20"/>
        <item x="1"/>
        <item x="98"/>
        <item x="159"/>
        <item x="138"/>
        <item x="250"/>
        <item x="95"/>
        <item x="276"/>
        <item x="297"/>
        <item x="121"/>
        <item x="189"/>
        <item x="117"/>
        <item x="210"/>
        <item x="177"/>
        <item x="207"/>
        <item x="304"/>
        <item x="85"/>
        <item x="129"/>
        <item x="142"/>
        <item x="89"/>
        <item x="37"/>
        <item x="77"/>
        <item x="78"/>
        <item x="285"/>
        <item x="91"/>
        <item x="57"/>
        <item x="27"/>
        <item x="94"/>
        <item x="166"/>
        <item x="157"/>
        <item x="264"/>
        <item x="109"/>
        <item x="228"/>
        <item x="188"/>
        <item x="60"/>
        <item x="146"/>
        <item x="211"/>
        <item x="289"/>
        <item x="35"/>
        <item x="76"/>
        <item x="120"/>
        <item x="151"/>
        <item x="270"/>
        <item x="231"/>
        <item x="206"/>
        <item x="5"/>
        <item x="183"/>
        <item x="7"/>
        <item x="30"/>
        <item x="176"/>
        <item x="106"/>
        <item x="314"/>
        <item x="249"/>
        <item x="302"/>
        <item x="245"/>
        <item x="105"/>
        <item x="79"/>
        <item x="153"/>
        <item x="163"/>
        <item x="199"/>
        <item x="244"/>
        <item x="96"/>
        <item x="14"/>
        <item x="118"/>
        <item x="187"/>
        <item x="124"/>
        <item x="45"/>
        <item x="257"/>
        <item x="296"/>
        <item x="144"/>
        <item x="267"/>
        <item x="50"/>
        <item x="8"/>
        <item x="219"/>
        <item x="318"/>
        <item x="126"/>
        <item x="243"/>
        <item x="111"/>
        <item x="237"/>
        <item x="69"/>
        <item x="141"/>
        <item x="74"/>
        <item x="66"/>
        <item x="164"/>
        <item x="175"/>
        <item x="130"/>
        <item x="223"/>
        <item x="156"/>
        <item x="114"/>
        <item x="25"/>
        <item x="12"/>
        <item x="131"/>
        <item x="233"/>
        <item x="178"/>
        <item x="82"/>
        <item x="75"/>
        <item x="170"/>
        <item x="113"/>
        <item x="229"/>
        <item x="239"/>
        <item x="71"/>
        <item x="132"/>
        <item x="272"/>
        <item x="17"/>
        <item x="191"/>
        <item x="65"/>
        <item x="56"/>
        <item x="70"/>
        <item x="34"/>
        <item x="212"/>
        <item x="221"/>
        <item x="80"/>
        <item x="148"/>
        <item x="52"/>
        <item x="258"/>
        <item x="99"/>
        <item x="196"/>
        <item x="278"/>
        <item x="9"/>
        <item x="203"/>
        <item x="202"/>
        <item x="279"/>
        <item x="290"/>
        <item x="122"/>
        <item x="262"/>
        <item x="165"/>
        <item x="137"/>
        <item x="213"/>
        <item x="46"/>
        <item x="152"/>
        <item x="143"/>
        <item x="88"/>
        <item x="13"/>
        <item x="87"/>
        <item x="205"/>
        <item x="83"/>
        <item x="265"/>
        <item x="4"/>
        <item x="317"/>
        <item x="253"/>
        <item x="198"/>
        <item x="232"/>
        <item x="44"/>
        <item x="273"/>
        <item x="112"/>
        <item x="308"/>
        <item x="214"/>
        <item x="300"/>
        <item x="134"/>
        <item x="18"/>
        <item x="192"/>
        <item x="179"/>
        <item x="281"/>
        <item x="251"/>
        <item x="215"/>
        <item x="269"/>
        <item x="127"/>
        <item x="61"/>
        <item x="104"/>
        <item x="303"/>
        <item x="306"/>
        <item x="209"/>
        <item x="220"/>
        <item x="92"/>
        <item x="266"/>
        <item x="136"/>
        <item x="193"/>
        <item x="155"/>
        <item x="115"/>
        <item x="309"/>
        <item x="261"/>
        <item x="226"/>
        <item x="171"/>
        <item x="298"/>
        <item x="271"/>
        <item x="28"/>
        <item x="185"/>
        <item x="72"/>
        <item x="224"/>
        <item x="41"/>
        <item x="40"/>
        <item x="2"/>
        <item x="227"/>
        <item x="208"/>
        <item x="259"/>
        <item x="125"/>
        <item x="307"/>
        <item x="16"/>
        <item x="161"/>
        <item x="6"/>
        <item x="287"/>
        <item x="242"/>
        <item x="234"/>
        <item x="255"/>
        <item x="292"/>
        <item x="11"/>
        <item x="295"/>
        <item x="10"/>
        <item x="64"/>
        <item x="150"/>
        <item x="301"/>
        <item x="311"/>
        <item x="107"/>
        <item x="316"/>
        <item x="218"/>
        <item x="51"/>
        <item x="282"/>
        <item x="140"/>
        <item x="274"/>
        <item x="32"/>
        <item x="103"/>
        <item x="24"/>
        <item x="222"/>
        <item x="133"/>
        <item x="68"/>
        <item x="291"/>
        <item x="100"/>
        <item x="36"/>
        <item x="280"/>
        <item x="288"/>
        <item x="260"/>
        <item x="55"/>
        <item x="184"/>
        <item x="310"/>
        <item x="158"/>
        <item x="38"/>
        <item x="59"/>
        <item x="168"/>
        <item x="284"/>
        <item x="23"/>
        <item x="320"/>
        <item x="169"/>
        <item x="313"/>
        <item x="108"/>
        <item x="283"/>
        <item x="248"/>
        <item x="312"/>
        <item x="31"/>
        <item x="47"/>
        <item x="128"/>
        <item x="73"/>
        <item x="186"/>
        <item x="294"/>
        <item x="54"/>
        <item x="236"/>
        <item x="29"/>
        <item x="62"/>
        <item x="22"/>
        <item x="119"/>
        <item x="182"/>
        <item x="230"/>
        <item x="93"/>
        <item x="241"/>
        <item x="43"/>
        <item x="180"/>
        <item x="49"/>
        <item x="263"/>
        <item x="194"/>
        <item x="197"/>
        <item x="39"/>
        <item x="42"/>
        <item x="63"/>
        <item x="162"/>
        <item x="67"/>
        <item x="15"/>
        <item x="160"/>
        <item x="201"/>
        <item x="217"/>
        <item x="3"/>
        <item x="254"/>
        <item x="97"/>
        <item x="139"/>
        <item x="195"/>
        <item x="238"/>
        <item x="246"/>
        <item x="190"/>
        <item x="268"/>
        <item x="147"/>
        <item x="172"/>
        <item x="48"/>
        <item x="277"/>
        <item x="240"/>
        <item x="26"/>
        <item x="315"/>
        <item x="101"/>
        <item x="154"/>
        <item x="123"/>
        <item x="252"/>
        <item x="81"/>
        <item x="19"/>
        <item x="216"/>
        <item x="116"/>
        <item x="200"/>
        <item x="90"/>
        <item x="86"/>
        <item x="110"/>
        <item x="33"/>
        <item x="135"/>
        <item x="58"/>
        <item x="167"/>
        <item x="149"/>
        <item x="286"/>
        <item x="84"/>
        <item x="145"/>
        <item x="299"/>
        <item x="173"/>
        <item x="275"/>
        <item x="0"/>
        <item x="247"/>
        <item x="256"/>
        <item x="181"/>
        <item x="21"/>
        <item x="319"/>
        <item x="305"/>
        <item x="204"/>
        <item x="53"/>
        <item x="235"/>
        <item x="10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49" showAll="0"/>
    <pivotField compact="0" showAll="0"/>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2"/>
  </rowFields>
  <rowItems count="10">
    <i>
      <x v="111"/>
    </i>
    <i>
      <x v="151"/>
    </i>
    <i>
      <x v="281"/>
    </i>
    <i>
      <x v="285"/>
    </i>
    <i>
      <x v="118"/>
    </i>
    <i>
      <x v="243"/>
    </i>
    <i>
      <x v="318"/>
    </i>
    <i>
      <x v="3"/>
    </i>
    <i>
      <x v="109"/>
    </i>
    <i>
      <x v="180"/>
    </i>
  </rowItems>
  <colItems count="1">
    <i/>
  </colItems>
  <dataFields count="1">
    <dataField name="Count of End Station"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E000000}" name="PivotTable4"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3">
  <location ref="F12:F13" firstHeaderRow="1" firstDataRow="1" firstDataCol="0"/>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dataField="1" compact="0" numFmtId="2" showAll="0"/>
    <pivotField compact="0" showAll="0"/>
    <pivotField compact="0" showAll="0"/>
    <pivotField compact="0" showAll="0"/>
    <pivotField compact="0" showAll="0"/>
    <pivotField compact="0" showAll="0"/>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Items count="1">
    <i/>
  </rowItems>
  <colItems count="1">
    <i/>
  </colItems>
  <dataFields count="1">
    <dataField name="Average of Trip duration (minutes)" fld="10"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C000000}" name="PivotTable3"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3">
  <location ref="F9:F10" firstHeaderRow="1" firstDataRow="1" firstDataCol="0"/>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dataField="1" compact="0" numFmtId="2" showAll="0"/>
    <pivotField compact="0" showAll="0"/>
    <pivotField compact="0" showAll="0"/>
    <pivotField compact="0" showAll="0"/>
    <pivotField compact="0" showAll="0"/>
    <pivotField compact="0" showAll="0"/>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Items count="1">
    <i/>
  </rowItems>
  <colItems count="1">
    <i/>
  </colItems>
  <dataFields count="1">
    <dataField name="Sum of Trip duration (minutes)" fld="10"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23"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B89:C92"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dataField="1" compact="0" numFmtId="2" showAll="0"/>
    <pivotField compact="0" showAll="0"/>
    <pivotField compact="0" showAll="0"/>
    <pivotField compact="0" showAll="0"/>
    <pivotField axis="axisRow" compact="0" showAll="0" sortType="descending">
      <items count="3">
        <item x="1"/>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3">
    <i>
      <x v="1"/>
    </i>
    <i>
      <x/>
    </i>
    <i t="grand">
      <x/>
    </i>
  </rowItems>
  <colItems count="1">
    <i/>
  </colItems>
  <dataFields count="1">
    <dataField name="Sum of Trip duration (minut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Month"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outline="1" outlineData="1" compactData="0" multipleFieldFilters="0" chartFormat="9">
  <location ref="B123:C129"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axis="axisRow" dataField="1" compact="0" showAll="0" sortType="descending">
      <items count="12">
        <item m="1" x="9"/>
        <item m="1" x="8"/>
        <item m="1" x="7"/>
        <item m="1" x="10"/>
        <item x="1"/>
        <item m="1" x="6"/>
        <item x="0"/>
        <item x="2"/>
        <item x="3"/>
        <item x="4"/>
        <item x="5"/>
        <item t="default"/>
      </items>
      <autoSortScope>
        <pivotArea dataOnly="0" outline="0" fieldPosition="0">
          <references count="1">
            <reference field="4294967294" count="1" selected="0">
              <x v="0"/>
            </reference>
          </references>
        </pivotArea>
      </autoSortScope>
    </pivotField>
    <pivotField compact="0" showAll="0">
      <items count="2">
        <item x="0"/>
        <item t="default"/>
      </items>
    </pivotField>
    <pivotField compact="0" numFmtId="22" showAll="0"/>
    <pivotField compact="0" showAll="0"/>
    <pivotField compact="0" numFmtId="2" showAll="0"/>
    <pivotField compact="0" showAll="0"/>
    <pivotField compact="0" showAll="0"/>
    <pivotField compact="0" showAll="0"/>
    <pivotField compact="0" showAll="0">
      <items count="3">
        <item x="1"/>
        <item x="0"/>
        <item t="default"/>
      </items>
    </pivotField>
    <pivotField compact="0" showAll="0">
      <items count="3">
        <item x="1"/>
        <item x="0"/>
        <item t="default"/>
      </items>
    </pivotField>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6"/>
  </rowFields>
  <rowItems count="6">
    <i>
      <x v="6"/>
    </i>
    <i>
      <x v="4"/>
    </i>
    <i>
      <x v="9"/>
    </i>
    <i>
      <x v="7"/>
    </i>
    <i>
      <x v="10"/>
    </i>
    <i>
      <x v="8"/>
    </i>
  </rowItems>
  <colItems count="1">
    <i/>
  </colItems>
  <dataFields count="1">
    <dataField name="Count of Month" fld="6" subtotal="count" baseField="0" baseItem="0"/>
  </dataFields>
  <chartFormats count="12">
    <chartFormat chart="0" format="7">
      <pivotArea type="data" outline="0" fieldPosition="0">
        <references count="2">
          <reference field="4294967294" count="1" selected="0">
            <x v="0"/>
          </reference>
          <reference field="6" count="1" selected="0">
            <x v="5"/>
          </reference>
        </references>
      </pivotArea>
    </chartFormat>
    <chartFormat chart="0" format="8"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6" count="1" selected="0">
            <x v="5"/>
          </reference>
        </references>
      </pivotArea>
    </chartFormat>
    <chartFormat chart="5" format="17"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6"/>
          </reference>
        </references>
      </pivotArea>
    </chartFormat>
    <chartFormat chart="8" format="9">
      <pivotArea type="data" outline="0" fieldPosition="0">
        <references count="2">
          <reference field="4294967294" count="1" selected="0">
            <x v="0"/>
          </reference>
          <reference field="6" count="1" selected="0">
            <x v="4"/>
          </reference>
        </references>
      </pivotArea>
    </chartFormat>
    <chartFormat chart="8" format="10">
      <pivotArea type="data" outline="0" fieldPosition="0">
        <references count="2">
          <reference field="4294967294" count="1" selected="0">
            <x v="0"/>
          </reference>
          <reference field="6" count="1" selected="0">
            <x v="9"/>
          </reference>
        </references>
      </pivotArea>
    </chartFormat>
    <chartFormat chart="8" format="11">
      <pivotArea type="data" outline="0" fieldPosition="0">
        <references count="2">
          <reference field="4294967294" count="1" selected="0">
            <x v="0"/>
          </reference>
          <reference field="6" count="1" selected="0">
            <x v="7"/>
          </reference>
        </references>
      </pivotArea>
    </chartFormat>
    <chartFormat chart="8" format="12">
      <pivotArea type="data" outline="0" fieldPosition="0">
        <references count="2">
          <reference field="4294967294" count="1" selected="0">
            <x v="0"/>
          </reference>
          <reference field="6" count="1" selected="0">
            <x v="10"/>
          </reference>
        </references>
      </pivotArea>
    </chartFormat>
    <chartFormat chart="8" format="13">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outline="1" outlineData="1" compactData="0" multipleFieldFilters="0" chartFormat="13">
  <location ref="B46:C51"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axis="axisRow" dataField="1" compact="0" showAll="0" measureFilter="1" sortType="ascending">
      <items count="327">
        <item x="71"/>
        <item x="230"/>
        <item x="4"/>
        <item x="141"/>
        <item x="13"/>
        <item x="305"/>
        <item x="148"/>
        <item x="2"/>
        <item x="283"/>
        <item x="79"/>
        <item x="259"/>
        <item x="107"/>
        <item x="236"/>
        <item x="174"/>
        <item x="146"/>
        <item x="281"/>
        <item x="264"/>
        <item x="306"/>
        <item x="267"/>
        <item x="323"/>
        <item x="195"/>
        <item x="172"/>
        <item x="155"/>
        <item x="106"/>
        <item x="161"/>
        <item x="43"/>
        <item x="177"/>
        <item x="167"/>
        <item x="33"/>
        <item x="270"/>
        <item x="136"/>
        <item x="261"/>
        <item x="77"/>
        <item x="243"/>
        <item x="31"/>
        <item x="61"/>
        <item x="23"/>
        <item x="308"/>
        <item x="304"/>
        <item x="56"/>
        <item x="296"/>
        <item x="287"/>
        <item x="10"/>
        <item x="192"/>
        <item x="74"/>
        <item x="3"/>
        <item x="36"/>
        <item x="78"/>
        <item x="149"/>
        <item x="122"/>
        <item x="250"/>
        <item x="85"/>
        <item x="194"/>
        <item x="237"/>
        <item x="215"/>
        <item x="39"/>
        <item x="76"/>
        <item x="93"/>
        <item x="34"/>
        <item x="262"/>
        <item x="47"/>
        <item x="235"/>
        <item x="238"/>
        <item x="67"/>
        <item x="42"/>
        <item x="81"/>
        <item x="170"/>
        <item x="183"/>
        <item x="98"/>
        <item x="251"/>
        <item x="276"/>
        <item x="216"/>
        <item x="295"/>
        <item x="40"/>
        <item x="118"/>
        <item x="35"/>
        <item x="222"/>
        <item x="8"/>
        <item x="218"/>
        <item x="89"/>
        <item x="258"/>
        <item x="309"/>
        <item x="17"/>
        <item x="138"/>
        <item x="70"/>
        <item x="117"/>
        <item x="96"/>
        <item x="112"/>
        <item x="312"/>
        <item x="48"/>
        <item x="145"/>
        <item x="94"/>
        <item x="91"/>
        <item x="196"/>
        <item x="116"/>
        <item x="50"/>
        <item x="180"/>
        <item x="184"/>
        <item x="92"/>
        <item x="234"/>
        <item x="22"/>
        <item x="205"/>
        <item x="254"/>
        <item x="232"/>
        <item x="152"/>
        <item x="37"/>
        <item x="68"/>
        <item x="12"/>
        <item x="200"/>
        <item x="272"/>
        <item x="231"/>
        <item x="255"/>
        <item x="165"/>
        <item x="199"/>
        <item x="324"/>
        <item x="65"/>
        <item x="73"/>
        <item x="15"/>
        <item x="294"/>
        <item x="206"/>
        <item x="197"/>
        <item x="16"/>
        <item x="310"/>
        <item x="176"/>
        <item x="88"/>
        <item x="182"/>
        <item x="21"/>
        <item x="210"/>
        <item x="9"/>
        <item x="147"/>
        <item x="97"/>
        <item x="113"/>
        <item x="75"/>
        <item x="203"/>
        <item x="239"/>
        <item x="53"/>
        <item x="51"/>
        <item x="135"/>
        <item x="229"/>
        <item x="49"/>
        <item x="307"/>
        <item x="164"/>
        <item x="320"/>
        <item x="301"/>
        <item x="223"/>
        <item x="110"/>
        <item x="45"/>
        <item x="153"/>
        <item x="32"/>
        <item x="268"/>
        <item x="158"/>
        <item x="62"/>
        <item x="99"/>
        <item x="265"/>
        <item x="144"/>
        <item x="126"/>
        <item x="120"/>
        <item x="154"/>
        <item x="19"/>
        <item x="226"/>
        <item x="241"/>
        <item x="189"/>
        <item x="256"/>
        <item x="55"/>
        <item x="290"/>
        <item x="7"/>
        <item x="316"/>
        <item x="105"/>
        <item x="275"/>
        <item x="242"/>
        <item x="124"/>
        <item x="82"/>
        <item x="6"/>
        <item x="11"/>
        <item x="66"/>
        <item x="157"/>
        <item x="41"/>
        <item x="163"/>
        <item x="298"/>
        <item x="225"/>
        <item x="277"/>
        <item x="280"/>
        <item x="220"/>
        <item x="133"/>
        <item x="302"/>
        <item x="28"/>
        <item x="26"/>
        <item x="101"/>
        <item x="253"/>
        <item x="168"/>
        <item x="57"/>
        <item x="303"/>
        <item x="247"/>
        <item x="288"/>
        <item x="109"/>
        <item x="204"/>
        <item x="173"/>
        <item x="185"/>
        <item x="257"/>
        <item x="191"/>
        <item x="102"/>
        <item x="83"/>
        <item x="240"/>
        <item x="318"/>
        <item x="69"/>
        <item x="299"/>
        <item x="214"/>
        <item x="1"/>
        <item x="211"/>
        <item x="245"/>
        <item x="175"/>
        <item x="123"/>
        <item x="284"/>
        <item x="315"/>
        <item x="130"/>
        <item x="187"/>
        <item x="273"/>
        <item x="317"/>
        <item x="274"/>
        <item x="297"/>
        <item x="86"/>
        <item x="202"/>
        <item x="127"/>
        <item x="201"/>
        <item x="14"/>
        <item x="132"/>
        <item x="319"/>
        <item x="131"/>
        <item x="24"/>
        <item x="30"/>
        <item x="38"/>
        <item x="143"/>
        <item x="63"/>
        <item x="59"/>
        <item x="246"/>
        <item x="285"/>
        <item x="128"/>
        <item x="321"/>
        <item x="72"/>
        <item x="213"/>
        <item x="178"/>
        <item x="198"/>
        <item x="217"/>
        <item x="104"/>
        <item x="166"/>
        <item x="249"/>
        <item x="103"/>
        <item x="314"/>
        <item x="162"/>
        <item x="111"/>
        <item x="311"/>
        <item x="64"/>
        <item x="5"/>
        <item x="0"/>
        <item x="188"/>
        <item x="282"/>
        <item x="169"/>
        <item x="20"/>
        <item x="80"/>
        <item x="260"/>
        <item x="52"/>
        <item x="219"/>
        <item x="325"/>
        <item x="293"/>
        <item x="269"/>
        <item x="121"/>
        <item x="190"/>
        <item x="95"/>
        <item x="142"/>
        <item x="252"/>
        <item x="263"/>
        <item x="207"/>
        <item x="29"/>
        <item x="186"/>
        <item x="313"/>
        <item x="289"/>
        <item x="18"/>
        <item x="137"/>
        <item x="278"/>
        <item x="221"/>
        <item x="25"/>
        <item x="227"/>
        <item x="171"/>
        <item x="119"/>
        <item x="151"/>
        <item x="286"/>
        <item x="129"/>
        <item x="160"/>
        <item x="140"/>
        <item x="125"/>
        <item x="90"/>
        <item x="27"/>
        <item x="46"/>
        <item x="271"/>
        <item x="84"/>
        <item x="224"/>
        <item x="300"/>
        <item x="115"/>
        <item x="181"/>
        <item x="212"/>
        <item x="150"/>
        <item x="244"/>
        <item x="108"/>
        <item x="228"/>
        <item x="248"/>
        <item x="58"/>
        <item x="179"/>
        <item x="60"/>
        <item x="44"/>
        <item x="159"/>
        <item x="87"/>
        <item x="100"/>
        <item x="134"/>
        <item x="156"/>
        <item x="54"/>
        <item x="266"/>
        <item x="209"/>
        <item x="279"/>
        <item x="322"/>
        <item x="114"/>
        <item x="139"/>
        <item x="233"/>
        <item x="292"/>
        <item x="208"/>
        <item x="291"/>
        <item x="19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1"/>
  </rowFields>
  <rowItems count="5">
    <i>
      <x v="201"/>
    </i>
    <i>
      <x v="11"/>
    </i>
    <i>
      <x v="292"/>
    </i>
    <i>
      <x v="319"/>
    </i>
    <i>
      <x v="77"/>
    </i>
  </rowItems>
  <colItems count="1">
    <i/>
  </colItems>
  <dataFields count="1">
    <dataField name="Count of Start Station" fld="11" subtotal="count" baseField="0" baseItem="0"/>
  </dataFields>
  <chartFormats count="3">
    <chartFormat chart="0" format="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F000000}" name="PivotTable9"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7">
  <location ref="B26:C29"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dataField="1" compact="0" numFmtId="2" showAll="0"/>
    <pivotField compact="0" showAll="0"/>
    <pivotField compact="0" showAll="0"/>
    <pivotField compact="0" showAll="0"/>
    <pivotField axis="axisRow" compact="0" showAll="0">
      <items count="3">
        <item x="1"/>
        <item x="0"/>
        <item t="default"/>
      </items>
    </pivotField>
    <pivotField compact="0" showAll="0"/>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3">
    <i>
      <x/>
    </i>
    <i>
      <x v="1"/>
    </i>
    <i t="grand">
      <x/>
    </i>
  </rowItems>
  <colItems count="1">
    <i/>
  </colItems>
  <dataFields count="1">
    <dataField name="Average of Trip duration (minutes)" fld="10" subtotal="average" baseField="14"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D000000}" name="PivotTable31"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B116:C119"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dataField="1" compact="0" numFmtId="2" showAll="0"/>
    <pivotField compact="0" showAll="0"/>
    <pivotField compact="0" showAll="0"/>
    <pivotField compact="0" showAll="0"/>
    <pivotField compact="0" showAll="0"/>
    <pivotField axis="axisRow" compact="0" showAll="0">
      <items count="3">
        <item x="1"/>
        <item x="0"/>
        <item t="default"/>
      </items>
    </pivotField>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5"/>
  </rowFields>
  <rowItems count="3">
    <i>
      <x/>
    </i>
    <i>
      <x v="1"/>
    </i>
    <i t="grand">
      <x/>
    </i>
  </rowItems>
  <colItems count="1">
    <i/>
  </colItems>
  <dataFields count="1">
    <dataField name="Average of Trip duration (minutes)"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ge distribu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outline="1" outlineData="1" compactData="0" multipleFieldFilters="0" chartFormat="6">
  <location ref="B15:C22"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items count="12">
        <item m="1" x="9"/>
        <item m="1" x="8"/>
        <item m="1" x="7"/>
        <item m="1" x="10"/>
        <item m="1" x="6"/>
        <item x="5"/>
        <item x="3"/>
        <item x="2"/>
        <item x="4"/>
        <item x="1"/>
        <item x="0"/>
        <item t="default"/>
      </items>
    </pivotField>
    <pivotField compact="0" showAll="0">
      <items count="2">
        <item x="0"/>
        <item t="default"/>
      </items>
    </pivotField>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compact="0" showAll="0"/>
    <pivotField compact="0" showAll="0"/>
    <pivotField compact="0" showAll="0">
      <items count="3">
        <item x="1"/>
        <item x="0"/>
        <item t="default"/>
      </items>
    </pivotField>
    <pivotField compact="0" showAll="0">
      <items count="3">
        <item x="1"/>
        <item x="0"/>
        <item t="default"/>
      </items>
    </pivotField>
    <pivotField compact="0" showAll="0"/>
    <pivotField compact="0" numFmtId="49" showAll="0"/>
    <pivotField axis="axisRow" dataField="1" compact="0" showAll="0" sortType="ascending">
      <items count="8">
        <item x="0"/>
        <item x="2"/>
        <item x="1"/>
        <item x="4"/>
        <item x="3"/>
        <item x="5"/>
        <item x="6"/>
        <item t="default"/>
      </items>
      <autoSortScope>
        <pivotArea dataOnly="0" outline="0" fieldPosition="0">
          <references count="1">
            <reference field="4294967294" count="1" selected="0">
              <x v="0"/>
            </reference>
          </references>
        </pivotArea>
      </autoSortScope>
    </pivotField>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8"/>
  </rowFields>
  <rowItems count="7">
    <i>
      <x v="6"/>
    </i>
    <i>
      <x v="5"/>
    </i>
    <i>
      <x/>
    </i>
    <i>
      <x v="4"/>
    </i>
    <i>
      <x v="3"/>
    </i>
    <i>
      <x v="2"/>
    </i>
    <i>
      <x v="1"/>
    </i>
  </rowItems>
  <colItems count="1">
    <i/>
  </colItems>
  <dataFields count="1">
    <dataField name="Count of Age group" fld="18"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Gender distribu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outline="1" outlineData="1" compactData="0" multipleFieldFilters="0" chartFormat="5">
  <location ref="B10:C12"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items count="12">
        <item m="1" x="9"/>
        <item m="1" x="8"/>
        <item m="1" x="7"/>
        <item m="1" x="10"/>
        <item m="1" x="6"/>
        <item x="5"/>
        <item x="3"/>
        <item x="2"/>
        <item x="4"/>
        <item x="1"/>
        <item x="0"/>
        <item t="default"/>
      </items>
    </pivotField>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compact="0" showAll="0"/>
    <pivotField compact="0" showAll="0"/>
    <pivotField compact="0" showAll="0">
      <items count="3">
        <item x="1"/>
        <item x="0"/>
        <item t="default"/>
      </items>
    </pivotField>
    <pivotField axis="axisRow" dataField="1" compact="0" showAll="0" sortType="descending">
      <items count="3">
        <item x="1"/>
        <item x="0"/>
        <item t="default"/>
      </items>
      <autoSortScope>
        <pivotArea dataOnly="0" outline="0" fieldPosition="0">
          <references count="1">
            <reference field="4294967294" count="1" selected="0">
              <x v="0"/>
            </reference>
          </references>
        </pivotArea>
      </autoSortScope>
    </pivotField>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5"/>
  </rowFields>
  <rowItems count="2">
    <i>
      <x v="1"/>
    </i>
    <i>
      <x/>
    </i>
  </rowItems>
  <colItems count="1">
    <i/>
  </colItems>
  <dataFields count="1">
    <dataField name="Count of Gender" fld="15" subtotal="count" baseField="0" baseItem="0"/>
  </dataFields>
  <chartFormats count="3">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1"/>
          </reference>
        </references>
      </pivotArea>
    </chartFormat>
    <chartFormat chart="4" format="1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3">
  <location ref="B76:C84"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compact="0" numFmtId="2" showAll="0"/>
    <pivotField compact="0" showAll="0"/>
    <pivotField compact="0" showAll="0"/>
    <pivotField axis="axisRow" dataField="1" compact="0" showAll="0" measureFilter="1" sortType="descending">
      <items count="660">
        <item m="1" x="658"/>
        <item x="585"/>
        <item x="78"/>
        <item x="639"/>
        <item x="377"/>
        <item x="402"/>
        <item x="184"/>
        <item x="111"/>
        <item x="13"/>
        <item x="278"/>
        <item x="568"/>
        <item x="194"/>
        <item x="2"/>
        <item x="490"/>
        <item x="578"/>
        <item x="595"/>
        <item x="620"/>
        <item x="86"/>
        <item x="521"/>
        <item x="204"/>
        <item x="150"/>
        <item x="430"/>
        <item x="519"/>
        <item x="301"/>
        <item x="550"/>
        <item x="124"/>
        <item x="643"/>
        <item x="149"/>
        <item x="486"/>
        <item x="626"/>
        <item x="384"/>
        <item x="240"/>
        <item x="191"/>
        <item x="502"/>
        <item x="485"/>
        <item x="446"/>
        <item x="570"/>
        <item x="452"/>
        <item x="641"/>
        <item x="294"/>
        <item x="343"/>
        <item x="306"/>
        <item x="491"/>
        <item x="403"/>
        <item x="235"/>
        <item x="205"/>
        <item x="181"/>
        <item x="122"/>
        <item x="216"/>
        <item x="213"/>
        <item x="530"/>
        <item x="282"/>
        <item x="46"/>
        <item x="283"/>
        <item x="484"/>
        <item x="246"/>
        <item x="580"/>
        <item x="583"/>
        <item x="226"/>
        <item x="337"/>
        <item x="554"/>
        <item x="97"/>
        <item x="157"/>
        <item x="349"/>
        <item x="35"/>
        <item x="457"/>
        <item x="559"/>
        <item x="359"/>
        <item x="324"/>
        <item x="295"/>
        <item x="314"/>
        <item x="175"/>
        <item x="434"/>
        <item x="469"/>
        <item x="84"/>
        <item x="424"/>
        <item x="407"/>
        <item x="542"/>
        <item x="33"/>
        <item x="622"/>
        <item x="389"/>
        <item x="68"/>
        <item x="24"/>
        <item x="225"/>
        <item x="577"/>
        <item x="564"/>
        <item x="61"/>
        <item x="401"/>
        <item x="535"/>
        <item x="505"/>
        <item x="10"/>
        <item x="279"/>
        <item x="475"/>
        <item x="176"/>
        <item x="81"/>
        <item x="187"/>
        <item x="330"/>
        <item x="90"/>
        <item x="3"/>
        <item x="38"/>
        <item x="356"/>
        <item x="593"/>
        <item x="256"/>
        <item x="614"/>
        <item x="85"/>
        <item x="195"/>
        <item x="143"/>
        <item x="418"/>
        <item x="94"/>
        <item x="292"/>
        <item x="347"/>
        <item x="386"/>
        <item x="346"/>
        <item x="41"/>
        <item x="236"/>
        <item x="412"/>
        <item x="83"/>
        <item x="536"/>
        <item x="151"/>
        <item x="105"/>
        <item x="36"/>
        <item x="145"/>
        <item x="438"/>
        <item x="239"/>
        <item x="51"/>
        <item x="99"/>
        <item x="383"/>
        <item x="387"/>
        <item x="599"/>
        <item x="437"/>
        <item x="74"/>
        <item x="466"/>
        <item x="627"/>
        <item x="45"/>
        <item x="88"/>
        <item x="89"/>
        <item x="509"/>
        <item x="406"/>
        <item x="417"/>
        <item x="231"/>
        <item x="619"/>
        <item x="260"/>
        <item x="448"/>
        <item x="112"/>
        <item x="603"/>
        <item x="344"/>
        <item x="419"/>
        <item x="572"/>
        <item x="468"/>
        <item x="350"/>
        <item x="616"/>
        <item x="534"/>
        <item x="544"/>
        <item x="271"/>
        <item x="304"/>
        <item x="199"/>
        <item x="42"/>
        <item x="555"/>
        <item x="513"/>
        <item x="558"/>
        <item x="137"/>
        <item x="37"/>
        <item x="182"/>
        <item x="532"/>
        <item x="362"/>
        <item x="576"/>
        <item x="214"/>
        <item x="106"/>
        <item x="624"/>
        <item x="8"/>
        <item x="591"/>
        <item x="164"/>
        <item x="560"/>
        <item x="67"/>
        <item x="223"/>
        <item x="450"/>
        <item x="518"/>
        <item x="354"/>
        <item x="133"/>
        <item x="100"/>
        <item x="503"/>
        <item x="429"/>
        <item x="588"/>
        <item x="18"/>
        <item x="179"/>
        <item x="374"/>
        <item x="77"/>
        <item x="203"/>
        <item x="208"/>
        <item x="136"/>
        <item x="109"/>
        <item x="285"/>
        <item x="129"/>
        <item x="549"/>
        <item x="460"/>
        <item x="605"/>
        <item x="290"/>
        <item x="52"/>
        <item x="328"/>
        <item x="190"/>
        <item x="107"/>
        <item x="141"/>
        <item x="102"/>
        <item x="215"/>
        <item x="296"/>
        <item x="135"/>
        <item x="566"/>
        <item x="54"/>
        <item x="286"/>
        <item x="254"/>
        <item x="399"/>
        <item x="261"/>
        <item x="104"/>
        <item x="488"/>
        <item x="408"/>
        <item x="382"/>
        <item x="23"/>
        <item x="320"/>
        <item x="422"/>
        <item x="380"/>
        <item x="200"/>
        <item x="332"/>
        <item x="39"/>
        <item x="185"/>
        <item x="443"/>
        <item x="400"/>
        <item x="553"/>
        <item x="75"/>
        <item x="114"/>
        <item x="12"/>
        <item x="423"/>
        <item x="520"/>
        <item x="310"/>
        <item x="459"/>
        <item x="378"/>
        <item x="425"/>
        <item x="221"/>
        <item x="548"/>
        <item x="305"/>
        <item x="644"/>
        <item x="72"/>
        <item x="243"/>
        <item x="284"/>
        <item x="473"/>
        <item x="80"/>
        <item x="613"/>
        <item x="293"/>
        <item x="299"/>
        <item x="66"/>
        <item x="15"/>
        <item x="319"/>
        <item x="529"/>
        <item x="322"/>
        <item x="302"/>
        <item x="524"/>
        <item x="573"/>
        <item x="563"/>
        <item x="17"/>
        <item x="257"/>
        <item x="590"/>
        <item x="511"/>
        <item x="582"/>
        <item x="242"/>
        <item x="431"/>
        <item x="98"/>
        <item x="545"/>
        <item x="274"/>
        <item x="259"/>
        <item x="370"/>
        <item x="541"/>
        <item x="22"/>
        <item x="269"/>
        <item x="327"/>
        <item x="9"/>
        <item x="522"/>
        <item x="192"/>
        <item x="565"/>
        <item x="148"/>
        <item x="110"/>
        <item x="647"/>
        <item x="268"/>
        <item x="131"/>
        <item x="196"/>
        <item x="500"/>
        <item x="652"/>
        <item x="82"/>
        <item x="648"/>
        <item x="313"/>
        <item x="390"/>
        <item x="57"/>
        <item x="510"/>
        <item x="376"/>
        <item x="55"/>
        <item x="612"/>
        <item x="372"/>
        <item x="169"/>
        <item x="277"/>
        <item x="267"/>
        <item x="375"/>
        <item x="53"/>
        <item x="628"/>
        <item x="571"/>
        <item x="625"/>
        <item x="607"/>
        <item x="220"/>
        <item x="633"/>
        <item x="557"/>
        <item x="363"/>
        <item x="415"/>
        <item x="596"/>
        <item x="127"/>
        <item x="49"/>
        <item x="298"/>
        <item x="201"/>
        <item x="307"/>
        <item x="34"/>
        <item x="453"/>
        <item x="209"/>
        <item x="69"/>
        <item x="498"/>
        <item x="113"/>
        <item x="574"/>
        <item x="533"/>
        <item x="447"/>
        <item x="189"/>
        <item x="436"/>
        <item x="154"/>
        <item x="140"/>
        <item x="656"/>
        <item x="594"/>
        <item x="202"/>
        <item x="540"/>
        <item x="499"/>
        <item x="20"/>
        <item x="368"/>
        <item x="396"/>
        <item x="435"/>
        <item x="266"/>
        <item x="426"/>
        <item x="646"/>
        <item x="59"/>
        <item x="334"/>
        <item x="525"/>
        <item x="7"/>
        <item x="166"/>
        <item x="618"/>
        <item x="318"/>
        <item x="121"/>
        <item x="463"/>
        <item x="405"/>
        <item x="146"/>
        <item x="234"/>
        <item x="496"/>
        <item x="91"/>
        <item x="162"/>
        <item x="6"/>
        <item x="348"/>
        <item x="11"/>
        <item x="60"/>
        <item x="445"/>
        <item x="73"/>
        <item x="207"/>
        <item x="43"/>
        <item x="219"/>
        <item x="276"/>
        <item x="538"/>
        <item x="366"/>
        <item x="472"/>
        <item x="483"/>
        <item x="360"/>
        <item x="539"/>
        <item x="163"/>
        <item x="193"/>
        <item x="561"/>
        <item x="30"/>
        <item x="351"/>
        <item x="579"/>
        <item x="637"/>
        <item x="28"/>
        <item x="335"/>
        <item x="116"/>
        <item x="492"/>
        <item x="589"/>
        <item x="635"/>
        <item x="421"/>
        <item x="556"/>
        <item x="227"/>
        <item x="174"/>
        <item x="62"/>
        <item x="444"/>
        <item x="562"/>
        <item x="413"/>
        <item x="517"/>
        <item x="126"/>
        <item x="230"/>
        <item x="245"/>
        <item x="316"/>
        <item x="291"/>
        <item x="238"/>
        <item x="262"/>
        <item x="428"/>
        <item x="273"/>
        <item x="493"/>
        <item x="178"/>
        <item x="117"/>
        <item x="173"/>
        <item x="229"/>
        <item x="456"/>
        <item x="92"/>
        <item x="168"/>
        <item x="258"/>
        <item x="357"/>
        <item x="391"/>
        <item x="631"/>
        <item x="76"/>
        <item x="543"/>
        <item x="611"/>
        <item x="340"/>
        <item x="25"/>
        <item x="1"/>
        <item x="170"/>
        <item x="329"/>
        <item x="410"/>
        <item x="241"/>
        <item x="253"/>
        <item x="338"/>
        <item x="470"/>
        <item x="144"/>
        <item x="439"/>
        <item x="495"/>
        <item x="617"/>
        <item x="159"/>
        <item x="501"/>
        <item x="264"/>
        <item x="352"/>
        <item x="461"/>
        <item x="630"/>
        <item x="462"/>
        <item x="537"/>
        <item x="95"/>
        <item x="312"/>
        <item x="600"/>
        <item x="155"/>
        <item x="598"/>
        <item x="311"/>
        <item x="14"/>
        <item x="161"/>
        <item x="171"/>
        <item x="632"/>
        <item x="651"/>
        <item x="160"/>
        <item x="26"/>
        <item x="32"/>
        <item x="224"/>
        <item x="339"/>
        <item x="40"/>
        <item x="393"/>
        <item x="248"/>
        <item x="465"/>
        <item x="188"/>
        <item x="233"/>
        <item x="300"/>
        <item x="653"/>
        <item x="70"/>
        <item x="514"/>
        <item x="507"/>
        <item x="392"/>
        <item x="604"/>
        <item x="64"/>
        <item x="411"/>
        <item x="497"/>
        <item x="156"/>
        <item x="634"/>
        <item x="79"/>
        <item x="123"/>
        <item x="336"/>
        <item x="657"/>
        <item x="249"/>
        <item x="621"/>
        <item x="303"/>
        <item x="481"/>
        <item x="353"/>
        <item x="645"/>
        <item x="120"/>
        <item x="222"/>
        <item x="252"/>
        <item x="416"/>
        <item x="119"/>
        <item x="610"/>
        <item x="623"/>
        <item x="388"/>
        <item x="218"/>
        <item x="128"/>
        <item x="597"/>
        <item x="601"/>
        <item x="341"/>
        <item x="71"/>
        <item x="5"/>
        <item x="16"/>
        <item x="494"/>
        <item x="655"/>
        <item x="333"/>
        <item x="0"/>
        <item x="265"/>
        <item x="489"/>
        <item x="228"/>
        <item x="317"/>
        <item x="47"/>
        <item x="21"/>
        <item x="464"/>
        <item x="87"/>
        <item x="103"/>
        <item x="433"/>
        <item x="118"/>
        <item x="512"/>
        <item x="432"/>
        <item x="56"/>
        <item x="358"/>
        <item x="654"/>
        <item x="528"/>
        <item x="454"/>
        <item x="638"/>
        <item x="142"/>
        <item x="250"/>
        <item x="575"/>
        <item x="270"/>
        <item x="615"/>
        <item x="342"/>
        <item x="108"/>
        <item x="467"/>
        <item x="186"/>
        <item x="569"/>
        <item x="420"/>
        <item x="642"/>
        <item x="442"/>
        <item x="455"/>
        <item x="586"/>
        <item x="355"/>
        <item x="323"/>
        <item x="584"/>
        <item x="315"/>
        <item x="441"/>
        <item x="167"/>
        <item x="31"/>
        <item x="211"/>
        <item x="394"/>
        <item x="263"/>
        <item x="606"/>
        <item x="523"/>
        <item x="19"/>
        <item x="177"/>
        <item x="592"/>
        <item x="477"/>
        <item x="546"/>
        <item x="361"/>
        <item x="44"/>
        <item x="27"/>
        <item x="516"/>
        <item x="369"/>
        <item x="474"/>
        <item x="602"/>
        <item x="247"/>
        <item x="232"/>
        <item x="297"/>
        <item x="138"/>
        <item x="487"/>
        <item x="198"/>
        <item x="515"/>
        <item x="504"/>
        <item x="158"/>
        <item x="471"/>
        <item x="587"/>
        <item x="280"/>
        <item x="212"/>
        <item x="476"/>
        <item x="183"/>
        <item x="272"/>
        <item x="482"/>
        <item x="153"/>
        <item x="480"/>
        <item x="345"/>
        <item x="427"/>
        <item x="101"/>
        <item x="379"/>
        <item x="29"/>
        <item x="609"/>
        <item x="321"/>
        <item x="451"/>
        <item x="50"/>
        <item x="365"/>
        <item x="508"/>
        <item x="308"/>
        <item x="398"/>
        <item x="130"/>
        <item x="629"/>
        <item x="458"/>
        <item x="93"/>
        <item x="364"/>
        <item x="531"/>
        <item x="547"/>
        <item x="440"/>
        <item x="134"/>
        <item x="636"/>
        <item x="255"/>
        <item x="331"/>
        <item x="551"/>
        <item x="197"/>
        <item x="409"/>
        <item x="125"/>
        <item x="217"/>
        <item x="373"/>
        <item x="414"/>
        <item x="281"/>
        <item x="63"/>
        <item x="251"/>
        <item x="608"/>
        <item x="65"/>
        <item x="48"/>
        <item x="506"/>
        <item x="210"/>
        <item x="367"/>
        <item x="385"/>
        <item x="96"/>
        <item x="115"/>
        <item x="152"/>
        <item x="275"/>
        <item x="165"/>
        <item x="552"/>
        <item x="206"/>
        <item x="237"/>
        <item x="147"/>
        <item x="139"/>
        <item x="58"/>
        <item x="449"/>
        <item x="326"/>
        <item x="649"/>
        <item x="479"/>
        <item x="640"/>
        <item x="244"/>
        <item x="132"/>
        <item x="172"/>
        <item x="395"/>
        <item x="404"/>
        <item x="371"/>
        <item x="650"/>
        <item x="288"/>
        <item x="180"/>
        <item x="581"/>
        <item x="567"/>
        <item x="397"/>
        <item x="381"/>
        <item x="527"/>
        <item x="325"/>
        <item x="526"/>
        <item x="478"/>
        <item x="289"/>
        <item x="309"/>
        <item x="287"/>
        <item x="4"/>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3"/>
  </rowFields>
  <rowItems count="8">
    <i>
      <x v="657"/>
    </i>
    <i>
      <x v="546"/>
    </i>
    <i>
      <x v="508"/>
    </i>
    <i>
      <x v="169"/>
    </i>
    <i>
      <x v="556"/>
    </i>
    <i>
      <x v="460"/>
    </i>
    <i>
      <x v="99"/>
    </i>
    <i>
      <x v="481"/>
    </i>
  </rowItems>
  <colItems count="1">
    <i/>
  </colItems>
  <dataFields count="1">
    <dataField name="Count of Start station to End station"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11000000}" name="userType" cacheId="0" applyNumberFormats="0" applyBorderFormats="0" applyFontFormats="0" applyPatternFormats="0" applyAlignmentFormats="0" applyWidthHeightFormats="1" dataCaption="Values" updatedVersion="7" minRefreshableVersion="3" useAutoFormatting="1" itemPrintTitles="1" createdVersion="6" indent="0" compact="0" outline="1" outlineData="1" compactData="0" multipleFieldFilters="0" chartFormat="6">
  <location ref="B4:C7"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items count="12">
        <item m="1" x="9"/>
        <item m="1" x="8"/>
        <item m="1" x="7"/>
        <item m="1" x="10"/>
        <item m="1" x="6"/>
        <item x="5"/>
        <item x="3"/>
        <item x="2"/>
        <item x="4"/>
        <item x="1"/>
        <item x="0"/>
        <item t="default"/>
      </items>
    </pivotField>
    <pivotField compact="0" showAll="0">
      <items count="2">
        <item x="0"/>
        <item t="default"/>
      </items>
    </pivotField>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compact="0" showAll="0"/>
    <pivotField compact="0" showAll="0"/>
    <pivotField axis="axisRow" dataField="1" compact="0" showAll="0" sortType="descending">
      <items count="3">
        <item x="1"/>
        <item x="0"/>
        <item t="default"/>
      </items>
      <autoSortScope>
        <pivotArea dataOnly="0" outline="0" fieldPosition="0">
          <references count="1">
            <reference field="4294967294" count="1" selected="0">
              <x v="0"/>
            </reference>
          </references>
        </pivotArea>
      </autoSortScope>
    </pivotField>
    <pivotField compact="0" showAll="0">
      <items count="3">
        <item x="1"/>
        <item x="0"/>
        <item t="default"/>
      </items>
    </pivotField>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3">
    <i>
      <x v="1"/>
    </i>
    <i>
      <x/>
    </i>
    <i t="grand">
      <x/>
    </i>
  </rowItems>
  <colItems count="1">
    <i/>
  </colItems>
  <dataFields count="1">
    <dataField name="Count of User Type" fld="14" subtotal="count" baseField="0" baseItem="0"/>
  </dataFields>
  <chartFormats count="3">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4" count="1" selected="0">
            <x v="1"/>
          </reference>
        </references>
      </pivotArea>
    </chartFormat>
    <chartFormat chart="3" format="24">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12000000}" name="Weekday"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outline="1" outlineData="1" compactData="0" multipleFieldFilters="0" chartFormat="4">
  <location ref="B133:C140"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axis="axisRow" dataField="1" compact="0" numFmtId="165" showAll="0" sortType="descending">
      <items count="8">
        <item x="0"/>
        <item x="3"/>
        <item x="4"/>
        <item x="2"/>
        <item x="1"/>
        <item x="5"/>
        <item x="6"/>
        <item t="default"/>
      </items>
      <autoSortScope>
        <pivotArea dataOnly="0" outline="0" fieldPosition="0">
          <references count="1">
            <reference field="4294967294" count="1" selected="0">
              <x v="0"/>
            </reference>
          </references>
        </pivotArea>
      </autoSortScope>
    </pivotField>
    <pivotField compact="0" showAll="0">
      <items count="12">
        <item m="1" x="9"/>
        <item m="1" x="8"/>
        <item m="1" x="7"/>
        <item m="1" x="10"/>
        <item m="1" x="6"/>
        <item x="5"/>
        <item x="3"/>
        <item x="2"/>
        <item x="4"/>
        <item x="1"/>
        <item x="0"/>
        <item t="default"/>
      </items>
    </pivotField>
    <pivotField compact="0" showAll="0">
      <items count="2">
        <item x="0"/>
        <item t="default"/>
      </items>
    </pivotField>
    <pivotField compact="0" numFmtId="22" showAll="0"/>
    <pivotField compact="0" showAll="0"/>
    <pivotField compact="0" numFmtId="2" showAll="0"/>
    <pivotField compact="0" showAll="0"/>
    <pivotField compact="0" showAll="0"/>
    <pivotField compact="0" showAll="0"/>
    <pivotField compact="0" showAll="0">
      <items count="3">
        <item x="1"/>
        <item x="0"/>
        <item t="default"/>
      </items>
    </pivotField>
    <pivotField compact="0" showAll="0">
      <items count="3">
        <item x="1"/>
        <item x="0"/>
        <item t="default"/>
      </items>
    </pivotField>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5"/>
  </rowFields>
  <rowItems count="7">
    <i>
      <x v="3"/>
    </i>
    <i>
      <x v="4"/>
    </i>
    <i>
      <x v="5"/>
    </i>
    <i>
      <x v="2"/>
    </i>
    <i>
      <x v="1"/>
    </i>
    <i>
      <x v="6"/>
    </i>
    <i>
      <x/>
    </i>
  </rowItems>
  <colItems count="1">
    <i/>
  </colItems>
  <dataFields count="1">
    <dataField name="Count of Weekda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7"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B103:C106"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dataField="1" compact="0" numFmtId="2" showAll="0"/>
    <pivotField compact="0" showAll="0"/>
    <pivotField compact="0" showAll="0"/>
    <pivotField compact="0" showAll="0"/>
    <pivotField axis="axisRow" compact="0" showAll="0">
      <items count="3">
        <item x="1"/>
        <item x="0"/>
        <item t="default"/>
      </items>
    </pivotField>
    <pivotField compact="0" showAll="0"/>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3">
    <i>
      <x/>
    </i>
    <i>
      <x v="1"/>
    </i>
    <i t="grand">
      <x/>
    </i>
  </rowItems>
  <colItems count="1">
    <i/>
  </colItems>
  <dataFields count="1">
    <dataField name="Average of Trip duration (minutes)" fld="10" subtotal="average"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25"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B96:C99" firstHeaderRow="1" firstDataRow="1"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dataField="1" compact="0" numFmtId="2" showAll="0"/>
    <pivotField compact="0" showAll="0"/>
    <pivotField compact="0" showAll="0"/>
    <pivotField compact="0" showAll="0"/>
    <pivotField axis="axisRow" compact="0" showAll="0" sortType="descending">
      <items count="3">
        <item x="1"/>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3">
    <i>
      <x v="1"/>
    </i>
    <i>
      <x/>
    </i>
    <i t="grand">
      <x/>
    </i>
  </rowItems>
  <colItems count="1">
    <i/>
  </colItems>
  <dataFields count="1">
    <dataField name="Count of Trip duration (minutes)" fld="1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2"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3">
  <location ref="F5:F6" firstHeaderRow="1" firstDataRow="1" firstDataCol="0"/>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showAll="0"/>
    <pivotField compact="0" numFmtId="2" showAll="0"/>
    <pivotField compact="0" showAll="0"/>
    <pivotField compact="0" showAll="0"/>
    <pivotField dataField="1" compact="0" showAll="0"/>
    <pivotField compact="0" showAll="0"/>
    <pivotField compact="0" showAll="0"/>
    <pivotField compact="0" showAll="0"/>
    <pivotField compact="0" numFmtId="49" showAl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Items count="1">
    <i/>
  </rowItems>
  <colItems count="1">
    <i/>
  </colItems>
  <dataFields count="1">
    <dataField name="Count of Start station to End statio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location ref="B110:D112" firstHeaderRow="1" firstDataRow="2" firstDataCol="1"/>
  <pivotFields count="22">
    <pivotField compact="0" showAll="0"/>
    <pivotField compact="0" numFmtId="22" showAll="0"/>
    <pivotField compact="0" numFmtId="14" showAll="0"/>
    <pivotField compact="0"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compact="0" numFmtId="164" showAll="0"/>
    <pivotField compact="0" numFmtId="165" showAll="0"/>
    <pivotField compact="0" showAll="0"/>
    <pivotField compact="0" showAll="0"/>
    <pivotField compact="0" numFmtId="22" showAll="0"/>
    <pivotField compact="0" showAll="0"/>
    <pivotField compact="0" numFmtId="2" showAll="0"/>
    <pivotField compact="0" showAll="0"/>
    <pivotField compact="0" showAll="0"/>
    <pivotField compact="0" showAll="0"/>
    <pivotField axis="axisRow" dataField="1" compact="0" showAll="0">
      <items count="3">
        <item h="1" x="1"/>
        <item x="0"/>
        <item t="default"/>
      </items>
    </pivotField>
    <pivotField axis="axisCol" compact="0" showAll="0">
      <items count="3">
        <item x="1"/>
        <item x="0"/>
        <item t="default"/>
      </items>
    </pivotField>
    <pivotField compact="0" showAll="0"/>
    <pivotField compact="0" numFmtId="49" showAll="0"/>
    <pivotField compact="0" showAll="0"/>
    <pivotField compact="0" showAll="0" defaultSubtotal="0"/>
    <pivotField compact="0" showAll="0" defaultSubtotal="0">
      <items count="6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s>
    </pivotField>
    <pivotField compact="0" showAll="0" defaultSubtotal="0">
      <items count="26">
        <item x="1"/>
        <item x="2"/>
        <item x="3"/>
        <item x="4"/>
        <item x="5"/>
        <item x="6"/>
        <item x="7"/>
        <item x="8"/>
        <item x="9"/>
        <item x="10"/>
        <item x="11"/>
        <item x="12"/>
        <item x="13"/>
        <item x="14"/>
        <item x="15"/>
        <item x="16"/>
        <item x="17"/>
        <item x="18"/>
        <item x="19"/>
        <item x="20"/>
        <item x="21"/>
        <item x="22"/>
        <item x="23"/>
        <item x="24"/>
        <item x="0"/>
        <item x="25"/>
      </items>
    </pivotField>
  </pivotFields>
  <rowFields count="1">
    <field x="14"/>
  </rowFields>
  <rowItems count="1">
    <i>
      <x v="1"/>
    </i>
  </rowItems>
  <colFields count="1">
    <field x="15"/>
  </colFields>
  <colItems count="2">
    <i>
      <x/>
    </i>
    <i>
      <x v="1"/>
    </i>
  </colItems>
  <dataFields count="1">
    <dataField name="Count of User Typ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10000000}" name="Time"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8">
  <location ref="B144:C167" firstHeaderRow="1" firstDataRow="1" firstDataCol="1"/>
  <pivotFields count="22">
    <pivotField showAll="0"/>
    <pivotField numFmtId="22" showAll="0"/>
    <pivotField numFmtId="14" showAll="0"/>
    <pivotField axis="axisRow" dataField="1" numFmtId="18"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numFmtId="164" showAll="0"/>
    <pivotField numFmtId="165" showAll="0"/>
    <pivotField showAll="0"/>
    <pivotField showAll="0">
      <items count="2">
        <item x="0"/>
        <item t="default"/>
      </items>
    </pivotField>
    <pivotField numFmtId="22" showAll="0"/>
    <pivotField showAll="0"/>
    <pivotField numFmtId="2" showAll="0"/>
    <pivotField showAll="0"/>
    <pivotField showAll="0"/>
    <pivotField showAll="0"/>
    <pivotField showAll="0">
      <items count="3">
        <item x="1"/>
        <item x="0"/>
        <item t="default"/>
      </items>
    </pivotField>
    <pivotField showAll="0">
      <items count="3">
        <item x="1"/>
        <item x="0"/>
        <item t="default"/>
      </items>
    </pivotField>
    <pivotField showAll="0"/>
    <pivotField numFmtId="49" showAll="0"/>
    <pivotField showAll="0"/>
    <pivotField showAll="0" defaultSubtotal="0">
      <items count="14">
        <item x="0"/>
        <item x="1"/>
        <item x="2"/>
        <item x="3"/>
        <item x="4"/>
        <item x="5"/>
        <item x="6"/>
        <item x="7"/>
        <item x="8"/>
        <item x="9"/>
        <item x="10"/>
        <item x="11"/>
        <item x="12"/>
        <item x="13"/>
      </items>
    </pivotField>
    <pivotField axis="axisRow" showAll="0" defaultSubtotal="0">
      <items count="62">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0"/>
        <item sd="0" x="61"/>
      </items>
    </pivotField>
    <pivotField axis="axisRow" showAll="0" sortType="descending" defaultSubtotal="0">
      <items count="26">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0"/>
        <item sd="0" x="25"/>
      </items>
      <autoSortScope>
        <pivotArea dataOnly="0" outline="0" fieldPosition="0">
          <references count="1">
            <reference field="4294967294" count="1" selected="0">
              <x v="0"/>
            </reference>
          </references>
        </pivotArea>
      </autoSortScope>
    </pivotField>
  </pivotFields>
  <rowFields count="3">
    <field x="21"/>
    <field x="20"/>
    <field x="3"/>
  </rowFields>
  <rowItems count="23">
    <i>
      <x v="17"/>
    </i>
    <i>
      <x v="18"/>
    </i>
    <i>
      <x v="16"/>
    </i>
    <i>
      <x v="8"/>
    </i>
    <i>
      <x v="9"/>
    </i>
    <i>
      <x v="15"/>
    </i>
    <i>
      <x v="13"/>
    </i>
    <i>
      <x v="7"/>
    </i>
    <i>
      <x v="12"/>
    </i>
    <i>
      <x v="11"/>
    </i>
    <i>
      <x v="19"/>
    </i>
    <i>
      <x v="20"/>
    </i>
    <i>
      <x v="14"/>
    </i>
    <i>
      <x v="10"/>
    </i>
    <i>
      <x v="21"/>
    </i>
    <i>
      <x v="23"/>
    </i>
    <i>
      <x v="6"/>
    </i>
    <i>
      <x v="22"/>
    </i>
    <i>
      <x/>
    </i>
    <i>
      <x v="5"/>
    </i>
    <i>
      <x v="2"/>
    </i>
    <i>
      <x v="3"/>
    </i>
    <i>
      <x v="1"/>
    </i>
  </rowItems>
  <colItems count="1">
    <i/>
  </colItems>
  <dataFields count="1">
    <dataField name="Count of Start time " fld="3" subtotal="count" baseField="0" baseItem="0"/>
  </dataFields>
  <chartFormats count="3">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Station" xr10:uid="{00000000-0013-0000-FFFF-FFFF01000000}" sourceName="Start Station">
  <data>
    <tabular pivotCacheId="1">
      <items count="327">
        <i x="71" s="1"/>
        <i x="230" s="1"/>
        <i x="4" s="1"/>
        <i x="141" s="1"/>
        <i x="13" s="1"/>
        <i x="305" s="1"/>
        <i x="148" s="1"/>
        <i x="2" s="1"/>
        <i x="283" s="1"/>
        <i x="79" s="1"/>
        <i x="259" s="1"/>
        <i x="107" s="1"/>
        <i x="236" s="1"/>
        <i x="174" s="1"/>
        <i x="146" s="1"/>
        <i x="281" s="1"/>
        <i x="264" s="1"/>
        <i x="306" s="1"/>
        <i x="267" s="1"/>
        <i x="323" s="1"/>
        <i x="195" s="1"/>
        <i x="172" s="1"/>
        <i x="155" s="1"/>
        <i x="106" s="1"/>
        <i x="161" s="1"/>
        <i x="43" s="1"/>
        <i x="177" s="1"/>
        <i x="167" s="1"/>
        <i x="33" s="1"/>
        <i x="270" s="1"/>
        <i x="136" s="1"/>
        <i x="261" s="1"/>
        <i x="77" s="1"/>
        <i x="243" s="1"/>
        <i x="31" s="1"/>
        <i x="61" s="1"/>
        <i x="23" s="1"/>
        <i x="308" s="1"/>
        <i x="304" s="1"/>
        <i x="56" s="1"/>
        <i x="296" s="1"/>
        <i x="287" s="1"/>
        <i x="10" s="1"/>
        <i x="192" s="1"/>
        <i x="74" s="1"/>
        <i x="3" s="1"/>
        <i x="36" s="1"/>
        <i x="78" s="1"/>
        <i x="149" s="1"/>
        <i x="122" s="1"/>
        <i x="250" s="1"/>
        <i x="85" s="1"/>
        <i x="194" s="1"/>
        <i x="237" s="1"/>
        <i x="215" s="1"/>
        <i x="39" s="1"/>
        <i x="76" s="1"/>
        <i x="93" s="1"/>
        <i x="34" s="1"/>
        <i x="262" s="1"/>
        <i x="47" s="1"/>
        <i x="235" s="1"/>
        <i x="238" s="1"/>
        <i x="67" s="1"/>
        <i x="42" s="1"/>
        <i x="81" s="1"/>
        <i x="170" s="1"/>
        <i x="183" s="1"/>
        <i x="98" s="1"/>
        <i x="251" s="1"/>
        <i x="276" s="1"/>
        <i x="216" s="1"/>
        <i x="295" s="1"/>
        <i x="40" s="1"/>
        <i x="118" s="1"/>
        <i x="35" s="1"/>
        <i x="222" s="1"/>
        <i x="8" s="1"/>
        <i x="218" s="1"/>
        <i x="89" s="1"/>
        <i x="258" s="1"/>
        <i x="309" s="1"/>
        <i x="17" s="1"/>
        <i x="138" s="1"/>
        <i x="70" s="1"/>
        <i x="117" s="1"/>
        <i x="96" s="1"/>
        <i x="112" s="1"/>
        <i x="312" s="1"/>
        <i x="48" s="1"/>
        <i x="145" s="1"/>
        <i x="94" s="1"/>
        <i x="91" s="1"/>
        <i x="196" s="1"/>
        <i x="116" s="1"/>
        <i x="50" s="1"/>
        <i x="180" s="1"/>
        <i x="184" s="1"/>
        <i x="92" s="1"/>
        <i x="234" s="1"/>
        <i x="22" s="1"/>
        <i x="205" s="1"/>
        <i x="254" s="1"/>
        <i x="232" s="1"/>
        <i x="152" s="1"/>
        <i x="37" s="1"/>
        <i x="68" s="1"/>
        <i x="12" s="1"/>
        <i x="200" s="1"/>
        <i x="272" s="1"/>
        <i x="231" s="1"/>
        <i x="255" s="1"/>
        <i x="165" s="1"/>
        <i x="199" s="1"/>
        <i x="324" s="1"/>
        <i x="65" s="1"/>
        <i x="73" s="1"/>
        <i x="15" s="1"/>
        <i x="294" s="1"/>
        <i x="206" s="1"/>
        <i x="197" s="1"/>
        <i x="16" s="1"/>
        <i x="310" s="1"/>
        <i x="176" s="1"/>
        <i x="88" s="1"/>
        <i x="182" s="1"/>
        <i x="21" s="1"/>
        <i x="210" s="1"/>
        <i x="9" s="1"/>
        <i x="147" s="1"/>
        <i x="97" s="1"/>
        <i x="113" s="1"/>
        <i x="75" s="1"/>
        <i x="203" s="1"/>
        <i x="239" s="1"/>
        <i x="53" s="1"/>
        <i x="51" s="1"/>
        <i x="135" s="1"/>
        <i x="229" s="1"/>
        <i x="49" s="1"/>
        <i x="307" s="1"/>
        <i x="164" s="1"/>
        <i x="320" s="1"/>
        <i x="301" s="1"/>
        <i x="223" s="1"/>
        <i x="110" s="1"/>
        <i x="45" s="1"/>
        <i x="153" s="1"/>
        <i x="32" s="1"/>
        <i x="268" s="1"/>
        <i x="158" s="1"/>
        <i x="62" s="1"/>
        <i x="99" s="1"/>
        <i x="265" s="1"/>
        <i x="144" s="1"/>
        <i x="126" s="1"/>
        <i x="120" s="1"/>
        <i x="154" s="1"/>
        <i x="19" s="1"/>
        <i x="226" s="1"/>
        <i x="241" s="1"/>
        <i x="189" s="1"/>
        <i x="256" s="1"/>
        <i x="55" s="1"/>
        <i x="290" s="1"/>
        <i x="7" s="1"/>
        <i x="316" s="1"/>
        <i x="105" s="1"/>
        <i x="275" s="1"/>
        <i x="242" s="1"/>
        <i x="124" s="1"/>
        <i x="82" s="1"/>
        <i x="6" s="1"/>
        <i x="11" s="1"/>
        <i x="66" s="1"/>
        <i x="157" s="1"/>
        <i x="41" s="1"/>
        <i x="163" s="1"/>
        <i x="298" s="1"/>
        <i x="225" s="1"/>
        <i x="277" s="1"/>
        <i x="280" s="1"/>
        <i x="220" s="1"/>
        <i x="133" s="1"/>
        <i x="302" s="1"/>
        <i x="28" s="1"/>
        <i x="26" s="1"/>
        <i x="101" s="1"/>
        <i x="253" s="1"/>
        <i x="168" s="1"/>
        <i x="57" s="1"/>
        <i x="303" s="1"/>
        <i x="247" s="1"/>
        <i x="288" s="1"/>
        <i x="109" s="1"/>
        <i x="204" s="1"/>
        <i x="173" s="1"/>
        <i x="185" s="1"/>
        <i x="257" s="1"/>
        <i x="191" s="1"/>
        <i x="102" s="1"/>
        <i x="83" s="1"/>
        <i x="240" s="1"/>
        <i x="318" s="1"/>
        <i x="69" s="1"/>
        <i x="299" s="1"/>
        <i x="214" s="1"/>
        <i x="1" s="1"/>
        <i x="211" s="1"/>
        <i x="245" s="1"/>
        <i x="175" s="1"/>
        <i x="123" s="1"/>
        <i x="284" s="1"/>
        <i x="315" s="1"/>
        <i x="130" s="1"/>
        <i x="187" s="1"/>
        <i x="273" s="1"/>
        <i x="317" s="1"/>
        <i x="274" s="1"/>
        <i x="297" s="1"/>
        <i x="86" s="1"/>
        <i x="202" s="1"/>
        <i x="127" s="1"/>
        <i x="201" s="1"/>
        <i x="14" s="1"/>
        <i x="132" s="1"/>
        <i x="319" s="1"/>
        <i x="131" s="1"/>
        <i x="24" s="1"/>
        <i x="30" s="1"/>
        <i x="38" s="1"/>
        <i x="143" s="1"/>
        <i x="63" s="1"/>
        <i x="59" s="1"/>
        <i x="246" s="1"/>
        <i x="285" s="1"/>
        <i x="128" s="1"/>
        <i x="321" s="1"/>
        <i x="72" s="1"/>
        <i x="213" s="1"/>
        <i x="178" s="1"/>
        <i x="198" s="1"/>
        <i x="217" s="1"/>
        <i x="104" s="1"/>
        <i x="166" s="1"/>
        <i x="249" s="1"/>
        <i x="103" s="1"/>
        <i x="314" s="1"/>
        <i x="162" s="1"/>
        <i x="111" s="1"/>
        <i x="311" s="1"/>
        <i x="64" s="1"/>
        <i x="5" s="1"/>
        <i x="0" s="1"/>
        <i x="188" s="1"/>
        <i x="282" s="1"/>
        <i x="169" s="1"/>
        <i x="20" s="1"/>
        <i x="80" s="1"/>
        <i x="260" s="1"/>
        <i x="52" s="1"/>
        <i x="219" s="1"/>
        <i x="325" s="1"/>
        <i x="293" s="1"/>
        <i x="269" s="1"/>
        <i x="121" s="1"/>
        <i x="190" s="1"/>
        <i x="95" s="1"/>
        <i x="142" s="1"/>
        <i x="252" s="1"/>
        <i x="263" s="1"/>
        <i x="207" s="1"/>
        <i x="29" s="1"/>
        <i x="186" s="1"/>
        <i x="313" s="1"/>
        <i x="289" s="1"/>
        <i x="18" s="1"/>
        <i x="137" s="1"/>
        <i x="278" s="1"/>
        <i x="221" s="1"/>
        <i x="25" s="1"/>
        <i x="227" s="1"/>
        <i x="171" s="1"/>
        <i x="119" s="1"/>
        <i x="151" s="1"/>
        <i x="286" s="1"/>
        <i x="129" s="1"/>
        <i x="160" s="1"/>
        <i x="140" s="1"/>
        <i x="125" s="1"/>
        <i x="90" s="1"/>
        <i x="27" s="1"/>
        <i x="46" s="1"/>
        <i x="271" s="1"/>
        <i x="84" s="1"/>
        <i x="224" s="1"/>
        <i x="300" s="1"/>
        <i x="115" s="1"/>
        <i x="181" s="1"/>
        <i x="212" s="1"/>
        <i x="150" s="1"/>
        <i x="244" s="1"/>
        <i x="108" s="1"/>
        <i x="228" s="1"/>
        <i x="248" s="1"/>
        <i x="58" s="1"/>
        <i x="179" s="1"/>
        <i x="60" s="1"/>
        <i x="44" s="1"/>
        <i x="159" s="1"/>
        <i x="87" s="1"/>
        <i x="100" s="1"/>
        <i x="134" s="1"/>
        <i x="156" s="1"/>
        <i x="54" s="1"/>
        <i x="266" s="1"/>
        <i x="209" s="1"/>
        <i x="279" s="1"/>
        <i x="322" s="1"/>
        <i x="114" s="1"/>
        <i x="139" s="1"/>
        <i x="233" s="1"/>
        <i x="292" s="1"/>
        <i x="208" s="1"/>
        <i x="291" s="1"/>
        <i x="193" s="1"/>
        <i x="3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D308474-992B-4AF0-BD26-7F852D9DC361}" sourceName="Year">
  <pivotTables>
    <pivotTable tabId="5" name="age distribution"/>
    <pivotTable tabId="5" name="Month"/>
    <pivotTable tabId="5" name="Time"/>
    <pivotTable tabId="5" name="userType"/>
    <pivotTable tabId="5" name="Weekday"/>
  </pivotTables>
  <data>
    <tabular pivotCacheId="2">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 xr10:uid="{9B4EC5F8-2C1F-423E-8609-4B5E31CD673F}" sourceName="User Type">
  <pivotTables>
    <pivotTable tabId="5" name="age distribution"/>
    <pivotTable tabId="5" name="Gender distribution"/>
    <pivotTable tabId="5" name="Month"/>
    <pivotTable tabId="5" name="userType"/>
    <pivotTable tabId="5" name="Time"/>
    <pivotTable tabId="5" name="Weekday"/>
  </pivotTables>
  <data>
    <tabular pivotCacheId="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73E8DE2-4125-478E-8DB4-946BAFD89501}" sourceName="Gender">
  <pivotTables>
    <pivotTable tabId="5" name="age distribution"/>
    <pivotTable tabId="5" name="Gender distribution"/>
    <pivotTable tabId="5" name="Month"/>
    <pivotTable tabId="5" name="Time"/>
    <pivotTable tabId="5" name="userType"/>
    <pivotTable tabId="5" name="Weekday"/>
  </pivotTables>
  <data>
    <tabular pivotCacheId="2" showMissing="0">
      <items count="2">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51938CA-24AC-4A27-BC27-6E22235A49D5}" sourceName="Months">
  <pivotTables>
    <pivotTable tabId="5" name="PivotTable10"/>
    <pivotTable tabId="5" name="age distribution"/>
    <pivotTable tabId="5" name="Gender distribution"/>
    <pivotTable tabId="5" name="Month"/>
    <pivotTable tabId="5" name="Time"/>
    <pivotTable tabId="5" name="userType"/>
    <pivotTable tabId="5" name="Weekday"/>
  </pivotTables>
  <data>
    <tabular pivotCacheId="2" customListSort="0">
      <items count="14">
        <i x="4" s="1"/>
        <i x="2" s="1"/>
        <i x="1" s="1"/>
        <i x="6" s="1"/>
        <i x="3" s="1"/>
        <i x="5" s="1"/>
        <i x="0" s="1" nd="1"/>
        <i x="13" s="1" nd="1"/>
        <i x="8" s="1" nd="1"/>
        <i x="12" s="1" nd="1"/>
        <i x="7" s="1" nd="1"/>
        <i x="11" s="1" nd="1"/>
        <i x="10"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t Station" xr10:uid="{00000000-0014-0000-FFFF-FFFF01000000}" cache="Slicer_Start_Station" caption="Start Station" rowHeight="241300"/>
  <slicer name="Year" xr10:uid="{F98C527F-A4BA-4AA7-B5BA-786C7B2BBBAB}" cache="Slicer_Year" caption="Year" rowHeight="234950"/>
  <slicer name="User Type" xr10:uid="{6CB91C9B-6680-4B09-92D2-5FCA8A81ADBE}" cache="Slicer_User_Type" caption="User Type" rowHeight="234950"/>
  <slicer name="Gender" xr10:uid="{AE586C73-0403-4DF8-8728-1E0EF62CE45F}" cache="Slicer_Gender" caption="Gender" rowHeight="234950"/>
  <slicer name="Months" xr10:uid="{952B4CC5-F998-4306-83E7-78F48908A1C4}" cache="Slicer_Months" caption="Months" rowHeight="234950"/>
  <slicer name="Months 1" xr10:uid="{15C1A61D-9209-4B10-8EE6-0C81E80E63D4}" cache="Slicer_Months" caption="Months"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111C131-5440-4009-AA42-9E72F2015566}" cache="Slicer_Year" caption="Year" showCaption="0" rowHeight="234950"/>
  <slicer name="User Type 1" xr10:uid="{2D0BD793-42D9-4E9D-A34D-8145A95DD2ED}" cache="Slicer_User_Type" caption="User Type" columnCount="2" showCaption="0" rowHeight="234950"/>
  <slicer name="Gender 1" xr10:uid="{405151B1-C037-440C-B78F-09BDC1F5B3CF}" cache="Slicer_Gender" caption="Gender" columnCount="2" showCaption="0" rowHeight="234950"/>
  <slicer name="Months 2" xr10:uid="{87688772-168B-442B-8C89-B873A8028AC0}" cache="Slicer_Months" caption="Months"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C356EF-439B-4070-A9FD-B1CAB8064E49}" name="Table1" displayName="Table1" ref="A1:S667" totalsRowShown="0" headerRowDxfId="20" dataDxfId="19">
  <autoFilter ref="A1:S667" xr:uid="{22C356EF-439B-4070-A9FD-B1CAB8064E49}"/>
  <tableColumns count="19">
    <tableColumn id="1" xr3:uid="{FD706179-60A1-423C-9DF0-716BBB60650F}" name="ID" dataDxfId="18"/>
    <tableColumn id="2" xr3:uid="{C9734596-AA6D-4379-8322-52A6E3BCD5B4}" name="Start date and time" dataDxfId="17"/>
    <tableColumn id="3" xr3:uid="{F085FD03-44C5-415F-9A65-9EA2F9208DF5}" name="Start date " dataDxfId="16">
      <calculatedColumnFormula>DATE(YEAR(B2),MONTH(B2),DAY(B2))</calculatedColumnFormula>
    </tableColumn>
    <tableColumn id="4" xr3:uid="{1B3AB55D-93C5-4ACA-A9E5-48FCC739226B}" name="Start time " dataDxfId="15">
      <calculatedColumnFormula>TIME(HOUR(B2),MINUTE(B2),SECOND(B2))</calculatedColumnFormula>
    </tableColumn>
    <tableColumn id="5" xr3:uid="{B86460FA-3067-4948-823E-58532EEB40CB}" name="Tme interval" dataDxfId="14">
      <calculatedColumnFormula>FLOOR(D2,"1:00")</calculatedColumnFormula>
    </tableColumn>
    <tableColumn id="6" xr3:uid="{BDD650B3-30BE-4C5F-B887-48A26C4AF556}" name="Weekday" dataDxfId="13">
      <calculatedColumnFormula>WEEKDAY(B2)</calculatedColumnFormula>
    </tableColumn>
    <tableColumn id="7" xr3:uid="{D23383E6-A772-456C-BBDD-F658306D12D6}" name="Month" dataDxfId="12">
      <calculatedColumnFormula>TEXT(B2,"mmm")</calculatedColumnFormula>
    </tableColumn>
    <tableColumn id="8" xr3:uid="{01748678-95C4-4F49-B0D0-7157003D9A0A}" name="Year" dataDxfId="11">
      <calculatedColumnFormula>YEAR(B2)</calculatedColumnFormula>
    </tableColumn>
    <tableColumn id="9" xr3:uid="{7FC29CC5-528F-4447-A108-B6AFA1A113F1}" name="End Time" dataDxfId="10"/>
    <tableColumn id="10" xr3:uid="{F8E7AEAC-4E64-4D7A-9453-2E66584DCA62}" name="Trip Duration( seconds)" dataDxfId="9"/>
    <tableColumn id="11" xr3:uid="{88C653EB-8617-4B3E-9E7E-F9A7D000E343}" name="Trip duration (minutes)" dataDxfId="8">
      <calculatedColumnFormula>J2/60</calculatedColumnFormula>
    </tableColumn>
    <tableColumn id="12" xr3:uid="{95136C58-D236-44DA-9BDC-A045F168D969}" name="Start Station" dataDxfId="7"/>
    <tableColumn id="13" xr3:uid="{C322F864-0B11-486A-BF6D-6754AE33EBF2}" name="End Station" dataDxfId="6"/>
    <tableColumn id="14" xr3:uid="{A0AE1848-6252-4703-BA08-31951C62FA3B}" name="Start station to End station" dataDxfId="5">
      <calculatedColumnFormula>CONCATENATE(L2:L667," TO ",M2:M667)</calculatedColumnFormula>
    </tableColumn>
    <tableColumn id="15" xr3:uid="{84D72B87-440B-4C8B-999A-770F08DA2F27}" name="User Type" dataDxfId="4"/>
    <tableColumn id="16" xr3:uid="{33CCADDB-6AEC-4330-96AA-46F4F9744DFA}" name="Gender" dataDxfId="3"/>
    <tableColumn id="17" xr3:uid="{7BF2C19C-49C5-4FA5-B4E5-CE99EDC0C1BA}" name="Birth Year" dataDxfId="2"/>
    <tableColumn id="18" xr3:uid="{B09198FC-5C8B-4229-9F56-48B51C4E081D}" name="Age " dataDxfId="1">
      <calculatedColumnFormula>2022-Q2</calculatedColumnFormula>
    </tableColumn>
    <tableColumn id="19" xr3:uid="{B5BACE7A-5980-418E-82B0-75971A79CEFC}" name="Age group" dataDxfId="0">
      <calculatedColumnFormula>IF(AND(R2&gt;=20,R2&lt;30),"20-29",IF(AND(R2&gt;=30,R2&lt;40),"30-39",IF(AND(R2&gt;=40,R2&lt;50),"40-49",IF(AND(R2&gt;=50,R2&lt;60),"50-59",IF(AND(R2&gt;=60,R2&lt;70),"60-69",IF(AND(R2&gt;=70,R2&lt;80),"70-79","80 above"))))))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Sheets">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B0F0"/>
      </a:accent4>
      <a:accent5>
        <a:srgbClr val="0043C9"/>
      </a:accent5>
      <a:accent6>
        <a:srgbClr val="002060"/>
      </a:accent6>
      <a:hlink>
        <a:srgbClr val="FF0000"/>
      </a:hlink>
      <a:folHlink>
        <a:srgbClr val="7030A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2.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zoomScale="74" workbookViewId="0">
      <selection activeCell="K3" sqref="K3"/>
    </sheetView>
  </sheetViews>
  <sheetFormatPr defaultColWidth="14.44140625" defaultRowHeight="15" customHeight="1" x14ac:dyDescent="0.3"/>
  <cols>
    <col min="1" max="1" width="8" customWidth="1"/>
    <col min="2" max="3" width="15.88671875" customWidth="1"/>
    <col min="4" max="4" width="12.5546875" customWidth="1"/>
    <col min="5" max="5" width="32.33203125" customWidth="1"/>
    <col min="6" max="6" width="43.88671875" customWidth="1"/>
    <col min="7" max="7" width="10.33203125" customWidth="1"/>
    <col min="8" max="8" width="7.5546875" customWidth="1"/>
    <col min="9" max="9" width="9.5546875" customWidth="1"/>
    <col min="10" max="26" width="8.6640625" customWidth="1"/>
  </cols>
  <sheetData>
    <row r="1" spans="1:9" ht="14.4" x14ac:dyDescent="0.3">
      <c r="A1" s="1" t="s">
        <v>0</v>
      </c>
      <c r="B1" s="1" t="s">
        <v>1</v>
      </c>
      <c r="C1" s="1" t="s">
        <v>2</v>
      </c>
      <c r="D1" s="1" t="s">
        <v>3</v>
      </c>
      <c r="E1" s="1" t="s">
        <v>4</v>
      </c>
      <c r="F1" s="1" t="s">
        <v>5</v>
      </c>
      <c r="G1" s="1" t="s">
        <v>6</v>
      </c>
      <c r="H1" s="1" t="s">
        <v>7</v>
      </c>
      <c r="I1" s="1" t="s">
        <v>8</v>
      </c>
    </row>
    <row r="2" spans="1:9" ht="14.4" x14ac:dyDescent="0.3">
      <c r="A2" s="1">
        <v>5688089</v>
      </c>
      <c r="B2" s="2">
        <v>42897.62158564815</v>
      </c>
      <c r="C2" s="2">
        <v>42897.630798611113</v>
      </c>
      <c r="D2" s="1">
        <v>795</v>
      </c>
      <c r="E2" s="1" t="s">
        <v>9</v>
      </c>
      <c r="F2" s="1" t="s">
        <v>10</v>
      </c>
      <c r="G2" s="1" t="s">
        <v>11</v>
      </c>
      <c r="H2" s="1" t="s">
        <v>12</v>
      </c>
      <c r="I2" s="1">
        <v>1998</v>
      </c>
    </row>
    <row r="3" spans="1:9" ht="14.4" x14ac:dyDescent="0.3">
      <c r="A3" s="1">
        <v>4096714</v>
      </c>
      <c r="B3" s="2">
        <v>42866.645960648151</v>
      </c>
      <c r="C3" s="2">
        <v>42866.653969907406</v>
      </c>
      <c r="D3" s="1">
        <v>692</v>
      </c>
      <c r="E3" s="1" t="s">
        <v>13</v>
      </c>
      <c r="F3" s="1" t="s">
        <v>14</v>
      </c>
      <c r="G3" s="1" t="s">
        <v>11</v>
      </c>
      <c r="H3" s="1" t="s">
        <v>12</v>
      </c>
      <c r="I3" s="1">
        <v>1981</v>
      </c>
    </row>
    <row r="4" spans="1:9" ht="14.4" x14ac:dyDescent="0.3">
      <c r="A4" s="1">
        <v>2173887</v>
      </c>
      <c r="B4" s="2">
        <v>42823.560023148151</v>
      </c>
      <c r="C4" s="2">
        <v>42823.575358796297</v>
      </c>
      <c r="D4" s="1">
        <v>1325</v>
      </c>
      <c r="E4" s="1" t="s">
        <v>15</v>
      </c>
      <c r="F4" s="1" t="s">
        <v>16</v>
      </c>
      <c r="G4" s="1" t="s">
        <v>11</v>
      </c>
      <c r="H4" s="1" t="s">
        <v>12</v>
      </c>
      <c r="I4" s="1">
        <v>1987</v>
      </c>
    </row>
    <row r="5" spans="1:9" ht="14.4" x14ac:dyDescent="0.3">
      <c r="A5" s="1">
        <v>3945638</v>
      </c>
      <c r="B5" s="2">
        <v>42863.824513888889</v>
      </c>
      <c r="C5" s="2">
        <v>42863.832650462966</v>
      </c>
      <c r="D5" s="1">
        <v>703</v>
      </c>
      <c r="E5" s="1" t="s">
        <v>17</v>
      </c>
      <c r="F5" s="1" t="s">
        <v>18</v>
      </c>
      <c r="G5" s="1" t="s">
        <v>11</v>
      </c>
      <c r="H5" s="1" t="s">
        <v>19</v>
      </c>
      <c r="I5" s="1">
        <v>1986</v>
      </c>
    </row>
    <row r="6" spans="1:9" ht="14.4" x14ac:dyDescent="0.3">
      <c r="A6" s="1">
        <v>6208972</v>
      </c>
      <c r="B6" s="2">
        <v>42907.325879629629</v>
      </c>
      <c r="C6" s="2">
        <v>42907.329699074071</v>
      </c>
      <c r="D6" s="1">
        <v>329</v>
      </c>
      <c r="E6" s="1" t="s">
        <v>20</v>
      </c>
      <c r="F6" s="1" t="s">
        <v>21</v>
      </c>
      <c r="G6" s="1" t="s">
        <v>11</v>
      </c>
      <c r="H6" s="1" t="s">
        <v>12</v>
      </c>
      <c r="I6" s="1">
        <v>1992</v>
      </c>
    </row>
    <row r="7" spans="1:9" ht="14.4" x14ac:dyDescent="0.3">
      <c r="A7" s="1">
        <v>1285652</v>
      </c>
      <c r="B7" s="2">
        <v>42788.788472222222</v>
      </c>
      <c r="C7" s="2">
        <v>42788.800034722219</v>
      </c>
      <c r="D7" s="1">
        <v>998</v>
      </c>
      <c r="E7" s="1" t="s">
        <v>22</v>
      </c>
      <c r="F7" s="1" t="s">
        <v>23</v>
      </c>
      <c r="G7" s="1" t="s">
        <v>11</v>
      </c>
      <c r="H7" s="1" t="s">
        <v>12</v>
      </c>
      <c r="I7" s="1">
        <v>1986</v>
      </c>
    </row>
    <row r="8" spans="1:9" ht="14.4" x14ac:dyDescent="0.3">
      <c r="A8" s="1">
        <v>1675753</v>
      </c>
      <c r="B8" s="2">
        <v>42800.682557870372</v>
      </c>
      <c r="C8" s="2">
        <v>42800.688090277778</v>
      </c>
      <c r="D8" s="1">
        <v>478</v>
      </c>
      <c r="E8" s="1" t="s">
        <v>24</v>
      </c>
      <c r="F8" s="1" t="s">
        <v>25</v>
      </c>
      <c r="G8" s="1" t="s">
        <v>11</v>
      </c>
      <c r="H8" s="1" t="s">
        <v>12</v>
      </c>
      <c r="I8" s="1">
        <v>1982</v>
      </c>
    </row>
    <row r="9" spans="1:9" ht="14.4" x14ac:dyDescent="0.3">
      <c r="A9" s="1">
        <v>1692245</v>
      </c>
      <c r="B9" s="2">
        <v>42801.321111111109</v>
      </c>
      <c r="C9" s="2">
        <v>42801.367847222224</v>
      </c>
      <c r="D9" s="1">
        <v>4038</v>
      </c>
      <c r="E9" s="1" t="s">
        <v>26</v>
      </c>
      <c r="F9" s="1" t="s">
        <v>27</v>
      </c>
      <c r="G9" s="1" t="s">
        <v>11</v>
      </c>
      <c r="H9" s="1" t="s">
        <v>12</v>
      </c>
      <c r="I9" s="1">
        <v>1984</v>
      </c>
    </row>
    <row r="10" spans="1:9" ht="14.4" x14ac:dyDescent="0.3">
      <c r="A10" s="1">
        <v>2271331</v>
      </c>
      <c r="B10" s="2">
        <v>42827.335138888891</v>
      </c>
      <c r="C10" s="2">
        <v>42827.394537037035</v>
      </c>
      <c r="D10" s="1">
        <v>5132</v>
      </c>
      <c r="E10" s="1" t="s">
        <v>28</v>
      </c>
      <c r="F10" s="1" t="s">
        <v>28</v>
      </c>
      <c r="G10" s="1" t="s">
        <v>29</v>
      </c>
    </row>
    <row r="11" spans="1:9" ht="14.4" x14ac:dyDescent="0.3">
      <c r="A11" s="1">
        <v>1558339</v>
      </c>
      <c r="B11" s="2">
        <v>42795.959386574075</v>
      </c>
      <c r="C11" s="2">
        <v>42795.96297453704</v>
      </c>
      <c r="D11" s="1">
        <v>309</v>
      </c>
      <c r="E11" s="1" t="s">
        <v>30</v>
      </c>
      <c r="F11" s="1" t="s">
        <v>31</v>
      </c>
      <c r="G11" s="1" t="s">
        <v>11</v>
      </c>
      <c r="H11" s="1" t="s">
        <v>12</v>
      </c>
      <c r="I11" s="1">
        <v>1992</v>
      </c>
    </row>
    <row r="12" spans="1:9" ht="14.4" x14ac:dyDescent="0.3">
      <c r="A12" s="1">
        <v>2287178</v>
      </c>
      <c r="B12" s="2">
        <v>42827.609259259261</v>
      </c>
      <c r="C12" s="2">
        <v>42827.622361111113</v>
      </c>
      <c r="D12" s="1">
        <v>1131</v>
      </c>
      <c r="E12" s="1" t="s">
        <v>32</v>
      </c>
      <c r="F12" s="1" t="s">
        <v>33</v>
      </c>
      <c r="G12" s="1" t="s">
        <v>29</v>
      </c>
    </row>
    <row r="13" spans="1:9" ht="14.4" x14ac:dyDescent="0.3">
      <c r="A13" s="1">
        <v>2744874</v>
      </c>
      <c r="B13" s="2">
        <v>42838.569895833331</v>
      </c>
      <c r="C13" s="2">
        <v>42838.573599537034</v>
      </c>
      <c r="D13" s="1">
        <v>319</v>
      </c>
      <c r="E13" s="1" t="s">
        <v>34</v>
      </c>
      <c r="F13" s="1" t="s">
        <v>35</v>
      </c>
      <c r="G13" s="1" t="s">
        <v>11</v>
      </c>
      <c r="H13" s="1" t="s">
        <v>12</v>
      </c>
      <c r="I13" s="1">
        <v>1955</v>
      </c>
    </row>
    <row r="14" spans="1:9" ht="14.4" x14ac:dyDescent="0.3">
      <c r="A14" s="1">
        <v>3398180</v>
      </c>
      <c r="B14" s="2">
        <v>42852.977442129632</v>
      </c>
      <c r="C14" s="2">
        <v>42853.00408564815</v>
      </c>
      <c r="D14" s="1">
        <v>2301</v>
      </c>
      <c r="E14" s="1" t="s">
        <v>36</v>
      </c>
      <c r="F14" s="1" t="s">
        <v>37</v>
      </c>
      <c r="G14" s="1" t="s">
        <v>11</v>
      </c>
      <c r="H14" s="1" t="s">
        <v>12</v>
      </c>
      <c r="I14" s="1">
        <v>1971</v>
      </c>
    </row>
    <row r="15" spans="1:9" ht="14.4" x14ac:dyDescent="0.3">
      <c r="A15" s="1">
        <v>991609</v>
      </c>
      <c r="B15" s="2">
        <v>42779.653391203705</v>
      </c>
      <c r="C15" s="2">
        <v>42779.666967592595</v>
      </c>
      <c r="D15" s="1">
        <v>1172</v>
      </c>
      <c r="E15" s="1" t="s">
        <v>38</v>
      </c>
      <c r="F15" s="1" t="s">
        <v>39</v>
      </c>
      <c r="G15" s="1" t="s">
        <v>11</v>
      </c>
      <c r="H15" s="1" t="s">
        <v>12</v>
      </c>
      <c r="I15" s="1">
        <v>1993</v>
      </c>
    </row>
    <row r="16" spans="1:9" ht="14.4" x14ac:dyDescent="0.3">
      <c r="A16" s="1">
        <v>1512596</v>
      </c>
      <c r="B16" s="2">
        <v>42794.810219907406</v>
      </c>
      <c r="C16" s="2">
        <v>42794.81621527778</v>
      </c>
      <c r="D16" s="1">
        <v>518</v>
      </c>
      <c r="E16" s="1" t="s">
        <v>40</v>
      </c>
      <c r="F16" s="1" t="s">
        <v>41</v>
      </c>
      <c r="G16" s="1" t="s">
        <v>11</v>
      </c>
      <c r="H16" s="1" t="s">
        <v>12</v>
      </c>
      <c r="I16" s="1">
        <v>1983</v>
      </c>
    </row>
    <row r="17" spans="1:9" ht="14.4" x14ac:dyDescent="0.3">
      <c r="A17" s="1">
        <v>187466</v>
      </c>
      <c r="B17" s="2">
        <v>42746.479513888888</v>
      </c>
      <c r="C17" s="2">
        <v>42746.482812499999</v>
      </c>
      <c r="D17" s="1">
        <v>285</v>
      </c>
      <c r="E17" s="1" t="s">
        <v>42</v>
      </c>
      <c r="F17" s="1" t="s">
        <v>43</v>
      </c>
      <c r="G17" s="1" t="s">
        <v>11</v>
      </c>
      <c r="H17" s="1" t="s">
        <v>12</v>
      </c>
      <c r="I17" s="1">
        <v>1972</v>
      </c>
    </row>
    <row r="18" spans="1:9" ht="14.4" x14ac:dyDescent="0.3">
      <c r="A18" s="1">
        <v>2195658</v>
      </c>
      <c r="B18" s="2">
        <v>42823.847037037034</v>
      </c>
      <c r="C18" s="2">
        <v>42823.850081018521</v>
      </c>
      <c r="D18" s="1">
        <v>263</v>
      </c>
      <c r="E18" s="1" t="s">
        <v>22</v>
      </c>
      <c r="F18" s="1" t="s">
        <v>44</v>
      </c>
      <c r="G18" s="1" t="s">
        <v>11</v>
      </c>
      <c r="H18" s="1" t="s">
        <v>12</v>
      </c>
      <c r="I18" s="1">
        <v>1982</v>
      </c>
    </row>
    <row r="19" spans="1:9" ht="14.4" x14ac:dyDescent="0.3">
      <c r="A19" s="1">
        <v>6388534</v>
      </c>
      <c r="B19" s="2">
        <v>42909.890266203707</v>
      </c>
      <c r="C19" s="2">
        <v>42909.896354166667</v>
      </c>
      <c r="D19" s="1">
        <v>525</v>
      </c>
      <c r="E19" s="1" t="s">
        <v>45</v>
      </c>
      <c r="F19" s="1" t="s">
        <v>46</v>
      </c>
      <c r="G19" s="1" t="s">
        <v>11</v>
      </c>
      <c r="H19" s="1" t="s">
        <v>19</v>
      </c>
      <c r="I19" s="1">
        <v>1997</v>
      </c>
    </row>
    <row r="20" spans="1:9" ht="14.4" x14ac:dyDescent="0.3">
      <c r="A20" s="1">
        <v>4733837</v>
      </c>
      <c r="B20" s="2">
        <v>42879.370509259257</v>
      </c>
      <c r="C20" s="2">
        <v>42879.378125000003</v>
      </c>
      <c r="D20" s="1">
        <v>658</v>
      </c>
      <c r="E20" s="1" t="s">
        <v>47</v>
      </c>
      <c r="F20" s="1" t="s">
        <v>48</v>
      </c>
      <c r="G20" s="1" t="s">
        <v>11</v>
      </c>
      <c r="H20" s="1" t="s">
        <v>12</v>
      </c>
      <c r="I20" s="1">
        <v>1979</v>
      </c>
    </row>
    <row r="21" spans="1:9" ht="15.75" customHeight="1" x14ac:dyDescent="0.3">
      <c r="A21" s="1">
        <v>5857</v>
      </c>
      <c r="B21" s="2">
        <v>42736.564340277779</v>
      </c>
      <c r="C21" s="2">
        <v>42736.576354166667</v>
      </c>
      <c r="D21" s="1">
        <v>1038</v>
      </c>
      <c r="E21" s="1" t="s">
        <v>49</v>
      </c>
      <c r="F21" s="1" t="s">
        <v>50</v>
      </c>
      <c r="G21" s="1" t="s">
        <v>29</v>
      </c>
    </row>
    <row r="22" spans="1:9" ht="15.75" customHeight="1" x14ac:dyDescent="0.3">
      <c r="A22" s="1">
        <v>1132766</v>
      </c>
      <c r="B22" s="2">
        <v>42784.561898148146</v>
      </c>
      <c r="C22" s="2">
        <v>42784.562858796293</v>
      </c>
      <c r="D22" s="1">
        <v>82</v>
      </c>
      <c r="E22" s="1" t="s">
        <v>51</v>
      </c>
      <c r="F22" s="1" t="s">
        <v>38</v>
      </c>
      <c r="G22" s="1" t="s">
        <v>11</v>
      </c>
      <c r="H22" s="1" t="s">
        <v>12</v>
      </c>
      <c r="I22" s="1">
        <v>1983</v>
      </c>
    </row>
    <row r="23" spans="1:9" ht="15.75" customHeight="1" x14ac:dyDescent="0.3">
      <c r="A23" s="1">
        <v>3358474</v>
      </c>
      <c r="B23" s="2">
        <v>42852.405960648146</v>
      </c>
      <c r="C23" s="2">
        <v>42852.408333333333</v>
      </c>
      <c r="D23" s="1">
        <v>204</v>
      </c>
      <c r="E23" s="1" t="s">
        <v>52</v>
      </c>
      <c r="F23" s="1" t="s">
        <v>53</v>
      </c>
      <c r="G23" s="1" t="s">
        <v>11</v>
      </c>
      <c r="H23" s="1" t="s">
        <v>12</v>
      </c>
      <c r="I23" s="1">
        <v>1988</v>
      </c>
    </row>
    <row r="24" spans="1:9" ht="15.75" customHeight="1" x14ac:dyDescent="0.3">
      <c r="A24" s="1">
        <v>1778858</v>
      </c>
      <c r="B24" s="2">
        <v>42803.469201388885</v>
      </c>
      <c r="C24" s="2">
        <v>42803.478506944448</v>
      </c>
      <c r="D24" s="1">
        <v>803</v>
      </c>
      <c r="E24" s="1" t="s">
        <v>31</v>
      </c>
      <c r="F24" s="1" t="s">
        <v>9</v>
      </c>
      <c r="G24" s="1" t="s">
        <v>11</v>
      </c>
      <c r="H24" s="1" t="s">
        <v>19</v>
      </c>
      <c r="I24" s="1">
        <v>1978</v>
      </c>
    </row>
    <row r="25" spans="1:9" ht="15.75" customHeight="1" x14ac:dyDescent="0.3">
      <c r="A25" s="1">
        <v>2497952</v>
      </c>
      <c r="B25" s="2">
        <v>42833.569305555553</v>
      </c>
      <c r="C25" s="2">
        <v>42833.586388888885</v>
      </c>
      <c r="D25" s="1">
        <v>1476</v>
      </c>
      <c r="E25" s="1" t="s">
        <v>54</v>
      </c>
      <c r="F25" s="1" t="s">
        <v>55</v>
      </c>
      <c r="G25" s="1" t="s">
        <v>29</v>
      </c>
    </row>
    <row r="26" spans="1:9" ht="15.75" customHeight="1" x14ac:dyDescent="0.3">
      <c r="A26" s="1">
        <v>2905932</v>
      </c>
      <c r="B26" s="2">
        <v>42841.733402777776</v>
      </c>
      <c r="C26" s="2">
        <v>42841.75199074074</v>
      </c>
      <c r="D26" s="1">
        <v>1605</v>
      </c>
      <c r="E26" s="1" t="s">
        <v>56</v>
      </c>
      <c r="F26" s="1" t="s">
        <v>57</v>
      </c>
      <c r="G26" s="1" t="s">
        <v>11</v>
      </c>
      <c r="H26" s="1" t="s">
        <v>12</v>
      </c>
      <c r="I26" s="1">
        <v>1983</v>
      </c>
    </row>
    <row r="27" spans="1:9" ht="15.75" customHeight="1" x14ac:dyDescent="0.3">
      <c r="A27" s="1">
        <v>3123311</v>
      </c>
      <c r="B27" s="2">
        <v>42846.403634259259</v>
      </c>
      <c r="C27" s="2">
        <v>42846.408750000002</v>
      </c>
      <c r="D27" s="1">
        <v>441</v>
      </c>
      <c r="E27" s="1" t="s">
        <v>13</v>
      </c>
      <c r="F27" s="1" t="s">
        <v>38</v>
      </c>
      <c r="G27" s="1" t="s">
        <v>11</v>
      </c>
      <c r="H27" s="1" t="s">
        <v>19</v>
      </c>
      <c r="I27" s="1">
        <v>1965</v>
      </c>
    </row>
    <row r="28" spans="1:9" ht="15.75" customHeight="1" x14ac:dyDescent="0.3">
      <c r="A28" s="1">
        <v>2959550</v>
      </c>
      <c r="B28" s="2">
        <v>42842.769016203703</v>
      </c>
      <c r="C28" s="2">
        <v>42842.789270833331</v>
      </c>
      <c r="D28" s="1">
        <v>1750</v>
      </c>
      <c r="E28" s="1" t="s">
        <v>58</v>
      </c>
      <c r="F28" s="1" t="s">
        <v>59</v>
      </c>
      <c r="G28" s="1" t="s">
        <v>11</v>
      </c>
      <c r="H28" s="1" t="s">
        <v>12</v>
      </c>
      <c r="I28" s="1">
        <v>1975</v>
      </c>
    </row>
    <row r="29" spans="1:9" ht="15.75" customHeight="1" x14ac:dyDescent="0.3">
      <c r="A29" s="1">
        <v>2067887</v>
      </c>
      <c r="B29" s="2">
        <v>42819.501516203702</v>
      </c>
      <c r="C29" s="2">
        <v>42819.506064814814</v>
      </c>
      <c r="D29" s="1">
        <v>393</v>
      </c>
      <c r="E29" s="1" t="s">
        <v>60</v>
      </c>
      <c r="F29" s="1" t="s">
        <v>61</v>
      </c>
      <c r="G29" s="1" t="s">
        <v>11</v>
      </c>
      <c r="H29" s="1" t="s">
        <v>19</v>
      </c>
      <c r="I29" s="1">
        <v>1960</v>
      </c>
    </row>
    <row r="30" spans="1:9" ht="15.75" customHeight="1" x14ac:dyDescent="0.3">
      <c r="A30" s="1">
        <v>3518426</v>
      </c>
      <c r="B30" s="2">
        <v>42854.999120370368</v>
      </c>
      <c r="C30" s="2">
        <v>42855.001608796294</v>
      </c>
      <c r="D30" s="1">
        <v>215</v>
      </c>
      <c r="E30" s="1" t="s">
        <v>62</v>
      </c>
      <c r="F30" s="1" t="s">
        <v>57</v>
      </c>
      <c r="G30" s="1" t="s">
        <v>11</v>
      </c>
      <c r="H30" s="1" t="s">
        <v>12</v>
      </c>
      <c r="I30" s="1">
        <v>1986</v>
      </c>
    </row>
    <row r="31" spans="1:9" ht="15.75" customHeight="1" x14ac:dyDescent="0.3">
      <c r="A31" s="1">
        <v>5383277</v>
      </c>
      <c r="B31" s="2">
        <v>42892.474652777775</v>
      </c>
      <c r="C31" s="2">
        <v>42892.477037037039</v>
      </c>
      <c r="D31" s="1">
        <v>205</v>
      </c>
      <c r="E31" s="1" t="s">
        <v>63</v>
      </c>
      <c r="F31" s="1" t="s">
        <v>64</v>
      </c>
      <c r="G31" s="1" t="s">
        <v>11</v>
      </c>
      <c r="H31" s="1" t="s">
        <v>12</v>
      </c>
      <c r="I31" s="1">
        <v>1951</v>
      </c>
    </row>
    <row r="32" spans="1:9" ht="15.75" customHeight="1" x14ac:dyDescent="0.3">
      <c r="A32" s="1">
        <v>3146215</v>
      </c>
      <c r="B32" s="2">
        <v>42846.756493055553</v>
      </c>
      <c r="C32" s="2">
        <v>42846.759895833333</v>
      </c>
      <c r="D32" s="1">
        <v>294</v>
      </c>
      <c r="E32" s="1" t="s">
        <v>65</v>
      </c>
      <c r="F32" s="1" t="s">
        <v>66</v>
      </c>
      <c r="G32" s="1" t="s">
        <v>11</v>
      </c>
      <c r="H32" s="1" t="s">
        <v>19</v>
      </c>
      <c r="I32" s="1">
        <v>1995</v>
      </c>
    </row>
    <row r="33" spans="1:9" ht="15.75" customHeight="1" x14ac:dyDescent="0.3">
      <c r="A33" s="1">
        <v>2018488</v>
      </c>
      <c r="B33" s="2">
        <v>42817.774375000001</v>
      </c>
      <c r="C33" s="2">
        <v>42817.78502314815</v>
      </c>
      <c r="D33" s="1">
        <v>920</v>
      </c>
      <c r="E33" s="1" t="s">
        <v>67</v>
      </c>
      <c r="F33" s="1" t="s">
        <v>68</v>
      </c>
      <c r="G33" s="1" t="s">
        <v>11</v>
      </c>
      <c r="H33" s="1" t="s">
        <v>12</v>
      </c>
      <c r="I33" s="1">
        <v>1951</v>
      </c>
    </row>
    <row r="34" spans="1:9" ht="15.75" customHeight="1" x14ac:dyDescent="0.3">
      <c r="A34" s="1">
        <v>3676202</v>
      </c>
      <c r="B34" s="2">
        <v>42857.905185185184</v>
      </c>
      <c r="C34" s="2">
        <v>42857.936979166669</v>
      </c>
      <c r="D34" s="1">
        <v>2746</v>
      </c>
      <c r="E34" s="1" t="s">
        <v>69</v>
      </c>
      <c r="F34" s="1" t="s">
        <v>70</v>
      </c>
      <c r="G34" s="1" t="s">
        <v>29</v>
      </c>
    </row>
    <row r="35" spans="1:9" ht="15.75" customHeight="1" x14ac:dyDescent="0.3">
      <c r="A35" s="1">
        <v>1389460</v>
      </c>
      <c r="B35" s="2">
        <v>42791.457048611112</v>
      </c>
      <c r="C35" s="2">
        <v>42791.460509259261</v>
      </c>
      <c r="D35" s="1">
        <v>298</v>
      </c>
      <c r="E35" s="1" t="s">
        <v>71</v>
      </c>
      <c r="F35" s="1" t="s">
        <v>72</v>
      </c>
      <c r="G35" s="1" t="s">
        <v>11</v>
      </c>
      <c r="H35" s="1" t="s">
        <v>12</v>
      </c>
      <c r="I35" s="1">
        <v>1986</v>
      </c>
    </row>
    <row r="36" spans="1:9" ht="15.75" customHeight="1" x14ac:dyDescent="0.3">
      <c r="A36" s="1">
        <v>6321417</v>
      </c>
      <c r="B36" s="2">
        <v>42908.786585648151</v>
      </c>
      <c r="C36" s="2">
        <v>42908.802662037036</v>
      </c>
      <c r="D36" s="1">
        <v>1388</v>
      </c>
      <c r="E36" s="1" t="s">
        <v>73</v>
      </c>
      <c r="F36" s="1" t="s">
        <v>74</v>
      </c>
      <c r="G36" s="1" t="s">
        <v>11</v>
      </c>
      <c r="H36" s="1" t="s">
        <v>12</v>
      </c>
      <c r="I36" s="1">
        <v>1988</v>
      </c>
    </row>
    <row r="37" spans="1:9" ht="15.75" customHeight="1" x14ac:dyDescent="0.3">
      <c r="A37" s="1">
        <v>936709</v>
      </c>
      <c r="B37" s="2">
        <v>42774.504745370374</v>
      </c>
      <c r="C37" s="2">
        <v>42774.506030092591</v>
      </c>
      <c r="D37" s="1">
        <v>111</v>
      </c>
      <c r="E37" s="1" t="s">
        <v>75</v>
      </c>
      <c r="F37" s="1" t="s">
        <v>76</v>
      </c>
      <c r="G37" s="1" t="s">
        <v>11</v>
      </c>
      <c r="H37" s="1" t="s">
        <v>12</v>
      </c>
      <c r="I37" s="1">
        <v>1975</v>
      </c>
    </row>
    <row r="38" spans="1:9" ht="15.75" customHeight="1" x14ac:dyDescent="0.3">
      <c r="A38" s="1">
        <v>1975396</v>
      </c>
      <c r="B38" s="2">
        <v>42816.372719907406</v>
      </c>
      <c r="C38" s="2">
        <v>42816.380011574074</v>
      </c>
      <c r="D38" s="1">
        <v>630</v>
      </c>
      <c r="E38" s="1" t="s">
        <v>77</v>
      </c>
      <c r="F38" s="1" t="s">
        <v>42</v>
      </c>
      <c r="G38" s="1" t="s">
        <v>29</v>
      </c>
    </row>
    <row r="39" spans="1:9" ht="15.75" customHeight="1" x14ac:dyDescent="0.3">
      <c r="A39" s="1">
        <v>642530</v>
      </c>
      <c r="B39" s="2">
        <v>42763.689236111109</v>
      </c>
      <c r="C39" s="2">
        <v>42763.704108796293</v>
      </c>
      <c r="D39" s="1">
        <v>1284</v>
      </c>
      <c r="E39" s="1" t="s">
        <v>78</v>
      </c>
      <c r="F39" s="1" t="s">
        <v>28</v>
      </c>
      <c r="G39" s="1" t="s">
        <v>11</v>
      </c>
      <c r="H39" s="1" t="s">
        <v>12</v>
      </c>
      <c r="I39" s="1">
        <v>1974</v>
      </c>
    </row>
    <row r="40" spans="1:9" ht="15.75" customHeight="1" x14ac:dyDescent="0.3">
      <c r="A40" s="1">
        <v>5630375</v>
      </c>
      <c r="B40" s="2">
        <v>42896.585914351854</v>
      </c>
      <c r="C40" s="2">
        <v>42896.586805555555</v>
      </c>
      <c r="D40" s="1">
        <v>76</v>
      </c>
      <c r="E40" s="1" t="s">
        <v>79</v>
      </c>
      <c r="F40" s="1" t="s">
        <v>79</v>
      </c>
      <c r="G40" s="1" t="s">
        <v>29</v>
      </c>
    </row>
    <row r="41" spans="1:9" ht="15.75" customHeight="1" x14ac:dyDescent="0.3">
      <c r="A41" s="1">
        <v>5481113</v>
      </c>
      <c r="B41" s="2">
        <v>42894.309583333335</v>
      </c>
      <c r="C41" s="2">
        <v>42894.313391203701</v>
      </c>
      <c r="D41" s="1">
        <v>328</v>
      </c>
      <c r="E41" s="1" t="s">
        <v>80</v>
      </c>
      <c r="F41" s="1" t="s">
        <v>81</v>
      </c>
      <c r="G41" s="1" t="s">
        <v>11</v>
      </c>
      <c r="H41" s="1" t="s">
        <v>19</v>
      </c>
      <c r="I41" s="1">
        <v>1986</v>
      </c>
    </row>
    <row r="42" spans="1:9" ht="15.75" customHeight="1" x14ac:dyDescent="0.3">
      <c r="A42" s="1">
        <v>3873453</v>
      </c>
      <c r="B42" s="2">
        <v>42862.451643518521</v>
      </c>
      <c r="C42" s="2">
        <v>42862.456064814818</v>
      </c>
      <c r="D42" s="1">
        <v>382</v>
      </c>
      <c r="E42" s="1" t="s">
        <v>82</v>
      </c>
      <c r="F42" s="1" t="s">
        <v>83</v>
      </c>
      <c r="G42" s="1" t="s">
        <v>11</v>
      </c>
      <c r="H42" s="1" t="s">
        <v>12</v>
      </c>
      <c r="I42" s="1">
        <v>1993</v>
      </c>
    </row>
    <row r="43" spans="1:9" ht="15.75" customHeight="1" x14ac:dyDescent="0.3">
      <c r="A43" s="1">
        <v>2567503</v>
      </c>
      <c r="B43" s="2">
        <v>42835.314085648148</v>
      </c>
      <c r="C43" s="2">
        <v>42835.320185185185</v>
      </c>
      <c r="D43" s="1">
        <v>526</v>
      </c>
      <c r="E43" s="1" t="s">
        <v>84</v>
      </c>
      <c r="F43" s="1" t="s">
        <v>85</v>
      </c>
      <c r="G43" s="1" t="s">
        <v>11</v>
      </c>
      <c r="H43" s="1" t="s">
        <v>12</v>
      </c>
      <c r="I43" s="1">
        <v>1974</v>
      </c>
    </row>
    <row r="44" spans="1:9" ht="15.75" customHeight="1" x14ac:dyDescent="0.3">
      <c r="A44" s="1">
        <v>6432811</v>
      </c>
      <c r="B44" s="2">
        <v>42910.801203703704</v>
      </c>
      <c r="C44" s="2">
        <v>42910.804768518516</v>
      </c>
      <c r="D44" s="1">
        <v>308</v>
      </c>
      <c r="E44" s="1" t="s">
        <v>86</v>
      </c>
      <c r="F44" s="1" t="s">
        <v>87</v>
      </c>
      <c r="G44" s="1" t="s">
        <v>11</v>
      </c>
      <c r="H44" s="1" t="s">
        <v>12</v>
      </c>
      <c r="I44" s="1">
        <v>1987</v>
      </c>
    </row>
    <row r="45" spans="1:9" ht="15.75" customHeight="1" x14ac:dyDescent="0.3">
      <c r="A45" s="1">
        <v>1909858</v>
      </c>
      <c r="B45" s="2">
        <v>42814.380902777775</v>
      </c>
      <c r="C45" s="2">
        <v>42814.38453703704</v>
      </c>
      <c r="D45" s="1">
        <v>314</v>
      </c>
      <c r="E45" s="1" t="s">
        <v>88</v>
      </c>
      <c r="F45" s="1" t="s">
        <v>89</v>
      </c>
      <c r="G45" s="1" t="s">
        <v>11</v>
      </c>
      <c r="H45" s="1" t="s">
        <v>12</v>
      </c>
      <c r="I45" s="1">
        <v>1968</v>
      </c>
    </row>
    <row r="46" spans="1:9" ht="15.75" customHeight="1" x14ac:dyDescent="0.3">
      <c r="A46" s="1">
        <v>4989575</v>
      </c>
      <c r="B46" s="2">
        <v>42885.425196759257</v>
      </c>
      <c r="C46" s="2">
        <v>42885.435081018521</v>
      </c>
      <c r="D46" s="1">
        <v>854</v>
      </c>
      <c r="E46" s="1" t="s">
        <v>60</v>
      </c>
      <c r="F46" s="1" t="s">
        <v>90</v>
      </c>
      <c r="G46" s="1" t="s">
        <v>11</v>
      </c>
      <c r="H46" s="1" t="s">
        <v>12</v>
      </c>
      <c r="I46" s="1">
        <v>1985</v>
      </c>
    </row>
    <row r="47" spans="1:9" ht="15.75" customHeight="1" x14ac:dyDescent="0.3">
      <c r="A47" s="1">
        <v>4485367</v>
      </c>
      <c r="B47" s="2">
        <v>42874.368969907409</v>
      </c>
      <c r="C47" s="2">
        <v>42874.373981481483</v>
      </c>
      <c r="D47" s="1">
        <v>433</v>
      </c>
      <c r="E47" s="1" t="s">
        <v>91</v>
      </c>
      <c r="F47" s="1" t="s">
        <v>39</v>
      </c>
      <c r="G47" s="1" t="s">
        <v>11</v>
      </c>
      <c r="H47" s="1" t="s">
        <v>12</v>
      </c>
      <c r="I47" s="1">
        <v>1979</v>
      </c>
    </row>
    <row r="48" spans="1:9" ht="15.75" customHeight="1" x14ac:dyDescent="0.3">
      <c r="A48" s="1">
        <v>6686290</v>
      </c>
      <c r="B48" s="2">
        <v>42914.854120370372</v>
      </c>
      <c r="C48" s="2">
        <v>42914.861111111109</v>
      </c>
      <c r="D48" s="1">
        <v>603</v>
      </c>
      <c r="E48" s="1" t="s">
        <v>92</v>
      </c>
      <c r="F48" s="1" t="s">
        <v>61</v>
      </c>
      <c r="G48" s="1" t="s">
        <v>11</v>
      </c>
      <c r="H48" s="1" t="s">
        <v>12</v>
      </c>
      <c r="I48" s="1">
        <v>1987</v>
      </c>
    </row>
    <row r="49" spans="1:9" ht="15.75" customHeight="1" x14ac:dyDescent="0.3">
      <c r="A49" s="1">
        <v>6398149</v>
      </c>
      <c r="B49" s="2">
        <v>42910.463356481479</v>
      </c>
      <c r="C49" s="2">
        <v>42910.467418981483</v>
      </c>
      <c r="D49" s="1">
        <v>351</v>
      </c>
      <c r="E49" s="1" t="s">
        <v>52</v>
      </c>
      <c r="F49" s="1" t="s">
        <v>93</v>
      </c>
      <c r="G49" s="1" t="s">
        <v>11</v>
      </c>
      <c r="H49" s="1" t="s">
        <v>12</v>
      </c>
      <c r="I49" s="1">
        <v>1976</v>
      </c>
    </row>
    <row r="50" spans="1:9" ht="15.75" customHeight="1" x14ac:dyDescent="0.3">
      <c r="A50" s="1">
        <v>2964832</v>
      </c>
      <c r="B50" s="2">
        <v>42842.810983796298</v>
      </c>
      <c r="C50" s="2">
        <v>42842.820439814815</v>
      </c>
      <c r="D50" s="1">
        <v>816</v>
      </c>
      <c r="E50" s="1" t="s">
        <v>94</v>
      </c>
      <c r="F50" s="1" t="s">
        <v>95</v>
      </c>
      <c r="G50" s="1" t="s">
        <v>11</v>
      </c>
      <c r="H50" s="1" t="s">
        <v>19</v>
      </c>
      <c r="I50" s="1">
        <v>1990</v>
      </c>
    </row>
    <row r="51" spans="1:9" ht="15.75" customHeight="1" x14ac:dyDescent="0.3">
      <c r="A51" s="1">
        <v>5334757</v>
      </c>
      <c r="B51" s="2">
        <v>42891.516122685185</v>
      </c>
      <c r="C51" s="2">
        <v>42891.52039351852</v>
      </c>
      <c r="D51" s="1">
        <v>368</v>
      </c>
      <c r="E51" s="1" t="s">
        <v>96</v>
      </c>
      <c r="F51" s="1" t="s">
        <v>97</v>
      </c>
      <c r="G51" s="1" t="s">
        <v>11</v>
      </c>
      <c r="H51" s="1" t="s">
        <v>12</v>
      </c>
      <c r="I51" s="1">
        <v>1990</v>
      </c>
    </row>
    <row r="52" spans="1:9" ht="15.75" customHeight="1" x14ac:dyDescent="0.3">
      <c r="A52" s="1">
        <v>574675</v>
      </c>
      <c r="B52" s="2">
        <v>42761.527986111112</v>
      </c>
      <c r="C52" s="2">
        <v>42761.546215277776</v>
      </c>
      <c r="D52" s="1">
        <v>1574</v>
      </c>
      <c r="E52" s="1" t="s">
        <v>98</v>
      </c>
      <c r="F52" s="1" t="s">
        <v>86</v>
      </c>
      <c r="G52" s="1" t="s">
        <v>11</v>
      </c>
      <c r="H52" s="1" t="s">
        <v>12</v>
      </c>
      <c r="I52" s="1">
        <v>1954</v>
      </c>
    </row>
    <row r="53" spans="1:9" ht="15.75" customHeight="1" x14ac:dyDescent="0.3">
      <c r="A53" s="1">
        <v>5981682</v>
      </c>
      <c r="B53" s="2">
        <v>42902.552314814813</v>
      </c>
      <c r="C53" s="2">
        <v>42902.556064814817</v>
      </c>
      <c r="D53" s="1">
        <v>324</v>
      </c>
      <c r="E53" s="1" t="s">
        <v>99</v>
      </c>
      <c r="F53" s="1" t="s">
        <v>100</v>
      </c>
      <c r="G53" s="1" t="s">
        <v>11</v>
      </c>
      <c r="H53" s="1" t="s">
        <v>12</v>
      </c>
      <c r="I53" s="1">
        <v>1992</v>
      </c>
    </row>
    <row r="54" spans="1:9" ht="15.75" customHeight="1" x14ac:dyDescent="0.3">
      <c r="A54" s="1">
        <v>2897347</v>
      </c>
      <c r="B54" s="2">
        <v>42841.641469907408</v>
      </c>
      <c r="C54" s="2">
        <v>42841.655740740738</v>
      </c>
      <c r="D54" s="1">
        <v>1233</v>
      </c>
      <c r="E54" s="1" t="s">
        <v>101</v>
      </c>
      <c r="F54" s="1" t="s">
        <v>102</v>
      </c>
      <c r="G54" s="1" t="s">
        <v>29</v>
      </c>
    </row>
    <row r="55" spans="1:9" ht="15.75" customHeight="1" x14ac:dyDescent="0.3">
      <c r="A55" s="1">
        <v>3582305</v>
      </c>
      <c r="B55" s="2">
        <v>42856.563668981478</v>
      </c>
      <c r="C55" s="2">
        <v>42856.573877314811</v>
      </c>
      <c r="D55" s="1">
        <v>881</v>
      </c>
      <c r="E55" s="1" t="s">
        <v>103</v>
      </c>
      <c r="F55" s="1" t="s">
        <v>104</v>
      </c>
      <c r="G55" s="1" t="s">
        <v>11</v>
      </c>
      <c r="H55" s="1" t="s">
        <v>12</v>
      </c>
      <c r="I55" s="1">
        <v>1972</v>
      </c>
    </row>
    <row r="56" spans="1:9" ht="15.75" customHeight="1" x14ac:dyDescent="0.3">
      <c r="A56" s="1">
        <v>1507415</v>
      </c>
      <c r="B56" s="2">
        <v>42794.752418981479</v>
      </c>
      <c r="C56" s="2">
        <v>42794.757268518515</v>
      </c>
      <c r="D56" s="1">
        <v>418</v>
      </c>
      <c r="E56" s="1" t="s">
        <v>105</v>
      </c>
      <c r="F56" s="1" t="s">
        <v>106</v>
      </c>
      <c r="G56" s="1" t="s">
        <v>11</v>
      </c>
      <c r="H56" s="1" t="s">
        <v>12</v>
      </c>
      <c r="I56" s="1">
        <v>1990</v>
      </c>
    </row>
    <row r="57" spans="1:9" ht="15.75" customHeight="1" x14ac:dyDescent="0.3">
      <c r="A57" s="1">
        <v>5448406</v>
      </c>
      <c r="B57" s="2">
        <v>42893.691620370373</v>
      </c>
      <c r="C57" s="2">
        <v>42893.707326388889</v>
      </c>
      <c r="D57" s="1">
        <v>1356</v>
      </c>
      <c r="E57" s="1" t="s">
        <v>107</v>
      </c>
      <c r="F57" s="1" t="s">
        <v>108</v>
      </c>
      <c r="G57" s="1" t="s">
        <v>11</v>
      </c>
      <c r="H57" s="1" t="s">
        <v>12</v>
      </c>
      <c r="I57" s="1">
        <v>1968</v>
      </c>
    </row>
    <row r="58" spans="1:9" ht="15.75" customHeight="1" x14ac:dyDescent="0.3">
      <c r="A58" s="1">
        <v>4580791</v>
      </c>
      <c r="B58" s="2">
        <v>42875.883993055555</v>
      </c>
      <c r="C58" s="2">
        <v>42875.893854166665</v>
      </c>
      <c r="D58" s="1">
        <v>852</v>
      </c>
      <c r="E58" s="1" t="s">
        <v>109</v>
      </c>
      <c r="F58" s="1" t="s">
        <v>110</v>
      </c>
      <c r="G58" s="1" t="s">
        <v>11</v>
      </c>
      <c r="H58" s="1" t="s">
        <v>12</v>
      </c>
      <c r="I58" s="1">
        <v>1994</v>
      </c>
    </row>
    <row r="59" spans="1:9" ht="15.75" customHeight="1" x14ac:dyDescent="0.3">
      <c r="A59" s="1">
        <v>5515649</v>
      </c>
      <c r="B59" s="2">
        <v>42894.713321759256</v>
      </c>
      <c r="C59" s="2">
        <v>42894.723298611112</v>
      </c>
      <c r="D59" s="1">
        <v>862</v>
      </c>
      <c r="E59" s="1" t="s">
        <v>111</v>
      </c>
      <c r="F59" s="1" t="s">
        <v>112</v>
      </c>
      <c r="G59" s="1" t="s">
        <v>11</v>
      </c>
      <c r="H59" s="1" t="s">
        <v>19</v>
      </c>
      <c r="I59" s="1">
        <v>1974</v>
      </c>
    </row>
    <row r="60" spans="1:9" ht="15.75" customHeight="1" x14ac:dyDescent="0.3">
      <c r="A60" s="1">
        <v>4885759</v>
      </c>
      <c r="B60" s="2">
        <v>42882.695289351854</v>
      </c>
      <c r="C60" s="2">
        <v>42882.707175925927</v>
      </c>
      <c r="D60" s="1">
        <v>1027</v>
      </c>
      <c r="E60" s="1" t="s">
        <v>113</v>
      </c>
      <c r="F60" s="1" t="s">
        <v>114</v>
      </c>
      <c r="G60" s="1" t="s">
        <v>29</v>
      </c>
      <c r="H60" s="1" t="s">
        <v>12</v>
      </c>
      <c r="I60" s="1">
        <v>1994</v>
      </c>
    </row>
    <row r="61" spans="1:9" ht="15.75" customHeight="1" x14ac:dyDescent="0.3">
      <c r="A61" s="1">
        <v>4025507</v>
      </c>
      <c r="B61" s="2">
        <v>42865.430821759262</v>
      </c>
      <c r="C61" s="2">
        <v>42865.454027777778</v>
      </c>
      <c r="D61" s="1">
        <v>2005</v>
      </c>
      <c r="E61" s="1" t="s">
        <v>115</v>
      </c>
      <c r="F61" s="1" t="s">
        <v>116</v>
      </c>
      <c r="G61" s="1" t="s">
        <v>11</v>
      </c>
      <c r="H61" s="1" t="s">
        <v>12</v>
      </c>
      <c r="I61" s="1">
        <v>1973</v>
      </c>
    </row>
    <row r="62" spans="1:9" ht="15.75" customHeight="1" x14ac:dyDescent="0.3">
      <c r="A62" s="1">
        <v>3847598</v>
      </c>
      <c r="B62" s="2">
        <v>42861.665277777778</v>
      </c>
      <c r="C62" s="2">
        <v>42861.688391203701</v>
      </c>
      <c r="D62" s="1">
        <v>1997</v>
      </c>
      <c r="E62" s="1" t="s">
        <v>34</v>
      </c>
      <c r="F62" s="1" t="s">
        <v>69</v>
      </c>
      <c r="G62" s="1" t="s">
        <v>29</v>
      </c>
    </row>
    <row r="63" spans="1:9" ht="15.75" customHeight="1" x14ac:dyDescent="0.3">
      <c r="A63" s="1">
        <v>4586817</v>
      </c>
      <c r="B63" s="2">
        <v>42876.350254629629</v>
      </c>
      <c r="C63" s="2">
        <v>42876.358622685184</v>
      </c>
      <c r="D63" s="1">
        <v>723</v>
      </c>
      <c r="E63" s="1" t="s">
        <v>117</v>
      </c>
      <c r="F63" s="1" t="s">
        <v>118</v>
      </c>
      <c r="G63" s="1" t="s">
        <v>11</v>
      </c>
      <c r="H63" s="1" t="s">
        <v>12</v>
      </c>
      <c r="I63" s="1">
        <v>1981</v>
      </c>
    </row>
    <row r="64" spans="1:9" ht="15.75" customHeight="1" x14ac:dyDescent="0.3">
      <c r="A64" s="1">
        <v>3303809</v>
      </c>
      <c r="B64" s="2">
        <v>42850.626423611109</v>
      </c>
      <c r="C64" s="2">
        <v>42850.637604166666</v>
      </c>
      <c r="D64" s="1">
        <v>966</v>
      </c>
      <c r="E64" s="1" t="s">
        <v>90</v>
      </c>
      <c r="F64" s="1" t="s">
        <v>119</v>
      </c>
      <c r="G64" s="1" t="s">
        <v>11</v>
      </c>
      <c r="H64" s="1" t="s">
        <v>19</v>
      </c>
      <c r="I64" s="1">
        <v>1980</v>
      </c>
    </row>
    <row r="65" spans="1:9" ht="15.75" customHeight="1" x14ac:dyDescent="0.3">
      <c r="A65" s="1">
        <v>6722387</v>
      </c>
      <c r="B65" s="2">
        <v>42915.603738425925</v>
      </c>
      <c r="C65" s="2">
        <v>42915.62605324074</v>
      </c>
      <c r="D65" s="1">
        <v>1927</v>
      </c>
      <c r="E65" s="1" t="s">
        <v>120</v>
      </c>
      <c r="F65" s="1" t="s">
        <v>121</v>
      </c>
      <c r="G65" s="1" t="s">
        <v>11</v>
      </c>
      <c r="H65" s="1" t="s">
        <v>19</v>
      </c>
      <c r="I65" s="1">
        <v>1971</v>
      </c>
    </row>
    <row r="66" spans="1:9" ht="15.75" customHeight="1" x14ac:dyDescent="0.3">
      <c r="A66" s="1">
        <v>4731489</v>
      </c>
      <c r="B66" s="2">
        <v>42879.355682870373</v>
      </c>
      <c r="C66" s="2">
        <v>42879.38</v>
      </c>
      <c r="D66" s="1">
        <v>2101</v>
      </c>
      <c r="E66" s="1" t="s">
        <v>28</v>
      </c>
      <c r="F66" s="1" t="s">
        <v>28</v>
      </c>
      <c r="G66" s="1" t="s">
        <v>11</v>
      </c>
      <c r="H66" s="1" t="s">
        <v>12</v>
      </c>
      <c r="I66" s="1">
        <v>1966</v>
      </c>
    </row>
    <row r="67" spans="1:9" ht="15.75" customHeight="1" x14ac:dyDescent="0.3">
      <c r="A67" s="1">
        <v>6018157</v>
      </c>
      <c r="B67" s="2">
        <v>42903.338159722225</v>
      </c>
      <c r="C67" s="2">
        <v>42903.358148148145</v>
      </c>
      <c r="D67" s="1">
        <v>1727</v>
      </c>
      <c r="E67" s="1" t="s">
        <v>122</v>
      </c>
      <c r="F67" s="1" t="s">
        <v>122</v>
      </c>
      <c r="G67" s="1" t="s">
        <v>29</v>
      </c>
    </row>
    <row r="68" spans="1:9" ht="15.75" customHeight="1" x14ac:dyDescent="0.3">
      <c r="A68" s="1">
        <v>4079228</v>
      </c>
      <c r="B68" s="2">
        <v>42866.377291666664</v>
      </c>
      <c r="C68" s="2">
        <v>42866.381203703706</v>
      </c>
      <c r="D68" s="1">
        <v>338</v>
      </c>
      <c r="E68" s="1" t="s">
        <v>123</v>
      </c>
      <c r="F68" s="1" t="s">
        <v>37</v>
      </c>
      <c r="G68" s="1" t="s">
        <v>11</v>
      </c>
      <c r="H68" s="1" t="s">
        <v>19</v>
      </c>
      <c r="I68" s="1">
        <v>1992</v>
      </c>
    </row>
    <row r="69" spans="1:9" ht="15.75" customHeight="1" x14ac:dyDescent="0.3">
      <c r="A69" s="1">
        <v>87348</v>
      </c>
      <c r="B69" s="2">
        <v>42740.604745370372</v>
      </c>
      <c r="C69" s="2">
        <v>42740.612847222219</v>
      </c>
      <c r="D69" s="1">
        <v>700</v>
      </c>
      <c r="E69" s="1" t="s">
        <v>42</v>
      </c>
      <c r="F69" s="1" t="s">
        <v>124</v>
      </c>
      <c r="G69" s="1" t="s">
        <v>11</v>
      </c>
      <c r="H69" s="1" t="s">
        <v>12</v>
      </c>
      <c r="I69" s="1">
        <v>1986</v>
      </c>
    </row>
    <row r="70" spans="1:9" ht="15.75" customHeight="1" x14ac:dyDescent="0.3">
      <c r="A70" s="1">
        <v>2184051</v>
      </c>
      <c r="B70" s="2">
        <v>42823.72488425926</v>
      </c>
      <c r="C70" s="2">
        <v>42823.736435185187</v>
      </c>
      <c r="D70" s="1">
        <v>997</v>
      </c>
      <c r="E70" s="1" t="s">
        <v>28</v>
      </c>
      <c r="F70" s="1" t="s">
        <v>125</v>
      </c>
      <c r="G70" s="1" t="s">
        <v>11</v>
      </c>
      <c r="H70" s="1" t="s">
        <v>12</v>
      </c>
      <c r="I70" s="1">
        <v>1988</v>
      </c>
    </row>
    <row r="71" spans="1:9" ht="15.75" customHeight="1" x14ac:dyDescent="0.3">
      <c r="A71" s="1">
        <v>2855148</v>
      </c>
      <c r="B71" s="2">
        <v>42840.675486111111</v>
      </c>
      <c r="C71" s="2">
        <v>42840.676689814813</v>
      </c>
      <c r="D71" s="1">
        <v>103</v>
      </c>
      <c r="E71" s="1" t="s">
        <v>126</v>
      </c>
      <c r="F71" s="1" t="s">
        <v>127</v>
      </c>
      <c r="G71" s="1" t="s">
        <v>11</v>
      </c>
      <c r="H71" s="1" t="s">
        <v>19</v>
      </c>
      <c r="I71" s="1">
        <v>1956</v>
      </c>
    </row>
    <row r="72" spans="1:9" ht="15.75" customHeight="1" x14ac:dyDescent="0.3">
      <c r="A72" s="1">
        <v>1675078</v>
      </c>
      <c r="B72" s="2">
        <v>42800.66815972222</v>
      </c>
      <c r="C72" s="2">
        <v>42800.683668981481</v>
      </c>
      <c r="D72" s="1">
        <v>1339</v>
      </c>
      <c r="E72" s="1" t="s">
        <v>128</v>
      </c>
      <c r="F72" s="1" t="s">
        <v>129</v>
      </c>
      <c r="G72" s="1" t="s">
        <v>11</v>
      </c>
      <c r="H72" s="1" t="s">
        <v>12</v>
      </c>
      <c r="I72" s="1">
        <v>1963</v>
      </c>
    </row>
    <row r="73" spans="1:9" ht="15.75" customHeight="1" x14ac:dyDescent="0.3">
      <c r="A73" s="1">
        <v>338034</v>
      </c>
      <c r="B73" s="2">
        <v>42752.279988425929</v>
      </c>
      <c r="C73" s="2">
        <v>42752.286006944443</v>
      </c>
      <c r="D73" s="1">
        <v>519</v>
      </c>
      <c r="E73" s="1" t="s">
        <v>85</v>
      </c>
      <c r="F73" s="1" t="s">
        <v>31</v>
      </c>
      <c r="G73" s="1" t="s">
        <v>11</v>
      </c>
      <c r="H73" s="1" t="s">
        <v>19</v>
      </c>
      <c r="I73" s="1">
        <v>1990</v>
      </c>
    </row>
    <row r="74" spans="1:9" ht="15.75" customHeight="1" x14ac:dyDescent="0.3">
      <c r="A74" s="1">
        <v>445709</v>
      </c>
      <c r="B74" s="2">
        <v>42755.792384259257</v>
      </c>
      <c r="C74" s="2">
        <v>42755.796203703707</v>
      </c>
      <c r="D74" s="1">
        <v>330</v>
      </c>
      <c r="E74" s="1" t="s">
        <v>127</v>
      </c>
      <c r="F74" s="1" t="s">
        <v>130</v>
      </c>
      <c r="G74" s="1" t="s">
        <v>11</v>
      </c>
      <c r="H74" s="1" t="s">
        <v>12</v>
      </c>
      <c r="I74" s="1">
        <v>1983</v>
      </c>
    </row>
    <row r="75" spans="1:9" ht="15.75" customHeight="1" x14ac:dyDescent="0.3">
      <c r="A75" s="1">
        <v>3828509</v>
      </c>
      <c r="B75" s="2">
        <v>42861.470810185187</v>
      </c>
      <c r="C75" s="2">
        <v>42861.474976851852</v>
      </c>
      <c r="D75" s="1">
        <v>360</v>
      </c>
      <c r="E75" s="1" t="s">
        <v>118</v>
      </c>
      <c r="F75" s="1" t="s">
        <v>131</v>
      </c>
      <c r="G75" s="1" t="s">
        <v>11</v>
      </c>
      <c r="H75" s="1" t="s">
        <v>12</v>
      </c>
      <c r="I75" s="1">
        <v>1989</v>
      </c>
    </row>
    <row r="76" spans="1:9" ht="15.75" customHeight="1" x14ac:dyDescent="0.3">
      <c r="A76" s="1">
        <v>5931878</v>
      </c>
      <c r="B76" s="2">
        <v>42901.702881944446</v>
      </c>
      <c r="C76" s="2">
        <v>42901.707442129627</v>
      </c>
      <c r="D76" s="1">
        <v>394</v>
      </c>
      <c r="E76" s="1" t="s">
        <v>132</v>
      </c>
      <c r="F76" s="1" t="s">
        <v>133</v>
      </c>
      <c r="G76" s="1" t="s">
        <v>11</v>
      </c>
      <c r="H76" s="1" t="s">
        <v>12</v>
      </c>
      <c r="I76" s="1">
        <v>1980</v>
      </c>
    </row>
    <row r="77" spans="1:9" ht="15.75" customHeight="1" x14ac:dyDescent="0.3">
      <c r="A77" s="1">
        <v>3252725</v>
      </c>
      <c r="B77" s="2">
        <v>42849.409641203703</v>
      </c>
      <c r="C77" s="2">
        <v>42849.414699074077</v>
      </c>
      <c r="D77" s="1">
        <v>436</v>
      </c>
      <c r="E77" s="1" t="s">
        <v>134</v>
      </c>
      <c r="F77" s="1" t="s">
        <v>85</v>
      </c>
      <c r="G77" s="1" t="s">
        <v>11</v>
      </c>
      <c r="H77" s="1" t="s">
        <v>12</v>
      </c>
      <c r="I77" s="1">
        <v>1993</v>
      </c>
    </row>
    <row r="78" spans="1:9" ht="15.75" customHeight="1" x14ac:dyDescent="0.3">
      <c r="A78" s="1">
        <v>4263930</v>
      </c>
      <c r="B78" s="2">
        <v>42870.756354166668</v>
      </c>
      <c r="C78" s="2">
        <v>42870.769849537035</v>
      </c>
      <c r="D78" s="1">
        <v>1165</v>
      </c>
      <c r="E78" s="1" t="s">
        <v>135</v>
      </c>
      <c r="F78" s="1" t="s">
        <v>136</v>
      </c>
      <c r="G78" s="1" t="s">
        <v>11</v>
      </c>
      <c r="H78" s="1" t="s">
        <v>19</v>
      </c>
      <c r="I78" s="1">
        <v>1977</v>
      </c>
    </row>
    <row r="79" spans="1:9" ht="15.75" customHeight="1" x14ac:dyDescent="0.3">
      <c r="A79" s="1">
        <v>4327895</v>
      </c>
      <c r="B79" s="2">
        <v>42871.765462962961</v>
      </c>
      <c r="C79" s="2">
        <v>42871.771180555559</v>
      </c>
      <c r="D79" s="1">
        <v>494</v>
      </c>
      <c r="E79" s="1" t="s">
        <v>137</v>
      </c>
      <c r="F79" s="1" t="s">
        <v>138</v>
      </c>
      <c r="G79" s="1" t="s">
        <v>11</v>
      </c>
      <c r="H79" s="1" t="s">
        <v>12</v>
      </c>
      <c r="I79" s="1">
        <v>1973</v>
      </c>
    </row>
    <row r="80" spans="1:9" ht="15.75" customHeight="1" x14ac:dyDescent="0.3">
      <c r="A80" s="1">
        <v>4500991</v>
      </c>
      <c r="B80" s="2">
        <v>42874.576863425929</v>
      </c>
      <c r="C80" s="2">
        <v>42874.58488425926</v>
      </c>
      <c r="D80" s="1">
        <v>692</v>
      </c>
      <c r="E80" s="1" t="s">
        <v>139</v>
      </c>
      <c r="F80" s="1" t="s">
        <v>139</v>
      </c>
      <c r="G80" s="1" t="s">
        <v>29</v>
      </c>
    </row>
    <row r="81" spans="1:9" ht="15.75" customHeight="1" x14ac:dyDescent="0.3">
      <c r="A81" s="1">
        <v>2004051</v>
      </c>
      <c r="B81" s="2">
        <v>42817.430266203701</v>
      </c>
      <c r="C81" s="2">
        <v>42817.436342592591</v>
      </c>
      <c r="D81" s="1">
        <v>524</v>
      </c>
      <c r="E81" s="1" t="s">
        <v>140</v>
      </c>
      <c r="F81" s="1" t="s">
        <v>141</v>
      </c>
      <c r="G81" s="1" t="s">
        <v>11</v>
      </c>
      <c r="H81" s="1" t="s">
        <v>12</v>
      </c>
      <c r="I81" s="1">
        <v>1984</v>
      </c>
    </row>
    <row r="82" spans="1:9" ht="15.75" customHeight="1" x14ac:dyDescent="0.3">
      <c r="A82" s="1">
        <v>1377740</v>
      </c>
      <c r="B82" s="2">
        <v>42790.82671296296</v>
      </c>
      <c r="C82" s="2">
        <v>42790.844675925924</v>
      </c>
      <c r="D82" s="1">
        <v>1551</v>
      </c>
      <c r="E82" s="1" t="s">
        <v>142</v>
      </c>
      <c r="F82" s="1" t="s">
        <v>143</v>
      </c>
      <c r="G82" s="1" t="s">
        <v>11</v>
      </c>
      <c r="H82" s="1" t="s">
        <v>12</v>
      </c>
      <c r="I82" s="1">
        <v>1991</v>
      </c>
    </row>
    <row r="83" spans="1:9" ht="15.75" customHeight="1" x14ac:dyDescent="0.3">
      <c r="A83" s="1">
        <v>6738778</v>
      </c>
      <c r="B83" s="2">
        <v>42915.754236111112</v>
      </c>
      <c r="C83" s="2">
        <v>42915.757291666669</v>
      </c>
      <c r="D83" s="1">
        <v>263</v>
      </c>
      <c r="E83" s="1" t="s">
        <v>141</v>
      </c>
      <c r="F83" s="1" t="s">
        <v>144</v>
      </c>
      <c r="G83" s="1" t="s">
        <v>11</v>
      </c>
      <c r="H83" s="1" t="s">
        <v>12</v>
      </c>
      <c r="I83" s="1">
        <v>1984</v>
      </c>
    </row>
    <row r="84" spans="1:9" ht="15.75" customHeight="1" x14ac:dyDescent="0.3">
      <c r="A84" s="1">
        <v>3479649</v>
      </c>
      <c r="B84" s="2">
        <v>42854.54246527778</v>
      </c>
      <c r="C84" s="2">
        <v>42854.545856481483</v>
      </c>
      <c r="D84" s="1">
        <v>292</v>
      </c>
      <c r="E84" s="1" t="s">
        <v>145</v>
      </c>
      <c r="F84" s="1" t="s">
        <v>146</v>
      </c>
      <c r="G84" s="1" t="s">
        <v>11</v>
      </c>
      <c r="H84" s="1" t="s">
        <v>12</v>
      </c>
      <c r="I84" s="1">
        <v>1980</v>
      </c>
    </row>
    <row r="85" spans="1:9" ht="15.75" customHeight="1" x14ac:dyDescent="0.3">
      <c r="A85" s="1">
        <v>6067227</v>
      </c>
      <c r="B85" s="2">
        <v>42904.566944444443</v>
      </c>
      <c r="C85" s="2">
        <v>42904.59065972222</v>
      </c>
      <c r="D85" s="1">
        <v>2048</v>
      </c>
      <c r="E85" s="1" t="s">
        <v>147</v>
      </c>
      <c r="F85" s="1" t="s">
        <v>148</v>
      </c>
      <c r="G85" s="1" t="s">
        <v>11</v>
      </c>
      <c r="H85" s="1" t="s">
        <v>12</v>
      </c>
      <c r="I85" s="1">
        <v>1942</v>
      </c>
    </row>
    <row r="86" spans="1:9" ht="15.75" customHeight="1" x14ac:dyDescent="0.3">
      <c r="A86" s="1">
        <v>5888144</v>
      </c>
      <c r="B86" s="2">
        <v>42900.869872685187</v>
      </c>
      <c r="C86" s="2">
        <v>42900.880648148152</v>
      </c>
      <c r="D86" s="1">
        <v>930</v>
      </c>
      <c r="E86" s="1" t="s">
        <v>149</v>
      </c>
      <c r="F86" s="1" t="s">
        <v>74</v>
      </c>
      <c r="G86" s="1" t="s">
        <v>11</v>
      </c>
      <c r="H86" s="1" t="s">
        <v>19</v>
      </c>
      <c r="I86" s="1">
        <v>1989</v>
      </c>
    </row>
    <row r="87" spans="1:9" ht="15.75" customHeight="1" x14ac:dyDescent="0.3">
      <c r="A87" s="1">
        <v>2491986</v>
      </c>
      <c r="B87" s="2">
        <v>42833.487685185188</v>
      </c>
      <c r="C87" s="2">
        <v>42833.490023148152</v>
      </c>
      <c r="D87" s="1">
        <v>202</v>
      </c>
      <c r="E87" s="1" t="s">
        <v>150</v>
      </c>
      <c r="F87" s="1" t="s">
        <v>151</v>
      </c>
      <c r="G87" s="1" t="s">
        <v>11</v>
      </c>
      <c r="H87" s="1" t="s">
        <v>12</v>
      </c>
      <c r="I87" s="1">
        <v>1990</v>
      </c>
    </row>
    <row r="88" spans="1:9" ht="15.75" customHeight="1" x14ac:dyDescent="0.3">
      <c r="A88" s="1">
        <v>6407126</v>
      </c>
      <c r="B88" s="2">
        <v>42910.556319444448</v>
      </c>
      <c r="C88" s="2">
        <v>42910.58216435185</v>
      </c>
      <c r="D88" s="1">
        <v>2232</v>
      </c>
      <c r="E88" s="1" t="s">
        <v>152</v>
      </c>
      <c r="F88" s="1" t="s">
        <v>153</v>
      </c>
      <c r="G88" s="1" t="s">
        <v>11</v>
      </c>
      <c r="H88" s="1" t="s">
        <v>12</v>
      </c>
      <c r="I88" s="1">
        <v>1977</v>
      </c>
    </row>
    <row r="89" spans="1:9" ht="15.75" customHeight="1" x14ac:dyDescent="0.3">
      <c r="A89" s="1">
        <v>6392474</v>
      </c>
      <c r="B89" s="2">
        <v>42910.111354166664</v>
      </c>
      <c r="C89" s="2">
        <v>42910.115752314814</v>
      </c>
      <c r="D89" s="1">
        <v>379</v>
      </c>
      <c r="E89" s="1" t="s">
        <v>154</v>
      </c>
      <c r="F89" s="1" t="s">
        <v>155</v>
      </c>
      <c r="G89" s="1" t="s">
        <v>11</v>
      </c>
      <c r="H89" s="1" t="s">
        <v>12</v>
      </c>
      <c r="I89" s="1">
        <v>1974</v>
      </c>
    </row>
    <row r="90" spans="1:9" ht="15.75" customHeight="1" x14ac:dyDescent="0.3">
      <c r="A90" s="1">
        <v>4276054</v>
      </c>
      <c r="B90" s="2">
        <v>42870.868067129632</v>
      </c>
      <c r="C90" s="2">
        <v>42870.872858796298</v>
      </c>
      <c r="D90" s="1">
        <v>413</v>
      </c>
      <c r="E90" s="1" t="s">
        <v>156</v>
      </c>
      <c r="F90" s="1" t="s">
        <v>46</v>
      </c>
      <c r="G90" s="1" t="s">
        <v>11</v>
      </c>
      <c r="H90" s="1" t="s">
        <v>19</v>
      </c>
      <c r="I90" s="1">
        <v>1965</v>
      </c>
    </row>
    <row r="91" spans="1:9" ht="15.75" customHeight="1" x14ac:dyDescent="0.3">
      <c r="A91" s="1">
        <v>2759514</v>
      </c>
      <c r="B91" s="2">
        <v>42838.73777777778</v>
      </c>
      <c r="C91" s="2">
        <v>42838.74015046296</v>
      </c>
      <c r="D91" s="1">
        <v>205</v>
      </c>
      <c r="E91" s="1" t="s">
        <v>157</v>
      </c>
      <c r="F91" s="1" t="s">
        <v>75</v>
      </c>
      <c r="G91" s="1" t="s">
        <v>11</v>
      </c>
      <c r="H91" s="1" t="s">
        <v>12</v>
      </c>
      <c r="I91" s="1">
        <v>1981</v>
      </c>
    </row>
    <row r="92" spans="1:9" ht="15.75" customHeight="1" x14ac:dyDescent="0.3">
      <c r="A92" s="1">
        <v>2401586</v>
      </c>
      <c r="B92" s="2">
        <v>42830.534375000003</v>
      </c>
      <c r="C92" s="2">
        <v>42830.535960648151</v>
      </c>
      <c r="D92" s="1">
        <v>137</v>
      </c>
      <c r="E92" s="1" t="s">
        <v>157</v>
      </c>
      <c r="F92" s="1" t="s">
        <v>158</v>
      </c>
      <c r="G92" s="1" t="s">
        <v>11</v>
      </c>
      <c r="H92" s="1" t="s">
        <v>19</v>
      </c>
      <c r="I92" s="1">
        <v>1996</v>
      </c>
    </row>
    <row r="93" spans="1:9" ht="15.75" customHeight="1" x14ac:dyDescent="0.3">
      <c r="A93" s="1">
        <v>5820513</v>
      </c>
      <c r="B93" s="2">
        <v>42899.791921296295</v>
      </c>
      <c r="C93" s="2">
        <v>42899.793703703705</v>
      </c>
      <c r="D93" s="1">
        <v>153</v>
      </c>
      <c r="E93" s="1" t="s">
        <v>17</v>
      </c>
      <c r="F93" s="1" t="s">
        <v>90</v>
      </c>
      <c r="G93" s="1" t="s">
        <v>11</v>
      </c>
      <c r="H93" s="1" t="s">
        <v>19</v>
      </c>
      <c r="I93" s="1">
        <v>1999</v>
      </c>
    </row>
    <row r="94" spans="1:9" ht="15.75" customHeight="1" x14ac:dyDescent="0.3">
      <c r="A94" s="1">
        <v>5480048</v>
      </c>
      <c r="B94" s="2">
        <v>42894.293796296297</v>
      </c>
      <c r="C94" s="2">
        <v>42894.30027777778</v>
      </c>
      <c r="D94" s="1">
        <v>560</v>
      </c>
      <c r="E94" s="1" t="s">
        <v>159</v>
      </c>
      <c r="F94" s="1" t="s">
        <v>86</v>
      </c>
      <c r="G94" s="1" t="s">
        <v>11</v>
      </c>
      <c r="H94" s="1" t="s">
        <v>19</v>
      </c>
      <c r="I94" s="1">
        <v>1961</v>
      </c>
    </row>
    <row r="95" spans="1:9" ht="15.75" customHeight="1" x14ac:dyDescent="0.3">
      <c r="A95" s="1">
        <v>1951218</v>
      </c>
      <c r="B95" s="2">
        <v>42815.677395833336</v>
      </c>
      <c r="C95" s="2">
        <v>42815.682870370372</v>
      </c>
      <c r="D95" s="1">
        <v>472</v>
      </c>
      <c r="E95" s="1" t="s">
        <v>160</v>
      </c>
      <c r="F95" s="1" t="s">
        <v>45</v>
      </c>
      <c r="G95" s="1" t="s">
        <v>11</v>
      </c>
      <c r="H95" s="1" t="s">
        <v>19</v>
      </c>
      <c r="I95" s="1">
        <v>1996</v>
      </c>
    </row>
    <row r="96" spans="1:9" ht="15.75" customHeight="1" x14ac:dyDescent="0.3">
      <c r="A96" s="1">
        <v>3005402</v>
      </c>
      <c r="B96" s="2">
        <v>42843.700914351852</v>
      </c>
      <c r="C96" s="2">
        <v>42843.704791666663</v>
      </c>
      <c r="D96" s="1">
        <v>334</v>
      </c>
      <c r="E96" s="1" t="s">
        <v>161</v>
      </c>
      <c r="F96" s="1" t="s">
        <v>162</v>
      </c>
      <c r="G96" s="1" t="s">
        <v>11</v>
      </c>
      <c r="H96" s="1" t="s">
        <v>12</v>
      </c>
      <c r="I96" s="1">
        <v>1984</v>
      </c>
    </row>
    <row r="97" spans="1:9" ht="15.75" customHeight="1" x14ac:dyDescent="0.3">
      <c r="A97" s="1">
        <v>4212374</v>
      </c>
      <c r="B97" s="2">
        <v>42869.693692129629</v>
      </c>
      <c r="C97" s="2">
        <v>42869.696527777778</v>
      </c>
      <c r="D97" s="1">
        <v>245</v>
      </c>
      <c r="E97" s="1" t="s">
        <v>163</v>
      </c>
      <c r="F97" s="1" t="s">
        <v>164</v>
      </c>
      <c r="G97" s="1" t="s">
        <v>11</v>
      </c>
      <c r="H97" s="1" t="s">
        <v>12</v>
      </c>
      <c r="I97" s="1">
        <v>1984</v>
      </c>
    </row>
    <row r="98" spans="1:9" ht="15.75" customHeight="1" x14ac:dyDescent="0.3">
      <c r="A98" s="1">
        <v>2697880</v>
      </c>
      <c r="B98" s="2">
        <v>42837.6718287037</v>
      </c>
      <c r="C98" s="2">
        <v>42837.690034722225</v>
      </c>
      <c r="D98" s="1">
        <v>1573</v>
      </c>
      <c r="E98" s="1" t="s">
        <v>57</v>
      </c>
      <c r="F98" s="1" t="s">
        <v>165</v>
      </c>
      <c r="G98" s="1" t="s">
        <v>11</v>
      </c>
      <c r="H98" s="1" t="s">
        <v>19</v>
      </c>
      <c r="I98" s="1">
        <v>1974</v>
      </c>
    </row>
    <row r="99" spans="1:9" ht="15.75" customHeight="1" x14ac:dyDescent="0.3">
      <c r="A99" s="1">
        <v>4393538</v>
      </c>
      <c r="B99" s="2">
        <v>42872.768692129626</v>
      </c>
      <c r="C99" s="2">
        <v>42872.774768518517</v>
      </c>
      <c r="D99" s="1">
        <v>525</v>
      </c>
      <c r="E99" s="1" t="s">
        <v>166</v>
      </c>
      <c r="F99" s="1" t="s">
        <v>167</v>
      </c>
      <c r="G99" s="1" t="s">
        <v>11</v>
      </c>
      <c r="H99" s="1" t="s">
        <v>12</v>
      </c>
      <c r="I99" s="1">
        <v>1948</v>
      </c>
    </row>
    <row r="100" spans="1:9" ht="15.75" customHeight="1" x14ac:dyDescent="0.3">
      <c r="A100" s="1">
        <v>3893488</v>
      </c>
      <c r="B100" s="2">
        <v>42862.764166666668</v>
      </c>
      <c r="C100" s="2">
        <v>42862.779780092591</v>
      </c>
      <c r="D100" s="1">
        <v>1349</v>
      </c>
      <c r="E100" s="1" t="s">
        <v>75</v>
      </c>
      <c r="F100" s="1" t="s">
        <v>168</v>
      </c>
      <c r="G100" s="1" t="s">
        <v>11</v>
      </c>
      <c r="H100" s="1" t="s">
        <v>12</v>
      </c>
      <c r="I100" s="1">
        <v>1990</v>
      </c>
    </row>
    <row r="101" spans="1:9" ht="15.75" customHeight="1" x14ac:dyDescent="0.3">
      <c r="A101" s="1">
        <v>1811390</v>
      </c>
      <c r="B101" s="2">
        <v>42804.352638888886</v>
      </c>
      <c r="C101" s="2">
        <v>42804.355578703704</v>
      </c>
      <c r="D101" s="1">
        <v>253</v>
      </c>
      <c r="E101" s="1" t="s">
        <v>169</v>
      </c>
      <c r="F101" s="1" t="s">
        <v>70</v>
      </c>
      <c r="G101" s="1" t="s">
        <v>11</v>
      </c>
      <c r="H101" s="1" t="s">
        <v>12</v>
      </c>
      <c r="I101" s="1">
        <v>1973</v>
      </c>
    </row>
    <row r="102" spans="1:9" ht="15.75" customHeight="1" x14ac:dyDescent="0.3">
      <c r="A102" s="1">
        <v>389272</v>
      </c>
      <c r="B102" s="2">
        <v>42754.315763888888</v>
      </c>
      <c r="C102" s="2">
        <v>42754.320902777778</v>
      </c>
      <c r="D102" s="1">
        <v>444</v>
      </c>
      <c r="E102" s="1" t="s">
        <v>99</v>
      </c>
      <c r="F102" s="1" t="s">
        <v>170</v>
      </c>
      <c r="G102" s="1" t="s">
        <v>11</v>
      </c>
      <c r="H102" s="1" t="s">
        <v>12</v>
      </c>
      <c r="I102" s="1">
        <v>1979</v>
      </c>
    </row>
    <row r="103" spans="1:9" ht="15.75" customHeight="1" x14ac:dyDescent="0.3">
      <c r="A103" s="1">
        <v>4666273</v>
      </c>
      <c r="B103" s="2">
        <v>42878.291226851848</v>
      </c>
      <c r="C103" s="2">
        <v>42878.307615740741</v>
      </c>
      <c r="D103" s="1">
        <v>1416</v>
      </c>
      <c r="E103" s="1" t="s">
        <v>171</v>
      </c>
      <c r="F103" s="1" t="s">
        <v>172</v>
      </c>
      <c r="G103" s="1" t="s">
        <v>11</v>
      </c>
      <c r="H103" s="1" t="s">
        <v>19</v>
      </c>
      <c r="I103" s="1">
        <v>1957</v>
      </c>
    </row>
    <row r="104" spans="1:9" ht="15.75" customHeight="1" x14ac:dyDescent="0.3">
      <c r="A104" s="1">
        <v>3241064</v>
      </c>
      <c r="B104" s="2">
        <v>42849.27171296296</v>
      </c>
      <c r="C104" s="2">
        <v>42849.288946759261</v>
      </c>
      <c r="D104" s="1">
        <v>1488</v>
      </c>
      <c r="E104" s="1" t="s">
        <v>173</v>
      </c>
      <c r="F104" s="1" t="s">
        <v>35</v>
      </c>
      <c r="G104" s="1" t="s">
        <v>11</v>
      </c>
      <c r="H104" s="1" t="s">
        <v>12</v>
      </c>
      <c r="I104" s="1">
        <v>1962</v>
      </c>
    </row>
    <row r="105" spans="1:9" ht="15.75" customHeight="1" x14ac:dyDescent="0.3">
      <c r="A105" s="1">
        <v>4287006</v>
      </c>
      <c r="B105" s="2">
        <v>42871.335659722223</v>
      </c>
      <c r="C105" s="2">
        <v>42871.359363425923</v>
      </c>
      <c r="D105" s="1">
        <v>2048</v>
      </c>
      <c r="E105" s="1" t="s">
        <v>174</v>
      </c>
      <c r="F105" s="1" t="s">
        <v>175</v>
      </c>
      <c r="G105" s="1" t="s">
        <v>11</v>
      </c>
      <c r="H105" s="1" t="s">
        <v>12</v>
      </c>
      <c r="I105" s="1">
        <v>1971</v>
      </c>
    </row>
    <row r="106" spans="1:9" ht="15.75" customHeight="1" x14ac:dyDescent="0.3">
      <c r="A106" s="1">
        <v>2971954</v>
      </c>
      <c r="B106" s="2">
        <v>42842.966539351852</v>
      </c>
      <c r="C106" s="2">
        <v>42842.969699074078</v>
      </c>
      <c r="D106" s="1">
        <v>272</v>
      </c>
      <c r="E106" s="1" t="s">
        <v>156</v>
      </c>
      <c r="F106" s="1" t="s">
        <v>118</v>
      </c>
      <c r="G106" s="1" t="s">
        <v>11</v>
      </c>
      <c r="H106" s="1" t="s">
        <v>12</v>
      </c>
      <c r="I106" s="1">
        <v>1992</v>
      </c>
    </row>
    <row r="107" spans="1:9" ht="15.75" customHeight="1" x14ac:dyDescent="0.3">
      <c r="A107" s="1">
        <v>5902394</v>
      </c>
      <c r="B107" s="2">
        <v>42901.345173611109</v>
      </c>
      <c r="C107" s="2">
        <v>42901.352037037039</v>
      </c>
      <c r="D107" s="1">
        <v>593</v>
      </c>
      <c r="E107" s="1" t="s">
        <v>176</v>
      </c>
      <c r="F107" s="1" t="s">
        <v>92</v>
      </c>
      <c r="G107" s="1" t="s">
        <v>11</v>
      </c>
      <c r="H107" s="1" t="s">
        <v>12</v>
      </c>
      <c r="I107" s="1">
        <v>1990</v>
      </c>
    </row>
    <row r="108" spans="1:9" ht="15.75" customHeight="1" x14ac:dyDescent="0.3">
      <c r="A108" s="1">
        <v>3079483</v>
      </c>
      <c r="B108" s="2">
        <v>42845.417337962965</v>
      </c>
      <c r="C108" s="2">
        <v>42845.431261574071</v>
      </c>
      <c r="D108" s="1">
        <v>1203</v>
      </c>
      <c r="E108" s="1" t="s">
        <v>177</v>
      </c>
      <c r="F108" s="1" t="s">
        <v>178</v>
      </c>
      <c r="G108" s="1" t="s">
        <v>11</v>
      </c>
      <c r="H108" s="1" t="s">
        <v>12</v>
      </c>
      <c r="I108" s="1">
        <v>1960</v>
      </c>
    </row>
    <row r="109" spans="1:9" ht="15.75" customHeight="1" x14ac:dyDescent="0.3">
      <c r="A109" s="1">
        <v>6356851</v>
      </c>
      <c r="B109" s="2">
        <v>42909.501111111109</v>
      </c>
      <c r="C109" s="2">
        <v>42909.528217592589</v>
      </c>
      <c r="D109" s="1">
        <v>2341</v>
      </c>
      <c r="E109" s="1" t="s">
        <v>28</v>
      </c>
      <c r="F109" s="1" t="s">
        <v>179</v>
      </c>
      <c r="G109" s="1" t="s">
        <v>29</v>
      </c>
    </row>
    <row r="110" spans="1:9" ht="15.75" customHeight="1" x14ac:dyDescent="0.3">
      <c r="A110" s="1">
        <v>6437349</v>
      </c>
      <c r="B110" s="2">
        <v>42910.861724537041</v>
      </c>
      <c r="C110" s="2">
        <v>42910.878900462965</v>
      </c>
      <c r="D110" s="1">
        <v>1484</v>
      </c>
      <c r="E110" s="1" t="s">
        <v>180</v>
      </c>
      <c r="F110" s="1" t="s">
        <v>159</v>
      </c>
      <c r="G110" s="1" t="s">
        <v>11</v>
      </c>
      <c r="H110" s="1" t="s">
        <v>12</v>
      </c>
      <c r="I110" s="1">
        <v>1979</v>
      </c>
    </row>
    <row r="111" spans="1:9" ht="15.75" customHeight="1" x14ac:dyDescent="0.3">
      <c r="A111" s="1">
        <v>4015168</v>
      </c>
      <c r="B111" s="2">
        <v>42865.338958333334</v>
      </c>
      <c r="C111" s="2">
        <v>42865.350034722222</v>
      </c>
      <c r="D111" s="1">
        <v>956</v>
      </c>
      <c r="E111" s="1" t="s">
        <v>93</v>
      </c>
      <c r="F111" s="1" t="s">
        <v>109</v>
      </c>
      <c r="G111" s="1" t="s">
        <v>11</v>
      </c>
      <c r="H111" s="1" t="s">
        <v>12</v>
      </c>
      <c r="I111" s="1">
        <v>1959</v>
      </c>
    </row>
    <row r="112" spans="1:9" ht="15.75" customHeight="1" x14ac:dyDescent="0.3">
      <c r="A112" s="1">
        <v>6417471</v>
      </c>
      <c r="B112" s="2">
        <v>42910.651504629626</v>
      </c>
      <c r="C112" s="2">
        <v>42910.655706018515</v>
      </c>
      <c r="D112" s="1">
        <v>362</v>
      </c>
      <c r="E112" s="1" t="s">
        <v>148</v>
      </c>
      <c r="F112" s="1" t="s">
        <v>71</v>
      </c>
      <c r="G112" s="1" t="s">
        <v>11</v>
      </c>
      <c r="H112" s="1" t="s">
        <v>19</v>
      </c>
      <c r="I112" s="1">
        <v>1966</v>
      </c>
    </row>
    <row r="113" spans="1:9" ht="15.75" customHeight="1" x14ac:dyDescent="0.3">
      <c r="A113" s="1">
        <v>6158567</v>
      </c>
      <c r="B113" s="2">
        <v>42906.504664351851</v>
      </c>
      <c r="C113" s="2">
        <v>42906.512013888889</v>
      </c>
      <c r="D113" s="1">
        <v>635</v>
      </c>
      <c r="E113" s="1" t="s">
        <v>181</v>
      </c>
      <c r="F113" s="1" t="s">
        <v>61</v>
      </c>
      <c r="G113" s="1" t="s">
        <v>11</v>
      </c>
      <c r="H113" s="1" t="s">
        <v>12</v>
      </c>
      <c r="I113" s="1">
        <v>1991</v>
      </c>
    </row>
    <row r="114" spans="1:9" ht="15.75" customHeight="1" x14ac:dyDescent="0.3">
      <c r="A114" s="1">
        <v>4742346</v>
      </c>
      <c r="B114" s="2">
        <v>42879.481134259258</v>
      </c>
      <c r="C114" s="2">
        <v>42879.488171296296</v>
      </c>
      <c r="D114" s="1">
        <v>607</v>
      </c>
      <c r="E114" s="1" t="s">
        <v>38</v>
      </c>
      <c r="F114" s="1" t="s">
        <v>182</v>
      </c>
      <c r="G114" s="1" t="s">
        <v>11</v>
      </c>
      <c r="H114" s="1" t="s">
        <v>12</v>
      </c>
      <c r="I114" s="1">
        <v>1967</v>
      </c>
    </row>
    <row r="115" spans="1:9" ht="15.75" customHeight="1" x14ac:dyDescent="0.3">
      <c r="A115" s="1">
        <v>1214745</v>
      </c>
      <c r="B115" s="2">
        <v>42786.738171296296</v>
      </c>
      <c r="C115" s="2">
        <v>42786.759618055556</v>
      </c>
      <c r="D115" s="1">
        <v>1852</v>
      </c>
      <c r="E115" s="1" t="s">
        <v>183</v>
      </c>
      <c r="F115" s="1" t="s">
        <v>183</v>
      </c>
      <c r="G115" s="1" t="s">
        <v>29</v>
      </c>
    </row>
    <row r="116" spans="1:9" ht="15.75" customHeight="1" x14ac:dyDescent="0.3">
      <c r="A116" s="1">
        <v>3071010</v>
      </c>
      <c r="B116" s="2">
        <v>42844.941192129627</v>
      </c>
      <c r="C116" s="2">
        <v>42844.955567129633</v>
      </c>
      <c r="D116" s="1">
        <v>1242</v>
      </c>
      <c r="E116" s="1" t="s">
        <v>184</v>
      </c>
      <c r="F116" s="1" t="s">
        <v>83</v>
      </c>
      <c r="G116" s="1" t="s">
        <v>29</v>
      </c>
      <c r="H116" s="1" t="s">
        <v>12</v>
      </c>
      <c r="I116" s="1">
        <v>1996</v>
      </c>
    </row>
    <row r="117" spans="1:9" ht="15.75" customHeight="1" x14ac:dyDescent="0.3">
      <c r="A117" s="1">
        <v>2767253</v>
      </c>
      <c r="B117" s="2">
        <v>42838.795046296298</v>
      </c>
      <c r="C117" s="2">
        <v>42838.806585648148</v>
      </c>
      <c r="D117" s="1">
        <v>997</v>
      </c>
      <c r="E117" s="1" t="s">
        <v>135</v>
      </c>
      <c r="F117" s="1" t="s">
        <v>185</v>
      </c>
      <c r="G117" s="1" t="s">
        <v>11</v>
      </c>
      <c r="H117" s="1" t="s">
        <v>12</v>
      </c>
      <c r="I117" s="1">
        <v>1979</v>
      </c>
    </row>
    <row r="118" spans="1:9" ht="15.75" customHeight="1" x14ac:dyDescent="0.3">
      <c r="A118" s="1">
        <v>1873353</v>
      </c>
      <c r="B118" s="2">
        <v>42807.733113425929</v>
      </c>
      <c r="C118" s="2">
        <v>42807.74790509259</v>
      </c>
      <c r="D118" s="1">
        <v>1278</v>
      </c>
      <c r="E118" s="1" t="s">
        <v>10</v>
      </c>
      <c r="F118" s="1" t="s">
        <v>186</v>
      </c>
      <c r="G118" s="1" t="s">
        <v>11</v>
      </c>
      <c r="H118" s="1" t="s">
        <v>12</v>
      </c>
      <c r="I118" s="1">
        <v>1977</v>
      </c>
    </row>
    <row r="119" spans="1:9" ht="15.75" customHeight="1" x14ac:dyDescent="0.3">
      <c r="A119" s="1">
        <v>6335267</v>
      </c>
      <c r="B119" s="2">
        <v>42908.971087962964</v>
      </c>
      <c r="C119" s="2">
        <v>42908.987800925926</v>
      </c>
      <c r="D119" s="1">
        <v>1443</v>
      </c>
      <c r="E119" s="1" t="s">
        <v>144</v>
      </c>
      <c r="F119" s="1" t="s">
        <v>187</v>
      </c>
      <c r="G119" s="1" t="s">
        <v>11</v>
      </c>
      <c r="H119" s="1" t="s">
        <v>19</v>
      </c>
      <c r="I119" s="1">
        <v>1996</v>
      </c>
    </row>
    <row r="120" spans="1:9" ht="15.75" customHeight="1" x14ac:dyDescent="0.3">
      <c r="A120" s="1">
        <v>4824502</v>
      </c>
      <c r="B120" s="2">
        <v>42881.585787037038</v>
      </c>
      <c r="C120" s="2">
        <v>42881.60056712963</v>
      </c>
      <c r="D120" s="1">
        <v>1276</v>
      </c>
      <c r="E120" s="1" t="s">
        <v>188</v>
      </c>
      <c r="F120" s="1" t="s">
        <v>189</v>
      </c>
      <c r="G120" s="1" t="s">
        <v>29</v>
      </c>
    </row>
    <row r="121" spans="1:9" ht="15.75" customHeight="1" x14ac:dyDescent="0.3">
      <c r="A121" s="1">
        <v>5213563</v>
      </c>
      <c r="B121" s="2">
        <v>42888.857627314814</v>
      </c>
      <c r="C121" s="2">
        <v>42888.86078703704</v>
      </c>
      <c r="D121" s="1">
        <v>273</v>
      </c>
      <c r="E121" s="1" t="s">
        <v>156</v>
      </c>
      <c r="F121" s="1" t="s">
        <v>190</v>
      </c>
      <c r="G121" s="1" t="s">
        <v>11</v>
      </c>
      <c r="H121" s="1" t="s">
        <v>12</v>
      </c>
      <c r="I121" s="1">
        <v>1985</v>
      </c>
    </row>
    <row r="122" spans="1:9" ht="15.75" customHeight="1" x14ac:dyDescent="0.3">
      <c r="A122" s="1">
        <v>1578361</v>
      </c>
      <c r="B122" s="2">
        <v>42796.63994212963</v>
      </c>
      <c r="C122" s="2">
        <v>42796.642361111109</v>
      </c>
      <c r="D122" s="1">
        <v>209</v>
      </c>
      <c r="E122" s="1" t="s">
        <v>191</v>
      </c>
      <c r="F122" s="1" t="s">
        <v>192</v>
      </c>
      <c r="G122" s="1" t="s">
        <v>11</v>
      </c>
      <c r="H122" s="1" t="s">
        <v>12</v>
      </c>
      <c r="I122" s="1">
        <v>1983</v>
      </c>
    </row>
    <row r="123" spans="1:9" ht="15.75" customHeight="1" x14ac:dyDescent="0.3">
      <c r="A123" s="1">
        <v>378557</v>
      </c>
      <c r="B123" s="2">
        <v>42753.767083333332</v>
      </c>
      <c r="C123" s="2">
        <v>42753.782430555555</v>
      </c>
      <c r="D123" s="1">
        <v>1325</v>
      </c>
      <c r="E123" s="1" t="s">
        <v>193</v>
      </c>
      <c r="F123" s="1" t="s">
        <v>194</v>
      </c>
      <c r="G123" s="1" t="s">
        <v>11</v>
      </c>
      <c r="H123" s="1" t="s">
        <v>19</v>
      </c>
      <c r="I123" s="1">
        <v>1986</v>
      </c>
    </row>
    <row r="124" spans="1:9" ht="15.75" customHeight="1" x14ac:dyDescent="0.3">
      <c r="A124" s="1">
        <v>1759669</v>
      </c>
      <c r="B124" s="2">
        <v>42802.862638888888</v>
      </c>
      <c r="C124" s="2">
        <v>42802.86445601852</v>
      </c>
      <c r="D124" s="1">
        <v>156</v>
      </c>
      <c r="E124" s="1" t="s">
        <v>195</v>
      </c>
      <c r="F124" s="1" t="s">
        <v>196</v>
      </c>
      <c r="G124" s="1" t="s">
        <v>11</v>
      </c>
      <c r="H124" s="1" t="s">
        <v>12</v>
      </c>
      <c r="I124" s="1">
        <v>1987</v>
      </c>
    </row>
    <row r="125" spans="1:9" ht="15.75" customHeight="1" x14ac:dyDescent="0.3">
      <c r="A125" s="1">
        <v>2792598</v>
      </c>
      <c r="B125" s="2">
        <v>42839.511956018519</v>
      </c>
      <c r="C125" s="2">
        <v>42839.526226851849</v>
      </c>
      <c r="D125" s="1">
        <v>1232</v>
      </c>
      <c r="E125" s="1" t="s">
        <v>197</v>
      </c>
      <c r="F125" s="1" t="s">
        <v>33</v>
      </c>
      <c r="G125" s="1" t="s">
        <v>29</v>
      </c>
    </row>
    <row r="126" spans="1:9" ht="15.75" customHeight="1" x14ac:dyDescent="0.3">
      <c r="A126" s="1">
        <v>3006257</v>
      </c>
      <c r="B126" s="2">
        <v>42843.709652777776</v>
      </c>
      <c r="C126" s="2">
        <v>42843.720219907409</v>
      </c>
      <c r="D126" s="1">
        <v>912</v>
      </c>
      <c r="E126" s="1" t="s">
        <v>142</v>
      </c>
      <c r="F126" s="1" t="s">
        <v>146</v>
      </c>
      <c r="G126" s="1" t="s">
        <v>29</v>
      </c>
    </row>
    <row r="127" spans="1:9" ht="15.75" customHeight="1" x14ac:dyDescent="0.3">
      <c r="A127" s="1">
        <v>2561325</v>
      </c>
      <c r="B127" s="2">
        <v>42834.847372685188</v>
      </c>
      <c r="C127" s="2">
        <v>42834.854189814818</v>
      </c>
      <c r="D127" s="1">
        <v>588</v>
      </c>
      <c r="E127" s="1" t="s">
        <v>198</v>
      </c>
      <c r="F127" s="1" t="s">
        <v>42</v>
      </c>
      <c r="G127" s="1" t="s">
        <v>11</v>
      </c>
      <c r="H127" s="1" t="s">
        <v>12</v>
      </c>
      <c r="I127" s="1">
        <v>1993</v>
      </c>
    </row>
    <row r="128" spans="1:9" ht="15.75" customHeight="1" x14ac:dyDescent="0.3">
      <c r="A128" s="1">
        <v>842093</v>
      </c>
      <c r="B128" s="2">
        <v>42770.779942129629</v>
      </c>
      <c r="C128" s="2">
        <v>42770.785219907404</v>
      </c>
      <c r="D128" s="1">
        <v>455</v>
      </c>
      <c r="E128" s="1" t="s">
        <v>199</v>
      </c>
      <c r="F128" s="1" t="s">
        <v>200</v>
      </c>
      <c r="G128" s="1" t="s">
        <v>11</v>
      </c>
      <c r="H128" s="1" t="s">
        <v>12</v>
      </c>
      <c r="I128" s="1">
        <v>1974</v>
      </c>
    </row>
    <row r="129" spans="1:9" ht="15.75" customHeight="1" x14ac:dyDescent="0.3">
      <c r="A129" s="1">
        <v>5664204</v>
      </c>
      <c r="B129" s="2">
        <v>42897.049351851849</v>
      </c>
      <c r="C129" s="2">
        <v>42897.071493055555</v>
      </c>
      <c r="D129" s="1">
        <v>1913</v>
      </c>
      <c r="E129" s="1" t="s">
        <v>201</v>
      </c>
      <c r="F129" s="1" t="s">
        <v>177</v>
      </c>
      <c r="G129" s="1" t="s">
        <v>11</v>
      </c>
      <c r="H129" s="1" t="s">
        <v>12</v>
      </c>
      <c r="I129" s="1">
        <v>1981</v>
      </c>
    </row>
    <row r="130" spans="1:9" ht="15.75" customHeight="1" x14ac:dyDescent="0.3">
      <c r="A130" s="1">
        <v>3789757</v>
      </c>
      <c r="B130" s="2">
        <v>42859.834479166668</v>
      </c>
      <c r="C130" s="2">
        <v>42859.858796296299</v>
      </c>
      <c r="D130" s="1">
        <v>2101</v>
      </c>
      <c r="E130" s="1" t="s">
        <v>165</v>
      </c>
      <c r="F130" s="1" t="s">
        <v>202</v>
      </c>
      <c r="G130" s="1" t="s">
        <v>11</v>
      </c>
      <c r="H130" s="1" t="s">
        <v>12</v>
      </c>
      <c r="I130" s="1">
        <v>1990</v>
      </c>
    </row>
    <row r="131" spans="1:9" ht="15.75" customHeight="1" x14ac:dyDescent="0.3">
      <c r="A131" s="1">
        <v>5351922</v>
      </c>
      <c r="B131" s="2">
        <v>42891.733981481484</v>
      </c>
      <c r="C131" s="2">
        <v>42891.754293981481</v>
      </c>
      <c r="D131" s="1">
        <v>1754</v>
      </c>
      <c r="E131" s="1" t="s">
        <v>203</v>
      </c>
      <c r="F131" s="1" t="s">
        <v>204</v>
      </c>
      <c r="G131" s="1" t="s">
        <v>11</v>
      </c>
      <c r="H131" s="1" t="s">
        <v>12</v>
      </c>
      <c r="I131" s="1">
        <v>1987</v>
      </c>
    </row>
    <row r="132" spans="1:9" ht="15.75" customHeight="1" x14ac:dyDescent="0.3">
      <c r="A132" s="1">
        <v>4776884</v>
      </c>
      <c r="B132" s="2">
        <v>42879.830694444441</v>
      </c>
      <c r="C132" s="2">
        <v>42879.851435185185</v>
      </c>
      <c r="D132" s="1">
        <v>1792</v>
      </c>
      <c r="E132" s="1" t="s">
        <v>205</v>
      </c>
      <c r="F132" s="1" t="s">
        <v>206</v>
      </c>
      <c r="G132" s="1" t="s">
        <v>11</v>
      </c>
      <c r="H132" s="1" t="s">
        <v>12</v>
      </c>
      <c r="I132" s="1">
        <v>1963</v>
      </c>
    </row>
    <row r="133" spans="1:9" ht="15.75" customHeight="1" x14ac:dyDescent="0.3">
      <c r="A133" s="1">
        <v>6224775</v>
      </c>
      <c r="B133" s="2">
        <v>42907.490624999999</v>
      </c>
      <c r="C133" s="2">
        <v>42907.500578703701</v>
      </c>
      <c r="D133" s="1">
        <v>859</v>
      </c>
      <c r="E133" s="1" t="s">
        <v>98</v>
      </c>
      <c r="F133" s="1" t="s">
        <v>207</v>
      </c>
      <c r="G133" s="1" t="s">
        <v>11</v>
      </c>
      <c r="H133" s="1" t="s">
        <v>19</v>
      </c>
      <c r="I133" s="1">
        <v>1960</v>
      </c>
    </row>
    <row r="134" spans="1:9" ht="15.75" customHeight="1" x14ac:dyDescent="0.3">
      <c r="A134" s="1">
        <v>6413999</v>
      </c>
      <c r="B134" s="2">
        <v>42910.619849537034</v>
      </c>
      <c r="C134" s="2">
        <v>42910.623611111114</v>
      </c>
      <c r="D134" s="1">
        <v>325</v>
      </c>
      <c r="E134" s="1" t="s">
        <v>208</v>
      </c>
      <c r="F134" s="1" t="s">
        <v>42</v>
      </c>
      <c r="G134" s="1" t="s">
        <v>11</v>
      </c>
      <c r="H134" s="1" t="s">
        <v>12</v>
      </c>
      <c r="I134" s="1">
        <v>1989</v>
      </c>
    </row>
    <row r="135" spans="1:9" ht="15.75" customHeight="1" x14ac:dyDescent="0.3">
      <c r="A135" s="1">
        <v>3028133</v>
      </c>
      <c r="B135" s="2">
        <v>42844.284571759257</v>
      </c>
      <c r="C135" s="2">
        <v>42844.286863425928</v>
      </c>
      <c r="D135" s="1">
        <v>198</v>
      </c>
      <c r="E135" s="1" t="s">
        <v>114</v>
      </c>
      <c r="F135" s="1" t="s">
        <v>139</v>
      </c>
      <c r="G135" s="1" t="s">
        <v>11</v>
      </c>
      <c r="H135" s="1" t="s">
        <v>12</v>
      </c>
      <c r="I135" s="1">
        <v>1980</v>
      </c>
    </row>
    <row r="136" spans="1:9" ht="15.75" customHeight="1" x14ac:dyDescent="0.3">
      <c r="A136" s="1">
        <v>3229794</v>
      </c>
      <c r="B136" s="2">
        <v>42848.751712962963</v>
      </c>
      <c r="C136" s="2">
        <v>42848.761388888888</v>
      </c>
      <c r="D136" s="1">
        <v>835</v>
      </c>
      <c r="E136" s="1" t="s">
        <v>171</v>
      </c>
      <c r="F136" s="1" t="s">
        <v>209</v>
      </c>
      <c r="G136" s="1" t="s">
        <v>11</v>
      </c>
      <c r="H136" s="1" t="s">
        <v>12</v>
      </c>
      <c r="I136" s="1">
        <v>1964</v>
      </c>
    </row>
    <row r="137" spans="1:9" ht="15.75" customHeight="1" x14ac:dyDescent="0.3">
      <c r="A137" s="1">
        <v>1297870</v>
      </c>
      <c r="B137" s="2">
        <v>42789.338587962964</v>
      </c>
      <c r="C137" s="2">
        <v>42789.344502314816</v>
      </c>
      <c r="D137" s="1">
        <v>511</v>
      </c>
      <c r="E137" s="1" t="s">
        <v>210</v>
      </c>
      <c r="F137" s="1" t="s">
        <v>128</v>
      </c>
      <c r="G137" s="1" t="s">
        <v>11</v>
      </c>
      <c r="H137" s="1" t="s">
        <v>12</v>
      </c>
      <c r="I137" s="1">
        <v>1981</v>
      </c>
    </row>
    <row r="138" spans="1:9" ht="15.75" customHeight="1" x14ac:dyDescent="0.3">
      <c r="A138" s="1">
        <v>1779232</v>
      </c>
      <c r="B138" s="2">
        <v>42803.478703703702</v>
      </c>
      <c r="C138" s="2">
        <v>42803.485289351855</v>
      </c>
      <c r="D138" s="1">
        <v>569</v>
      </c>
      <c r="E138" s="1" t="s">
        <v>211</v>
      </c>
      <c r="F138" s="1" t="s">
        <v>212</v>
      </c>
      <c r="G138" s="1" t="s">
        <v>11</v>
      </c>
      <c r="H138" s="1" t="s">
        <v>12</v>
      </c>
      <c r="I138" s="1">
        <v>1993</v>
      </c>
    </row>
    <row r="139" spans="1:9" ht="15.75" customHeight="1" x14ac:dyDescent="0.3">
      <c r="A139" s="1">
        <v>1669014</v>
      </c>
      <c r="B139" s="2">
        <v>42800.498506944445</v>
      </c>
      <c r="C139" s="2">
        <v>42800.518020833333</v>
      </c>
      <c r="D139" s="1">
        <v>1686</v>
      </c>
      <c r="E139" s="1" t="s">
        <v>213</v>
      </c>
      <c r="F139" s="1" t="s">
        <v>214</v>
      </c>
      <c r="G139" s="1" t="s">
        <v>29</v>
      </c>
    </row>
    <row r="140" spans="1:9" ht="15.75" customHeight="1" x14ac:dyDescent="0.3">
      <c r="A140" s="1">
        <v>6170127</v>
      </c>
      <c r="B140" s="2">
        <v>42906.670775462961</v>
      </c>
      <c r="C140" s="2">
        <v>42906.687731481485</v>
      </c>
      <c r="D140" s="1">
        <v>1464</v>
      </c>
      <c r="E140" s="1" t="s">
        <v>215</v>
      </c>
      <c r="F140" s="1" t="s">
        <v>139</v>
      </c>
      <c r="G140" s="1" t="s">
        <v>11</v>
      </c>
      <c r="H140" s="1" t="s">
        <v>12</v>
      </c>
      <c r="I140" s="1">
        <v>1968</v>
      </c>
    </row>
    <row r="141" spans="1:9" ht="15.75" customHeight="1" x14ac:dyDescent="0.3">
      <c r="A141" s="1">
        <v>3712090</v>
      </c>
      <c r="B141" s="2">
        <v>42858.680590277778</v>
      </c>
      <c r="C141" s="2">
        <v>42858.733287037037</v>
      </c>
      <c r="D141" s="1">
        <v>4552</v>
      </c>
      <c r="E141" s="1" t="s">
        <v>104</v>
      </c>
      <c r="F141" s="1" t="s">
        <v>216</v>
      </c>
      <c r="G141" s="1" t="s">
        <v>29</v>
      </c>
    </row>
    <row r="142" spans="1:9" ht="15.75" customHeight="1" x14ac:dyDescent="0.3">
      <c r="A142" s="1">
        <v>5529352</v>
      </c>
      <c r="B142" s="2">
        <v>42894.801863425928</v>
      </c>
      <c r="C142" s="2">
        <v>42894.823958333334</v>
      </c>
      <c r="D142" s="1">
        <v>1909</v>
      </c>
      <c r="E142" s="1" t="s">
        <v>113</v>
      </c>
      <c r="F142" s="1" t="s">
        <v>217</v>
      </c>
      <c r="G142" s="1" t="s">
        <v>29</v>
      </c>
    </row>
    <row r="143" spans="1:9" ht="15.75" customHeight="1" x14ac:dyDescent="0.3">
      <c r="A143" s="1">
        <v>6467971</v>
      </c>
      <c r="B143" s="2">
        <v>42911.606585648151</v>
      </c>
      <c r="C143" s="2">
        <v>42911.623703703706</v>
      </c>
      <c r="D143" s="1">
        <v>1479</v>
      </c>
      <c r="E143" s="1" t="s">
        <v>218</v>
      </c>
      <c r="F143" s="1" t="s">
        <v>219</v>
      </c>
      <c r="G143" s="1" t="s">
        <v>29</v>
      </c>
    </row>
    <row r="144" spans="1:9" ht="15.75" customHeight="1" x14ac:dyDescent="0.3">
      <c r="A144" s="1">
        <v>6353718</v>
      </c>
      <c r="B144" s="2">
        <v>42909.444421296299</v>
      </c>
      <c r="C144" s="2">
        <v>42909.448310185187</v>
      </c>
      <c r="D144" s="1">
        <v>335</v>
      </c>
      <c r="E144" s="1" t="s">
        <v>174</v>
      </c>
      <c r="F144" s="1" t="s">
        <v>220</v>
      </c>
      <c r="G144" s="1" t="s">
        <v>11</v>
      </c>
      <c r="H144" s="1" t="s">
        <v>19</v>
      </c>
      <c r="I144" s="1">
        <v>1968</v>
      </c>
    </row>
    <row r="145" spans="1:9" ht="15.75" customHeight="1" x14ac:dyDescent="0.3">
      <c r="A145" s="1">
        <v>775802</v>
      </c>
      <c r="B145" s="2">
        <v>42768.512800925928</v>
      </c>
      <c r="C145" s="2">
        <v>42768.5155787037</v>
      </c>
      <c r="D145" s="1">
        <v>239</v>
      </c>
      <c r="E145" s="1" t="s">
        <v>221</v>
      </c>
      <c r="F145" s="1" t="s">
        <v>222</v>
      </c>
      <c r="G145" s="1" t="s">
        <v>11</v>
      </c>
      <c r="H145" s="1" t="s">
        <v>12</v>
      </c>
      <c r="I145" s="1">
        <v>1997</v>
      </c>
    </row>
    <row r="146" spans="1:9" ht="15.75" customHeight="1" x14ac:dyDescent="0.3">
      <c r="A146" s="1">
        <v>836946</v>
      </c>
      <c r="B146" s="2">
        <v>42770.631203703706</v>
      </c>
      <c r="C146" s="2">
        <v>42770.636412037034</v>
      </c>
      <c r="D146" s="1">
        <v>449</v>
      </c>
      <c r="E146" s="1" t="s">
        <v>223</v>
      </c>
      <c r="F146" s="1" t="s">
        <v>152</v>
      </c>
      <c r="G146" s="1" t="s">
        <v>11</v>
      </c>
      <c r="H146" s="1" t="s">
        <v>12</v>
      </c>
      <c r="I146" s="1">
        <v>1978</v>
      </c>
    </row>
    <row r="147" spans="1:9" ht="15.75" customHeight="1" x14ac:dyDescent="0.3">
      <c r="A147" s="1">
        <v>2432181</v>
      </c>
      <c r="B147" s="2">
        <v>42831.30609953704</v>
      </c>
      <c r="C147" s="2">
        <v>42831.307037037041</v>
      </c>
      <c r="D147" s="1">
        <v>81</v>
      </c>
      <c r="E147" s="1" t="s">
        <v>224</v>
      </c>
      <c r="F147" s="1" t="s">
        <v>222</v>
      </c>
      <c r="G147" s="1" t="s">
        <v>11</v>
      </c>
      <c r="H147" s="1" t="s">
        <v>12</v>
      </c>
      <c r="I147" s="1">
        <v>1992</v>
      </c>
    </row>
    <row r="148" spans="1:9" ht="15.75" customHeight="1" x14ac:dyDescent="0.3">
      <c r="A148" s="1">
        <v>6647928</v>
      </c>
      <c r="B148" s="2">
        <v>42914.490983796299</v>
      </c>
      <c r="C148" s="2">
        <v>42914.498159722221</v>
      </c>
      <c r="D148" s="1">
        <v>619</v>
      </c>
      <c r="E148" s="1" t="s">
        <v>77</v>
      </c>
      <c r="F148" s="1" t="s">
        <v>222</v>
      </c>
      <c r="G148" s="1" t="s">
        <v>11</v>
      </c>
      <c r="H148" s="1" t="s">
        <v>12</v>
      </c>
      <c r="I148" s="1">
        <v>1986</v>
      </c>
    </row>
    <row r="149" spans="1:9" ht="15.75" customHeight="1" x14ac:dyDescent="0.3">
      <c r="A149" s="1">
        <v>6171939</v>
      </c>
      <c r="B149" s="2">
        <v>42906.69091435185</v>
      </c>
      <c r="C149" s="2">
        <v>42906.715590277781</v>
      </c>
      <c r="D149" s="1">
        <v>2132</v>
      </c>
      <c r="E149" s="1" t="s">
        <v>225</v>
      </c>
      <c r="F149" s="1" t="s">
        <v>226</v>
      </c>
      <c r="G149" s="1" t="s">
        <v>11</v>
      </c>
      <c r="H149" s="1" t="s">
        <v>19</v>
      </c>
      <c r="I149" s="1">
        <v>1977</v>
      </c>
    </row>
    <row r="150" spans="1:9" ht="15.75" customHeight="1" x14ac:dyDescent="0.3">
      <c r="A150" s="1">
        <v>4837234</v>
      </c>
      <c r="B150" s="2">
        <v>42881.704236111109</v>
      </c>
      <c r="C150" s="2">
        <v>42881.719027777777</v>
      </c>
      <c r="D150" s="1">
        <v>1278</v>
      </c>
      <c r="E150" s="1" t="s">
        <v>113</v>
      </c>
      <c r="F150" s="1" t="s">
        <v>33</v>
      </c>
      <c r="G150" s="1" t="s">
        <v>11</v>
      </c>
      <c r="H150" s="1" t="s">
        <v>12</v>
      </c>
      <c r="I150" s="1">
        <v>1967</v>
      </c>
    </row>
    <row r="151" spans="1:9" ht="15.75" customHeight="1" x14ac:dyDescent="0.3">
      <c r="A151" s="1">
        <v>5478620</v>
      </c>
      <c r="B151" s="2">
        <v>42894.264421296299</v>
      </c>
      <c r="C151" s="2">
        <v>42894.265763888892</v>
      </c>
      <c r="D151" s="1">
        <v>116</v>
      </c>
      <c r="E151" s="1" t="s">
        <v>181</v>
      </c>
      <c r="F151" s="1" t="s">
        <v>147</v>
      </c>
      <c r="G151" s="1" t="s">
        <v>11</v>
      </c>
      <c r="H151" s="1" t="s">
        <v>12</v>
      </c>
      <c r="I151" s="1">
        <v>1990</v>
      </c>
    </row>
    <row r="152" spans="1:9" ht="15.75" customHeight="1" x14ac:dyDescent="0.3">
      <c r="A152" s="1">
        <v>72902</v>
      </c>
      <c r="B152" s="2">
        <v>42739.960381944446</v>
      </c>
      <c r="C152" s="2">
        <v>42739.961944444447</v>
      </c>
      <c r="D152" s="1">
        <v>135</v>
      </c>
      <c r="E152" s="1" t="s">
        <v>198</v>
      </c>
      <c r="F152" s="1" t="s">
        <v>31</v>
      </c>
      <c r="G152" s="1" t="s">
        <v>11</v>
      </c>
      <c r="H152" s="1" t="s">
        <v>12</v>
      </c>
      <c r="I152" s="1">
        <v>1991</v>
      </c>
    </row>
    <row r="153" spans="1:9" ht="15.75" customHeight="1" x14ac:dyDescent="0.3">
      <c r="A153" s="1">
        <v>2142023</v>
      </c>
      <c r="B153" s="2">
        <v>42822.376631944448</v>
      </c>
      <c r="C153" s="2">
        <v>42822.380011574074</v>
      </c>
      <c r="D153" s="1">
        <v>292</v>
      </c>
      <c r="E153" s="1" t="s">
        <v>154</v>
      </c>
      <c r="F153" s="1" t="s">
        <v>227</v>
      </c>
      <c r="G153" s="1" t="s">
        <v>11</v>
      </c>
      <c r="H153" s="1" t="s">
        <v>12</v>
      </c>
      <c r="I153" s="1">
        <v>1986</v>
      </c>
    </row>
    <row r="154" spans="1:9" ht="15.75" customHeight="1" x14ac:dyDescent="0.3">
      <c r="A154" s="1">
        <v>5644756</v>
      </c>
      <c r="B154" s="2">
        <v>42896.716354166667</v>
      </c>
      <c r="C154" s="2">
        <v>42896.731273148151</v>
      </c>
      <c r="D154" s="1">
        <v>1288</v>
      </c>
      <c r="E154" s="1" t="s">
        <v>177</v>
      </c>
      <c r="F154" s="1" t="s">
        <v>228</v>
      </c>
      <c r="G154" s="1" t="s">
        <v>11</v>
      </c>
      <c r="H154" s="1" t="s">
        <v>12</v>
      </c>
      <c r="I154" s="1">
        <v>1976</v>
      </c>
    </row>
    <row r="155" spans="1:9" ht="15.75" customHeight="1" x14ac:dyDescent="0.3">
      <c r="A155" s="1">
        <v>6672567</v>
      </c>
      <c r="B155" s="2">
        <v>42914.753067129626</v>
      </c>
      <c r="C155" s="2">
        <v>42914.756747685184</v>
      </c>
      <c r="D155" s="1">
        <v>317</v>
      </c>
      <c r="E155" s="1" t="s">
        <v>10</v>
      </c>
      <c r="F155" s="1" t="s">
        <v>229</v>
      </c>
      <c r="G155" s="1" t="s">
        <v>11</v>
      </c>
      <c r="H155" s="1" t="s">
        <v>12</v>
      </c>
      <c r="I155" s="1">
        <v>1964</v>
      </c>
    </row>
    <row r="156" spans="1:9" ht="15.75" customHeight="1" x14ac:dyDescent="0.3">
      <c r="A156" s="1">
        <v>233335</v>
      </c>
      <c r="B156" s="2">
        <v>42747.721342592595</v>
      </c>
      <c r="C156" s="2">
        <v>42747.735868055555</v>
      </c>
      <c r="D156" s="1">
        <v>1255</v>
      </c>
      <c r="E156" s="1" t="s">
        <v>227</v>
      </c>
      <c r="F156" s="1" t="s">
        <v>171</v>
      </c>
      <c r="G156" s="1" t="s">
        <v>11</v>
      </c>
      <c r="H156" s="1" t="s">
        <v>12</v>
      </c>
      <c r="I156" s="1">
        <v>1981</v>
      </c>
    </row>
    <row r="157" spans="1:9" ht="15.75" customHeight="1" x14ac:dyDescent="0.3">
      <c r="A157" s="1">
        <v>1884535</v>
      </c>
      <c r="B157" s="2">
        <v>42811.458807870367</v>
      </c>
      <c r="C157" s="2">
        <v>42811.464641203704</v>
      </c>
      <c r="D157" s="1">
        <v>503</v>
      </c>
      <c r="E157" s="1" t="s">
        <v>230</v>
      </c>
      <c r="F157" s="1" t="s">
        <v>115</v>
      </c>
      <c r="G157" s="1" t="s">
        <v>11</v>
      </c>
      <c r="H157" s="1" t="s">
        <v>12</v>
      </c>
      <c r="I157" s="1">
        <v>1987</v>
      </c>
    </row>
    <row r="158" spans="1:9" ht="15.75" customHeight="1" x14ac:dyDescent="0.3">
      <c r="A158" s="1">
        <v>5321258</v>
      </c>
      <c r="B158" s="2">
        <v>42891.339479166665</v>
      </c>
      <c r="C158" s="2">
        <v>42891.360451388886</v>
      </c>
      <c r="D158" s="1">
        <v>1812</v>
      </c>
      <c r="E158" s="1" t="s">
        <v>231</v>
      </c>
      <c r="F158" s="1" t="s">
        <v>227</v>
      </c>
      <c r="G158" s="1" t="s">
        <v>11</v>
      </c>
      <c r="H158" s="1" t="s">
        <v>12</v>
      </c>
      <c r="I158" s="1">
        <v>1969</v>
      </c>
    </row>
    <row r="159" spans="1:9" ht="15.75" customHeight="1" x14ac:dyDescent="0.3">
      <c r="A159" s="1">
        <v>3744138</v>
      </c>
      <c r="B159" s="2">
        <v>42859.332592592589</v>
      </c>
      <c r="C159" s="2">
        <v>42859.340138888889</v>
      </c>
      <c r="D159" s="1">
        <v>651</v>
      </c>
      <c r="E159" s="1" t="s">
        <v>232</v>
      </c>
      <c r="F159" s="1" t="s">
        <v>233</v>
      </c>
      <c r="G159" s="1" t="s">
        <v>11</v>
      </c>
      <c r="H159" s="1" t="s">
        <v>12</v>
      </c>
      <c r="I159" s="1">
        <v>1973</v>
      </c>
    </row>
    <row r="160" spans="1:9" ht="15.75" customHeight="1" x14ac:dyDescent="0.3">
      <c r="A160" s="1">
        <v>3018843</v>
      </c>
      <c r="B160" s="2">
        <v>42843.802523148152</v>
      </c>
      <c r="C160" s="2">
        <v>42843.821261574078</v>
      </c>
      <c r="D160" s="1">
        <v>1619</v>
      </c>
      <c r="E160" s="1" t="s">
        <v>75</v>
      </c>
      <c r="F160" s="1" t="s">
        <v>197</v>
      </c>
      <c r="G160" s="1" t="s">
        <v>11</v>
      </c>
      <c r="H160" s="1" t="s">
        <v>19</v>
      </c>
      <c r="I160" s="1">
        <v>1980</v>
      </c>
    </row>
    <row r="161" spans="1:9" ht="15.75" customHeight="1" x14ac:dyDescent="0.3">
      <c r="A161" s="1">
        <v>2316085</v>
      </c>
      <c r="B161" s="2">
        <v>42828.351909722223</v>
      </c>
      <c r="C161" s="2">
        <v>42828.359675925924</v>
      </c>
      <c r="D161" s="1">
        <v>670</v>
      </c>
      <c r="E161" s="1" t="s">
        <v>61</v>
      </c>
      <c r="F161" s="1" t="s">
        <v>187</v>
      </c>
      <c r="G161" s="1" t="s">
        <v>11</v>
      </c>
      <c r="H161" s="1" t="s">
        <v>12</v>
      </c>
      <c r="I161" s="1">
        <v>1979</v>
      </c>
    </row>
    <row r="162" spans="1:9" ht="15.75" customHeight="1" x14ac:dyDescent="0.3">
      <c r="A162" s="1">
        <v>5887645</v>
      </c>
      <c r="B162" s="2">
        <v>42900.863009259258</v>
      </c>
      <c r="C162" s="2">
        <v>42900.879942129628</v>
      </c>
      <c r="D162" s="1">
        <v>1462</v>
      </c>
      <c r="E162" s="1" t="s">
        <v>202</v>
      </c>
      <c r="F162" s="1" t="s">
        <v>187</v>
      </c>
      <c r="G162" s="1" t="s">
        <v>11</v>
      </c>
      <c r="H162" s="1" t="s">
        <v>19</v>
      </c>
      <c r="I162" s="1">
        <v>1983</v>
      </c>
    </row>
    <row r="163" spans="1:9" ht="15.75" customHeight="1" x14ac:dyDescent="0.3">
      <c r="A163" s="1">
        <v>3013856</v>
      </c>
      <c r="B163" s="2">
        <v>42843.762314814812</v>
      </c>
      <c r="C163" s="2">
        <v>42843.770312499997</v>
      </c>
      <c r="D163" s="1">
        <v>690</v>
      </c>
      <c r="E163" s="1" t="s">
        <v>234</v>
      </c>
      <c r="F163" s="1" t="s">
        <v>102</v>
      </c>
      <c r="G163" s="1" t="s">
        <v>11</v>
      </c>
      <c r="H163" s="1" t="s">
        <v>12</v>
      </c>
      <c r="I163" s="1">
        <v>1960</v>
      </c>
    </row>
    <row r="164" spans="1:9" ht="15.75" customHeight="1" x14ac:dyDescent="0.3">
      <c r="A164" s="1">
        <v>6351515</v>
      </c>
      <c r="B164" s="2">
        <v>42909.409745370373</v>
      </c>
      <c r="C164" s="2">
        <v>42909.419351851851</v>
      </c>
      <c r="D164" s="1">
        <v>829</v>
      </c>
      <c r="E164" s="1" t="s">
        <v>189</v>
      </c>
      <c r="F164" s="1" t="s">
        <v>235</v>
      </c>
      <c r="G164" s="1" t="s">
        <v>11</v>
      </c>
      <c r="H164" s="1" t="s">
        <v>12</v>
      </c>
      <c r="I164" s="1">
        <v>1980</v>
      </c>
    </row>
    <row r="165" spans="1:9" ht="15.75" customHeight="1" x14ac:dyDescent="0.3">
      <c r="A165" s="1">
        <v>5825054</v>
      </c>
      <c r="B165" s="2">
        <v>42899.83221064815</v>
      </c>
      <c r="C165" s="2">
        <v>42899.838993055557</v>
      </c>
      <c r="D165" s="1">
        <v>585</v>
      </c>
      <c r="E165" s="1" t="s">
        <v>159</v>
      </c>
      <c r="F165" s="1" t="s">
        <v>42</v>
      </c>
      <c r="G165" s="1" t="s">
        <v>11</v>
      </c>
      <c r="H165" s="1" t="s">
        <v>12</v>
      </c>
      <c r="I165" s="1">
        <v>1963</v>
      </c>
    </row>
    <row r="166" spans="1:9" ht="15.75" customHeight="1" x14ac:dyDescent="0.3">
      <c r="A166" s="1">
        <v>6730027</v>
      </c>
      <c r="B166" s="2">
        <v>42915.697106481479</v>
      </c>
      <c r="C166" s="2">
        <v>42915.699988425928</v>
      </c>
      <c r="D166" s="1">
        <v>249</v>
      </c>
      <c r="E166" s="1" t="s">
        <v>236</v>
      </c>
      <c r="F166" s="1" t="s">
        <v>172</v>
      </c>
      <c r="G166" s="1" t="s">
        <v>11</v>
      </c>
      <c r="H166" s="1" t="s">
        <v>12</v>
      </c>
      <c r="I166" s="1">
        <v>1977</v>
      </c>
    </row>
    <row r="167" spans="1:9" ht="15.75" customHeight="1" x14ac:dyDescent="0.3">
      <c r="A167" s="1">
        <v>1826417</v>
      </c>
      <c r="B167" s="2">
        <v>42804.968923611108</v>
      </c>
      <c r="C167" s="2">
        <v>42804.978703703702</v>
      </c>
      <c r="D167" s="1">
        <v>844</v>
      </c>
      <c r="E167" s="1" t="s">
        <v>28</v>
      </c>
      <c r="F167" s="1" t="s">
        <v>237</v>
      </c>
      <c r="G167" s="1" t="s">
        <v>11</v>
      </c>
      <c r="I167" s="1">
        <v>1977</v>
      </c>
    </row>
    <row r="168" spans="1:9" ht="15.75" customHeight="1" x14ac:dyDescent="0.3">
      <c r="A168" s="1">
        <v>968783</v>
      </c>
      <c r="B168" s="2">
        <v>42777.650335648148</v>
      </c>
      <c r="C168" s="2">
        <v>42777.660567129627</v>
      </c>
      <c r="D168" s="1">
        <v>883</v>
      </c>
      <c r="E168" s="1" t="s">
        <v>238</v>
      </c>
      <c r="F168" s="1" t="s">
        <v>72</v>
      </c>
      <c r="G168" s="1" t="s">
        <v>11</v>
      </c>
      <c r="H168" s="1" t="s">
        <v>12</v>
      </c>
      <c r="I168" s="1">
        <v>1973</v>
      </c>
    </row>
    <row r="169" spans="1:9" ht="15.75" customHeight="1" x14ac:dyDescent="0.3">
      <c r="A169" s="1">
        <v>5298343</v>
      </c>
      <c r="B169" s="2">
        <v>42890.611851851849</v>
      </c>
      <c r="C169" s="2">
        <v>42890.617754629631</v>
      </c>
      <c r="D169" s="1">
        <v>509</v>
      </c>
      <c r="E169" s="1" t="s">
        <v>26</v>
      </c>
      <c r="F169" s="1" t="s">
        <v>239</v>
      </c>
      <c r="G169" s="1" t="s">
        <v>11</v>
      </c>
      <c r="H169" s="1" t="s">
        <v>19</v>
      </c>
      <c r="I169" s="1">
        <v>1967</v>
      </c>
    </row>
    <row r="170" spans="1:9" ht="15.75" customHeight="1" x14ac:dyDescent="0.3">
      <c r="A170" s="1">
        <v>13703</v>
      </c>
      <c r="B170" s="2">
        <v>42736.80064814815</v>
      </c>
      <c r="C170" s="2">
        <v>42736.813703703701</v>
      </c>
      <c r="D170" s="1">
        <v>1127</v>
      </c>
      <c r="E170" s="1" t="s">
        <v>67</v>
      </c>
      <c r="F170" s="1" t="s">
        <v>231</v>
      </c>
      <c r="G170" s="1" t="s">
        <v>29</v>
      </c>
    </row>
    <row r="171" spans="1:9" ht="15.75" customHeight="1" x14ac:dyDescent="0.3">
      <c r="A171" s="1">
        <v>3134620</v>
      </c>
      <c r="B171" s="2">
        <v>42846.626736111109</v>
      </c>
      <c r="C171" s="2">
        <v>42846.630706018521</v>
      </c>
      <c r="D171" s="1">
        <v>342</v>
      </c>
      <c r="E171" s="1" t="s">
        <v>160</v>
      </c>
      <c r="F171" s="1" t="s">
        <v>240</v>
      </c>
      <c r="G171" s="1" t="s">
        <v>11</v>
      </c>
      <c r="H171" s="1" t="s">
        <v>12</v>
      </c>
      <c r="I171" s="1">
        <v>1971</v>
      </c>
    </row>
    <row r="172" spans="1:9" ht="15.75" customHeight="1" x14ac:dyDescent="0.3">
      <c r="A172" s="1">
        <v>6225518</v>
      </c>
      <c r="B172" s="2">
        <v>42907.501770833333</v>
      </c>
      <c r="C172" s="2">
        <v>42907.506238425929</v>
      </c>
      <c r="D172" s="1">
        <v>386</v>
      </c>
      <c r="E172" s="1" t="s">
        <v>241</v>
      </c>
      <c r="F172" s="1" t="s">
        <v>143</v>
      </c>
      <c r="G172" s="1" t="s">
        <v>11</v>
      </c>
      <c r="H172" s="1" t="s">
        <v>19</v>
      </c>
      <c r="I172" s="1">
        <v>1978</v>
      </c>
    </row>
    <row r="173" spans="1:9" ht="15.75" customHeight="1" x14ac:dyDescent="0.3">
      <c r="A173" s="1">
        <v>6041709</v>
      </c>
      <c r="B173" s="2">
        <v>42903.782210648147</v>
      </c>
      <c r="C173" s="2">
        <v>42903.787719907406</v>
      </c>
      <c r="D173" s="1">
        <v>476</v>
      </c>
      <c r="E173" s="1" t="s">
        <v>13</v>
      </c>
      <c r="F173" s="1" t="s">
        <v>242</v>
      </c>
      <c r="G173" s="1" t="s">
        <v>11</v>
      </c>
      <c r="H173" s="1" t="s">
        <v>19</v>
      </c>
      <c r="I173" s="1">
        <v>1979</v>
      </c>
    </row>
    <row r="174" spans="1:9" ht="15.75" customHeight="1" x14ac:dyDescent="0.3">
      <c r="A174" s="1">
        <v>3288188</v>
      </c>
      <c r="B174" s="2">
        <v>42849.981817129628</v>
      </c>
      <c r="C174" s="2">
        <v>42849.990428240744</v>
      </c>
      <c r="D174" s="1">
        <v>744</v>
      </c>
      <c r="E174" s="1" t="s">
        <v>189</v>
      </c>
      <c r="F174" s="1" t="s">
        <v>243</v>
      </c>
      <c r="G174" s="1" t="s">
        <v>11</v>
      </c>
      <c r="H174" s="1" t="s">
        <v>12</v>
      </c>
      <c r="I174" s="1">
        <v>1986</v>
      </c>
    </row>
    <row r="175" spans="1:9" ht="15.75" customHeight="1" x14ac:dyDescent="0.3">
      <c r="A175" s="1">
        <v>699264</v>
      </c>
      <c r="B175" s="2">
        <v>42765.854120370372</v>
      </c>
      <c r="C175" s="2">
        <v>42765.863576388889</v>
      </c>
      <c r="D175" s="1">
        <v>817</v>
      </c>
      <c r="E175" s="1" t="s">
        <v>114</v>
      </c>
      <c r="F175" s="1" t="s">
        <v>241</v>
      </c>
      <c r="G175" s="1" t="s">
        <v>11</v>
      </c>
      <c r="H175" s="1" t="s">
        <v>12</v>
      </c>
      <c r="I175" s="1">
        <v>1986</v>
      </c>
    </row>
    <row r="176" spans="1:9" ht="15.75" customHeight="1" x14ac:dyDescent="0.3">
      <c r="A176" s="1">
        <v>5560849</v>
      </c>
      <c r="B176" s="2">
        <v>42895.488935185182</v>
      </c>
      <c r="C176" s="2">
        <v>42895.507349537038</v>
      </c>
      <c r="D176" s="1">
        <v>1591</v>
      </c>
      <c r="E176" s="1" t="s">
        <v>160</v>
      </c>
      <c r="F176" s="1" t="s">
        <v>244</v>
      </c>
      <c r="G176" s="1" t="s">
        <v>29</v>
      </c>
      <c r="H176" s="1" t="s">
        <v>12</v>
      </c>
      <c r="I176" s="1">
        <v>1985</v>
      </c>
    </row>
    <row r="177" spans="1:9" ht="15.75" customHeight="1" x14ac:dyDescent="0.3">
      <c r="A177" s="1">
        <v>5514258</v>
      </c>
      <c r="B177" s="2">
        <v>42894.702245370368</v>
      </c>
      <c r="C177" s="2">
        <v>42894.712442129632</v>
      </c>
      <c r="D177" s="1">
        <v>881</v>
      </c>
      <c r="E177" s="1" t="s">
        <v>90</v>
      </c>
      <c r="F177" s="1" t="s">
        <v>186</v>
      </c>
      <c r="G177" s="1" t="s">
        <v>11</v>
      </c>
      <c r="H177" s="1" t="s">
        <v>12</v>
      </c>
      <c r="I177" s="1">
        <v>1971</v>
      </c>
    </row>
    <row r="178" spans="1:9" ht="15.75" customHeight="1" x14ac:dyDescent="0.3">
      <c r="A178" s="1">
        <v>2296986</v>
      </c>
      <c r="B178" s="2">
        <v>42827.708472222221</v>
      </c>
      <c r="C178" s="2">
        <v>42827.709351851852</v>
      </c>
      <c r="D178" s="1">
        <v>75</v>
      </c>
      <c r="E178" s="1" t="s">
        <v>179</v>
      </c>
      <c r="F178" s="1" t="s">
        <v>49</v>
      </c>
      <c r="G178" s="1" t="s">
        <v>11</v>
      </c>
      <c r="H178" s="1" t="s">
        <v>12</v>
      </c>
      <c r="I178" s="1">
        <v>1990</v>
      </c>
    </row>
    <row r="179" spans="1:9" ht="15.75" customHeight="1" x14ac:dyDescent="0.3">
      <c r="A179" s="1">
        <v>6398130</v>
      </c>
      <c r="B179" s="2">
        <v>42910.463090277779</v>
      </c>
      <c r="C179" s="2">
        <v>42910.465266203704</v>
      </c>
      <c r="D179" s="1">
        <v>187</v>
      </c>
      <c r="E179" s="1" t="s">
        <v>145</v>
      </c>
      <c r="F179" s="1" t="s">
        <v>216</v>
      </c>
      <c r="G179" s="1" t="s">
        <v>11</v>
      </c>
      <c r="H179" s="1" t="s">
        <v>12</v>
      </c>
      <c r="I179" s="1">
        <v>1973</v>
      </c>
    </row>
    <row r="180" spans="1:9" ht="15.75" customHeight="1" x14ac:dyDescent="0.3">
      <c r="A180" s="1">
        <v>2548859</v>
      </c>
      <c r="B180" s="2">
        <v>42834.684652777774</v>
      </c>
      <c r="C180" s="2">
        <v>42834.698275462964</v>
      </c>
      <c r="D180" s="1">
        <v>1177</v>
      </c>
      <c r="E180" s="1" t="s">
        <v>245</v>
      </c>
      <c r="F180" s="1" t="s">
        <v>114</v>
      </c>
      <c r="G180" s="1" t="s">
        <v>11</v>
      </c>
      <c r="H180" s="1" t="s">
        <v>12</v>
      </c>
      <c r="I180" s="1">
        <v>1992</v>
      </c>
    </row>
    <row r="181" spans="1:9" ht="15.75" customHeight="1" x14ac:dyDescent="0.3">
      <c r="A181" s="1">
        <v>2481285</v>
      </c>
      <c r="B181" s="2">
        <v>42832.825474537036</v>
      </c>
      <c r="C181" s="2">
        <v>42832.829004629632</v>
      </c>
      <c r="D181" s="1">
        <v>304</v>
      </c>
      <c r="E181" s="1" t="s">
        <v>60</v>
      </c>
      <c r="F181" s="1" t="s">
        <v>61</v>
      </c>
      <c r="G181" s="1" t="s">
        <v>11</v>
      </c>
      <c r="H181" s="1" t="s">
        <v>12</v>
      </c>
      <c r="I181" s="1">
        <v>1985</v>
      </c>
    </row>
    <row r="182" spans="1:9" ht="15.75" customHeight="1" x14ac:dyDescent="0.3">
      <c r="A182" s="1">
        <v>3777400</v>
      </c>
      <c r="B182" s="2">
        <v>42859.730543981481</v>
      </c>
      <c r="C182" s="2">
        <v>42859.733032407406</v>
      </c>
      <c r="D182" s="1">
        <v>215</v>
      </c>
      <c r="E182" s="1" t="s">
        <v>188</v>
      </c>
      <c r="F182" s="1" t="s">
        <v>246</v>
      </c>
      <c r="G182" s="1" t="s">
        <v>11</v>
      </c>
      <c r="H182" s="1" t="s">
        <v>12</v>
      </c>
      <c r="I182" s="1">
        <v>1953</v>
      </c>
    </row>
    <row r="183" spans="1:9" ht="15.75" customHeight="1" x14ac:dyDescent="0.3">
      <c r="A183" s="1">
        <v>2160966</v>
      </c>
      <c r="B183" s="2">
        <v>42823.333287037036</v>
      </c>
      <c r="C183" s="2">
        <v>42823.339432870373</v>
      </c>
      <c r="D183" s="1">
        <v>531</v>
      </c>
      <c r="E183" s="1" t="s">
        <v>247</v>
      </c>
      <c r="F183" s="1" t="s">
        <v>28</v>
      </c>
      <c r="G183" s="1" t="s">
        <v>11</v>
      </c>
      <c r="H183" s="1" t="s">
        <v>12</v>
      </c>
      <c r="I183" s="1">
        <v>1971</v>
      </c>
    </row>
    <row r="184" spans="1:9" ht="15.75" customHeight="1" x14ac:dyDescent="0.3">
      <c r="A184" s="1">
        <v>5897459</v>
      </c>
      <c r="B184" s="2">
        <v>42901.295706018522</v>
      </c>
      <c r="C184" s="2">
        <v>42901.303981481484</v>
      </c>
      <c r="D184" s="1">
        <v>714</v>
      </c>
      <c r="E184" s="1" t="s">
        <v>248</v>
      </c>
      <c r="F184" s="1" t="s">
        <v>213</v>
      </c>
      <c r="G184" s="1" t="s">
        <v>11</v>
      </c>
      <c r="H184" s="1" t="s">
        <v>12</v>
      </c>
      <c r="I184" s="1">
        <v>1954</v>
      </c>
    </row>
    <row r="185" spans="1:9" ht="15.75" customHeight="1" x14ac:dyDescent="0.3">
      <c r="A185" s="1">
        <v>6441021</v>
      </c>
      <c r="B185" s="2">
        <v>42910.931793981479</v>
      </c>
      <c r="C185" s="2">
        <v>42910.945347222223</v>
      </c>
      <c r="D185" s="1">
        <v>1171</v>
      </c>
      <c r="E185" s="1" t="s">
        <v>197</v>
      </c>
      <c r="F185" s="1" t="s">
        <v>86</v>
      </c>
      <c r="G185" s="1" t="s">
        <v>29</v>
      </c>
    </row>
    <row r="186" spans="1:9" ht="15.75" customHeight="1" x14ac:dyDescent="0.3">
      <c r="A186" s="1">
        <v>6637712</v>
      </c>
      <c r="B186" s="2">
        <v>42914.367569444446</v>
      </c>
      <c r="C186" s="2">
        <v>42914.384988425925</v>
      </c>
      <c r="D186" s="1">
        <v>1505</v>
      </c>
      <c r="E186" s="1" t="s">
        <v>78</v>
      </c>
      <c r="F186" s="1" t="s">
        <v>170</v>
      </c>
      <c r="G186" s="1" t="s">
        <v>11</v>
      </c>
      <c r="H186" s="1" t="s">
        <v>12</v>
      </c>
      <c r="I186" s="1">
        <v>1958</v>
      </c>
    </row>
    <row r="187" spans="1:9" ht="15.75" customHeight="1" x14ac:dyDescent="0.3">
      <c r="A187" s="1">
        <v>656884</v>
      </c>
      <c r="B187" s="2">
        <v>42764.538321759261</v>
      </c>
      <c r="C187" s="2">
        <v>42764.541388888887</v>
      </c>
      <c r="D187" s="1">
        <v>264</v>
      </c>
      <c r="E187" s="1" t="s">
        <v>249</v>
      </c>
      <c r="F187" s="1" t="s">
        <v>250</v>
      </c>
      <c r="G187" s="1" t="s">
        <v>11</v>
      </c>
      <c r="H187" s="1" t="s">
        <v>19</v>
      </c>
      <c r="I187" s="1">
        <v>1993</v>
      </c>
    </row>
    <row r="188" spans="1:9" ht="15.75" customHeight="1" x14ac:dyDescent="0.3">
      <c r="A188" s="1">
        <v>4193308</v>
      </c>
      <c r="B188" s="2">
        <v>42869.463171296295</v>
      </c>
      <c r="C188" s="2">
        <v>42869.468368055554</v>
      </c>
      <c r="D188" s="1">
        <v>449</v>
      </c>
      <c r="E188" s="1" t="s">
        <v>251</v>
      </c>
      <c r="F188" s="1" t="s">
        <v>252</v>
      </c>
      <c r="G188" s="1" t="s">
        <v>11</v>
      </c>
      <c r="H188" s="1" t="s">
        <v>12</v>
      </c>
      <c r="I188" s="1">
        <v>1974</v>
      </c>
    </row>
    <row r="189" spans="1:9" ht="15.75" customHeight="1" x14ac:dyDescent="0.3">
      <c r="A189" s="1">
        <v>2765315</v>
      </c>
      <c r="B189" s="2">
        <v>42838.778298611112</v>
      </c>
      <c r="C189" s="2">
        <v>42838.802337962959</v>
      </c>
      <c r="D189" s="1">
        <v>2077</v>
      </c>
      <c r="E189" s="1" t="s">
        <v>135</v>
      </c>
      <c r="F189" s="1" t="s">
        <v>78</v>
      </c>
      <c r="G189" s="1" t="s">
        <v>11</v>
      </c>
      <c r="H189" s="1" t="s">
        <v>12</v>
      </c>
      <c r="I189" s="1">
        <v>1967</v>
      </c>
    </row>
    <row r="190" spans="1:9" ht="15.75" customHeight="1" x14ac:dyDescent="0.3">
      <c r="A190" s="1">
        <v>2508580</v>
      </c>
      <c r="B190" s="2">
        <v>42833.702152777776</v>
      </c>
      <c r="C190" s="2">
        <v>42833.72314814815</v>
      </c>
      <c r="D190" s="1">
        <v>1813</v>
      </c>
      <c r="E190" s="1" t="s">
        <v>129</v>
      </c>
      <c r="F190" s="1" t="s">
        <v>253</v>
      </c>
      <c r="G190" s="1" t="s">
        <v>11</v>
      </c>
      <c r="H190" s="1" t="s">
        <v>12</v>
      </c>
      <c r="I190" s="1">
        <v>1955</v>
      </c>
    </row>
    <row r="191" spans="1:9" ht="15.75" customHeight="1" x14ac:dyDescent="0.3">
      <c r="A191" s="1">
        <v>1371351</v>
      </c>
      <c r="B191" s="2">
        <v>42790.749710648146</v>
      </c>
      <c r="C191" s="2">
        <v>42790.752152777779</v>
      </c>
      <c r="D191" s="1">
        <v>210</v>
      </c>
      <c r="E191" s="1" t="s">
        <v>17</v>
      </c>
      <c r="F191" s="1" t="s">
        <v>254</v>
      </c>
      <c r="G191" s="1" t="s">
        <v>11</v>
      </c>
      <c r="H191" s="1" t="s">
        <v>12</v>
      </c>
      <c r="I191" s="1">
        <v>1960</v>
      </c>
    </row>
    <row r="192" spans="1:9" ht="15.75" customHeight="1" x14ac:dyDescent="0.3">
      <c r="A192" s="1">
        <v>3800736</v>
      </c>
      <c r="B192" s="2">
        <v>42860.377175925925</v>
      </c>
      <c r="C192" s="2">
        <v>42860.382534722223</v>
      </c>
      <c r="D192" s="1">
        <v>463</v>
      </c>
      <c r="E192" s="1" t="s">
        <v>255</v>
      </c>
      <c r="F192" s="1" t="s">
        <v>256</v>
      </c>
      <c r="G192" s="1" t="s">
        <v>11</v>
      </c>
      <c r="H192" s="1" t="s">
        <v>12</v>
      </c>
      <c r="I192" s="1">
        <v>1987</v>
      </c>
    </row>
    <row r="193" spans="1:9" ht="15.75" customHeight="1" x14ac:dyDescent="0.3">
      <c r="A193" s="1">
        <v>2486890</v>
      </c>
      <c r="B193" s="2">
        <v>42833.376666666663</v>
      </c>
      <c r="C193" s="2">
        <v>42833.389872685184</v>
      </c>
      <c r="D193" s="1">
        <v>1141</v>
      </c>
      <c r="E193" s="1" t="s">
        <v>257</v>
      </c>
      <c r="F193" s="1" t="s">
        <v>121</v>
      </c>
      <c r="G193" s="1" t="s">
        <v>29</v>
      </c>
    </row>
    <row r="194" spans="1:9" ht="15.75" customHeight="1" x14ac:dyDescent="0.3">
      <c r="A194" s="1">
        <v>1959438</v>
      </c>
      <c r="B194" s="2">
        <v>42815.768773148149</v>
      </c>
      <c r="C194" s="2">
        <v>42815.782569444447</v>
      </c>
      <c r="D194" s="1">
        <v>1191</v>
      </c>
      <c r="E194" s="1" t="s">
        <v>258</v>
      </c>
      <c r="F194" s="1" t="s">
        <v>187</v>
      </c>
      <c r="G194" s="1" t="s">
        <v>11</v>
      </c>
      <c r="H194" s="1" t="s">
        <v>12</v>
      </c>
      <c r="I194" s="1">
        <v>1990</v>
      </c>
    </row>
    <row r="195" spans="1:9" ht="15.75" customHeight="1" x14ac:dyDescent="0.3">
      <c r="A195" s="1">
        <v>5878947</v>
      </c>
      <c r="B195" s="2">
        <v>42900.781678240739</v>
      </c>
      <c r="C195" s="2">
        <v>42900.807453703703</v>
      </c>
      <c r="D195" s="1">
        <v>2226</v>
      </c>
      <c r="E195" s="1" t="s">
        <v>259</v>
      </c>
      <c r="F195" s="1" t="s">
        <v>260</v>
      </c>
      <c r="G195" s="1" t="s">
        <v>11</v>
      </c>
      <c r="H195" s="1" t="s">
        <v>12</v>
      </c>
      <c r="I195" s="1">
        <v>1986</v>
      </c>
    </row>
    <row r="196" spans="1:9" ht="15.75" customHeight="1" x14ac:dyDescent="0.3">
      <c r="A196" s="1">
        <v>6164224</v>
      </c>
      <c r="B196" s="2">
        <v>42906.590949074074</v>
      </c>
      <c r="C196" s="2">
        <v>42906.597615740742</v>
      </c>
      <c r="D196" s="1">
        <v>576</v>
      </c>
      <c r="E196" s="1" t="s">
        <v>261</v>
      </c>
      <c r="F196" s="1" t="s">
        <v>187</v>
      </c>
      <c r="G196" s="1" t="s">
        <v>11</v>
      </c>
      <c r="H196" s="1" t="s">
        <v>19</v>
      </c>
      <c r="I196" s="1">
        <v>1976</v>
      </c>
    </row>
    <row r="197" spans="1:9" ht="15.75" customHeight="1" x14ac:dyDescent="0.3">
      <c r="A197" s="1">
        <v>4507646</v>
      </c>
      <c r="B197" s="2">
        <v>42874.659930555557</v>
      </c>
      <c r="C197" s="2">
        <v>42874.671655092592</v>
      </c>
      <c r="D197" s="1">
        <v>1013</v>
      </c>
      <c r="E197" s="1" t="s">
        <v>236</v>
      </c>
      <c r="F197" s="1" t="s">
        <v>262</v>
      </c>
      <c r="G197" s="1" t="s">
        <v>11</v>
      </c>
      <c r="H197" s="1" t="s">
        <v>19</v>
      </c>
      <c r="I197" s="1">
        <v>1987</v>
      </c>
    </row>
    <row r="198" spans="1:9" ht="15.75" customHeight="1" x14ac:dyDescent="0.3">
      <c r="A198" s="1">
        <v>3036026</v>
      </c>
      <c r="B198" s="2">
        <v>42844.367546296293</v>
      </c>
      <c r="C198" s="2">
        <v>42844.372557870367</v>
      </c>
      <c r="D198" s="1">
        <v>433</v>
      </c>
      <c r="E198" s="1" t="s">
        <v>263</v>
      </c>
      <c r="F198" s="1" t="s">
        <v>264</v>
      </c>
      <c r="G198" s="1" t="s">
        <v>11</v>
      </c>
      <c r="H198" s="1" t="s">
        <v>19</v>
      </c>
      <c r="I198" s="1">
        <v>1985</v>
      </c>
    </row>
    <row r="199" spans="1:9" ht="15.75" customHeight="1" x14ac:dyDescent="0.3">
      <c r="A199" s="1">
        <v>2320738</v>
      </c>
      <c r="B199" s="2">
        <v>42828.398576388892</v>
      </c>
      <c r="C199" s="2">
        <v>42828.41369212963</v>
      </c>
      <c r="D199" s="1">
        <v>1306</v>
      </c>
      <c r="E199" s="1" t="s">
        <v>265</v>
      </c>
      <c r="F199" s="1" t="s">
        <v>265</v>
      </c>
      <c r="G199" s="1" t="s">
        <v>11</v>
      </c>
    </row>
    <row r="200" spans="1:9" ht="15.75" customHeight="1" x14ac:dyDescent="0.3">
      <c r="A200" s="1">
        <v>84306</v>
      </c>
      <c r="B200" s="2">
        <v>42740.497719907406</v>
      </c>
      <c r="C200" s="2">
        <v>42740.501030092593</v>
      </c>
      <c r="D200" s="1">
        <v>286</v>
      </c>
      <c r="E200" s="1" t="s">
        <v>208</v>
      </c>
      <c r="F200" s="1" t="s">
        <v>103</v>
      </c>
      <c r="G200" s="1" t="s">
        <v>11</v>
      </c>
      <c r="H200" s="1" t="s">
        <v>12</v>
      </c>
      <c r="I200" s="1">
        <v>1977</v>
      </c>
    </row>
    <row r="201" spans="1:9" ht="15.75" customHeight="1" x14ac:dyDescent="0.3">
      <c r="A201" s="1">
        <v>228565</v>
      </c>
      <c r="B201" s="2">
        <v>42747.649097222224</v>
      </c>
      <c r="C201" s="2">
        <v>42747.651412037034</v>
      </c>
      <c r="D201" s="1">
        <v>200</v>
      </c>
      <c r="E201" s="1" t="s">
        <v>266</v>
      </c>
      <c r="F201" s="1" t="s">
        <v>267</v>
      </c>
      <c r="G201" s="1" t="s">
        <v>11</v>
      </c>
      <c r="H201" s="1" t="s">
        <v>12</v>
      </c>
      <c r="I201" s="1">
        <v>1974</v>
      </c>
    </row>
    <row r="202" spans="1:9" ht="15.75" customHeight="1" x14ac:dyDescent="0.3">
      <c r="A202" s="1">
        <v>1386254</v>
      </c>
      <c r="B202" s="2">
        <v>42791.39539351852</v>
      </c>
      <c r="C202" s="2">
        <v>42791.398900462962</v>
      </c>
      <c r="D202" s="1">
        <v>303</v>
      </c>
      <c r="E202" s="1" t="s">
        <v>268</v>
      </c>
      <c r="F202" s="1" t="s">
        <v>249</v>
      </c>
      <c r="G202" s="1" t="s">
        <v>11</v>
      </c>
      <c r="H202" s="1" t="s">
        <v>12</v>
      </c>
      <c r="I202" s="1">
        <v>1988</v>
      </c>
    </row>
    <row r="203" spans="1:9" ht="15.75" customHeight="1" x14ac:dyDescent="0.3">
      <c r="A203" s="1">
        <v>6269681</v>
      </c>
      <c r="B203" s="2">
        <v>42907.999340277776</v>
      </c>
      <c r="C203" s="2">
        <v>42908.013865740744</v>
      </c>
      <c r="D203" s="1">
        <v>1254</v>
      </c>
      <c r="E203" s="1" t="s">
        <v>86</v>
      </c>
      <c r="F203" s="1" t="s">
        <v>34</v>
      </c>
      <c r="G203" s="1" t="s">
        <v>11</v>
      </c>
      <c r="H203" s="1" t="s">
        <v>12</v>
      </c>
      <c r="I203" s="1">
        <v>1960</v>
      </c>
    </row>
    <row r="204" spans="1:9" ht="15.75" customHeight="1" x14ac:dyDescent="0.3">
      <c r="A204" s="1">
        <v>6173619</v>
      </c>
      <c r="B204" s="2">
        <v>42906.707303240742</v>
      </c>
      <c r="C204" s="2">
        <v>42906.709699074076</v>
      </c>
      <c r="D204" s="1">
        <v>206</v>
      </c>
      <c r="E204" s="1" t="s">
        <v>269</v>
      </c>
      <c r="F204" s="1" t="s">
        <v>81</v>
      </c>
      <c r="G204" s="1" t="s">
        <v>11</v>
      </c>
      <c r="H204" s="1" t="s">
        <v>19</v>
      </c>
      <c r="I204" s="1">
        <v>1986</v>
      </c>
    </row>
    <row r="205" spans="1:9" ht="15.75" customHeight="1" x14ac:dyDescent="0.3">
      <c r="A205" s="1">
        <v>4218781</v>
      </c>
      <c r="B205" s="2">
        <v>42869.794236111113</v>
      </c>
      <c r="C205" s="2">
        <v>42869.806805555556</v>
      </c>
      <c r="D205" s="1">
        <v>1085</v>
      </c>
      <c r="E205" s="1" t="s">
        <v>270</v>
      </c>
      <c r="F205" s="1" t="s">
        <v>118</v>
      </c>
      <c r="G205" s="1" t="s">
        <v>29</v>
      </c>
    </row>
    <row r="206" spans="1:9" ht="15.75" customHeight="1" x14ac:dyDescent="0.3">
      <c r="A206" s="1">
        <v>6335379</v>
      </c>
      <c r="B206" s="2">
        <v>42908.974537037036</v>
      </c>
      <c r="C206" s="2">
        <v>42908.980486111112</v>
      </c>
      <c r="D206" s="1">
        <v>514</v>
      </c>
      <c r="E206" s="1" t="s">
        <v>240</v>
      </c>
      <c r="F206" s="1" t="s">
        <v>180</v>
      </c>
      <c r="G206" s="1" t="s">
        <v>11</v>
      </c>
      <c r="H206" s="1" t="s">
        <v>12</v>
      </c>
      <c r="I206" s="1">
        <v>1988</v>
      </c>
    </row>
    <row r="207" spans="1:9" ht="15.75" customHeight="1" x14ac:dyDescent="0.3">
      <c r="A207" s="1">
        <v>2485026</v>
      </c>
      <c r="B207" s="2">
        <v>42833.089097222219</v>
      </c>
      <c r="C207" s="2">
        <v>42833.097812499997</v>
      </c>
      <c r="D207" s="1">
        <v>752</v>
      </c>
      <c r="E207" s="1" t="s">
        <v>139</v>
      </c>
      <c r="F207" s="1" t="s">
        <v>240</v>
      </c>
      <c r="G207" s="1" t="s">
        <v>11</v>
      </c>
      <c r="H207" s="1" t="s">
        <v>12</v>
      </c>
      <c r="I207" s="1">
        <v>1983</v>
      </c>
    </row>
    <row r="208" spans="1:9" ht="15.75" customHeight="1" x14ac:dyDescent="0.3">
      <c r="A208" s="1">
        <v>1650900</v>
      </c>
      <c r="B208" s="2">
        <v>42799.667696759258</v>
      </c>
      <c r="C208" s="2">
        <v>42799.675428240742</v>
      </c>
      <c r="D208" s="1">
        <v>668</v>
      </c>
      <c r="E208" s="1" t="s">
        <v>154</v>
      </c>
      <c r="F208" s="1" t="s">
        <v>200</v>
      </c>
      <c r="G208" s="1" t="s">
        <v>11</v>
      </c>
      <c r="H208" s="1" t="s">
        <v>12</v>
      </c>
      <c r="I208" s="1">
        <v>1971</v>
      </c>
    </row>
    <row r="209" spans="1:9" ht="15.75" customHeight="1" x14ac:dyDescent="0.3">
      <c r="A209" s="1">
        <v>2744300</v>
      </c>
      <c r="B209" s="2">
        <v>42838.560590277775</v>
      </c>
      <c r="C209" s="2">
        <v>42838.578055555554</v>
      </c>
      <c r="D209" s="1">
        <v>1509</v>
      </c>
      <c r="E209" s="1" t="s">
        <v>271</v>
      </c>
      <c r="F209" s="1" t="s">
        <v>244</v>
      </c>
      <c r="G209" s="1" t="s">
        <v>29</v>
      </c>
    </row>
    <row r="210" spans="1:9" ht="15.75" customHeight="1" x14ac:dyDescent="0.3">
      <c r="A210" s="1">
        <v>3308681</v>
      </c>
      <c r="B210" s="2">
        <v>42850.999305555553</v>
      </c>
      <c r="C210" s="2">
        <v>42851.002245370371</v>
      </c>
      <c r="D210" s="1">
        <v>254</v>
      </c>
      <c r="E210" s="1" t="s">
        <v>53</v>
      </c>
      <c r="F210" s="1" t="s">
        <v>241</v>
      </c>
      <c r="G210" s="1" t="s">
        <v>11</v>
      </c>
      <c r="H210" s="1" t="s">
        <v>19</v>
      </c>
      <c r="I210" s="1">
        <v>1996</v>
      </c>
    </row>
    <row r="211" spans="1:9" ht="15.75" customHeight="1" x14ac:dyDescent="0.3">
      <c r="A211" s="1">
        <v>2125872</v>
      </c>
      <c r="B211" s="2">
        <v>42821.758773148147</v>
      </c>
      <c r="C211" s="2">
        <v>42821.771493055552</v>
      </c>
      <c r="D211" s="1">
        <v>1098</v>
      </c>
      <c r="E211" s="1" t="s">
        <v>216</v>
      </c>
      <c r="F211" s="1" t="s">
        <v>56</v>
      </c>
      <c r="G211" s="1" t="s">
        <v>11</v>
      </c>
      <c r="H211" s="1" t="s">
        <v>12</v>
      </c>
      <c r="I211" s="1">
        <v>1988</v>
      </c>
    </row>
    <row r="212" spans="1:9" ht="15.75" customHeight="1" x14ac:dyDescent="0.3">
      <c r="A212" s="1">
        <v>5116172</v>
      </c>
      <c r="B212" s="2">
        <v>42887.617673611108</v>
      </c>
      <c r="C212" s="2">
        <v>42887.63758101852</v>
      </c>
      <c r="D212" s="1">
        <v>1719</v>
      </c>
      <c r="E212" s="1" t="s">
        <v>139</v>
      </c>
      <c r="F212" s="1" t="s">
        <v>116</v>
      </c>
      <c r="G212" s="1" t="s">
        <v>29</v>
      </c>
    </row>
    <row r="213" spans="1:9" ht="15.75" customHeight="1" x14ac:dyDescent="0.3">
      <c r="A213" s="1">
        <v>4108411</v>
      </c>
      <c r="B213" s="2">
        <v>42866.752951388888</v>
      </c>
      <c r="C213" s="2">
        <v>42866.773576388892</v>
      </c>
      <c r="D213" s="1">
        <v>1781</v>
      </c>
      <c r="E213" s="1" t="s">
        <v>272</v>
      </c>
      <c r="F213" s="1" t="s">
        <v>255</v>
      </c>
      <c r="G213" s="1" t="s">
        <v>11</v>
      </c>
      <c r="H213" s="1" t="s">
        <v>12</v>
      </c>
      <c r="I213" s="1">
        <v>1980</v>
      </c>
    </row>
    <row r="214" spans="1:9" ht="15.75" customHeight="1" x14ac:dyDescent="0.3">
      <c r="A214" s="1">
        <v>279381</v>
      </c>
      <c r="B214" s="2">
        <v>42748.846805555557</v>
      </c>
      <c r="C214" s="2">
        <v>42748.853182870371</v>
      </c>
      <c r="D214" s="1">
        <v>551</v>
      </c>
      <c r="E214" s="1" t="s">
        <v>273</v>
      </c>
      <c r="F214" s="1" t="s">
        <v>274</v>
      </c>
      <c r="G214" s="1" t="s">
        <v>11</v>
      </c>
      <c r="H214" s="1" t="s">
        <v>12</v>
      </c>
      <c r="I214" s="1">
        <v>1994</v>
      </c>
    </row>
    <row r="215" spans="1:9" ht="15.75" customHeight="1" x14ac:dyDescent="0.3">
      <c r="A215" s="1">
        <v>2072415</v>
      </c>
      <c r="B215" s="2">
        <v>42819.566145833334</v>
      </c>
      <c r="C215" s="2">
        <v>42819.570798611108</v>
      </c>
      <c r="D215" s="1">
        <v>402</v>
      </c>
      <c r="E215" s="1" t="s">
        <v>67</v>
      </c>
      <c r="F215" s="1" t="s">
        <v>275</v>
      </c>
      <c r="G215" s="1" t="s">
        <v>11</v>
      </c>
      <c r="H215" s="1" t="s">
        <v>12</v>
      </c>
      <c r="I215" s="1">
        <v>1991</v>
      </c>
    </row>
    <row r="216" spans="1:9" ht="15.75" customHeight="1" x14ac:dyDescent="0.3">
      <c r="A216" s="1">
        <v>432007</v>
      </c>
      <c r="B216" s="2">
        <v>42755.389050925929</v>
      </c>
      <c r="C216" s="2">
        <v>42755.394166666665</v>
      </c>
      <c r="D216" s="1">
        <v>441</v>
      </c>
      <c r="E216" s="1" t="s">
        <v>276</v>
      </c>
      <c r="F216" s="1" t="s">
        <v>85</v>
      </c>
      <c r="G216" s="1" t="s">
        <v>11</v>
      </c>
      <c r="H216" s="1" t="s">
        <v>12</v>
      </c>
      <c r="I216" s="1">
        <v>1980</v>
      </c>
    </row>
    <row r="217" spans="1:9" ht="15.75" customHeight="1" x14ac:dyDescent="0.3">
      <c r="A217" s="1">
        <v>3284666</v>
      </c>
      <c r="B217" s="2">
        <v>42849.856493055559</v>
      </c>
      <c r="C217" s="2">
        <v>42849.860891203702</v>
      </c>
      <c r="D217" s="1">
        <v>379</v>
      </c>
      <c r="E217" s="1" t="s">
        <v>250</v>
      </c>
      <c r="F217" s="1" t="s">
        <v>141</v>
      </c>
      <c r="G217" s="1" t="s">
        <v>11</v>
      </c>
      <c r="H217" s="1" t="s">
        <v>12</v>
      </c>
      <c r="I217" s="1">
        <v>1978</v>
      </c>
    </row>
    <row r="218" spans="1:9" ht="15.75" customHeight="1" x14ac:dyDescent="0.3">
      <c r="A218" s="1">
        <v>1157420</v>
      </c>
      <c r="B218" s="2">
        <v>42785.440000000002</v>
      </c>
      <c r="C218" s="2">
        <v>42785.461076388892</v>
      </c>
      <c r="D218" s="1">
        <v>1821</v>
      </c>
      <c r="E218" s="1" t="s">
        <v>28</v>
      </c>
      <c r="F218" s="1" t="s">
        <v>168</v>
      </c>
      <c r="G218" s="1" t="s">
        <v>29</v>
      </c>
    </row>
    <row r="219" spans="1:9" ht="15.75" customHeight="1" x14ac:dyDescent="0.3">
      <c r="A219" s="1">
        <v>2710778</v>
      </c>
      <c r="B219" s="2">
        <v>42837.776608796295</v>
      </c>
      <c r="C219" s="2">
        <v>42837.779768518521</v>
      </c>
      <c r="D219" s="1">
        <v>273</v>
      </c>
      <c r="E219" s="1" t="s">
        <v>174</v>
      </c>
      <c r="F219" s="1" t="s">
        <v>277</v>
      </c>
      <c r="G219" s="1" t="s">
        <v>11</v>
      </c>
      <c r="H219" s="1" t="s">
        <v>12</v>
      </c>
      <c r="I219" s="1">
        <v>1972</v>
      </c>
    </row>
    <row r="220" spans="1:9" ht="15.75" customHeight="1" x14ac:dyDescent="0.3">
      <c r="A220" s="1">
        <v>2418389</v>
      </c>
      <c r="B220" s="2">
        <v>42830.754629629628</v>
      </c>
      <c r="C220" s="2">
        <v>42830.761932870373</v>
      </c>
      <c r="D220" s="1">
        <v>630</v>
      </c>
      <c r="E220" s="1" t="s">
        <v>197</v>
      </c>
      <c r="F220" s="1" t="s">
        <v>278</v>
      </c>
      <c r="G220" s="1" t="s">
        <v>11</v>
      </c>
      <c r="H220" s="1" t="s">
        <v>12</v>
      </c>
      <c r="I220" s="1">
        <v>1985</v>
      </c>
    </row>
    <row r="221" spans="1:9" ht="15.75" customHeight="1" x14ac:dyDescent="0.3">
      <c r="A221" s="1">
        <v>5309535</v>
      </c>
      <c r="B221" s="2">
        <v>42890.807453703703</v>
      </c>
      <c r="C221" s="2">
        <v>42890.811469907407</v>
      </c>
      <c r="D221" s="1">
        <v>347</v>
      </c>
      <c r="E221" s="1" t="s">
        <v>199</v>
      </c>
      <c r="F221" s="1" t="s">
        <v>91</v>
      </c>
      <c r="G221" s="1" t="s">
        <v>11</v>
      </c>
      <c r="H221" s="1" t="s">
        <v>12</v>
      </c>
      <c r="I221" s="1">
        <v>1955</v>
      </c>
    </row>
    <row r="222" spans="1:9" ht="15.75" customHeight="1" x14ac:dyDescent="0.3">
      <c r="A222" s="1">
        <v>6209483</v>
      </c>
      <c r="B222" s="2">
        <v>42907.330277777779</v>
      </c>
      <c r="C222" s="2">
        <v>42907.331412037034</v>
      </c>
      <c r="D222" s="1">
        <v>98</v>
      </c>
      <c r="E222" s="1" t="s">
        <v>146</v>
      </c>
      <c r="F222" s="1" t="s">
        <v>146</v>
      </c>
      <c r="G222" s="1" t="s">
        <v>11</v>
      </c>
      <c r="H222" s="1" t="s">
        <v>19</v>
      </c>
      <c r="I222" s="1">
        <v>1960</v>
      </c>
    </row>
    <row r="223" spans="1:9" ht="15.75" customHeight="1" x14ac:dyDescent="0.3">
      <c r="A223" s="1">
        <v>6199671</v>
      </c>
      <c r="B223" s="2">
        <v>42906.918449074074</v>
      </c>
      <c r="C223" s="2">
        <v>42906.921979166669</v>
      </c>
      <c r="D223" s="1">
        <v>305</v>
      </c>
      <c r="E223" s="1" t="s">
        <v>279</v>
      </c>
      <c r="F223" s="1" t="s">
        <v>280</v>
      </c>
      <c r="G223" s="1" t="s">
        <v>11</v>
      </c>
      <c r="H223" s="1" t="s">
        <v>12</v>
      </c>
      <c r="I223" s="1">
        <v>1985</v>
      </c>
    </row>
    <row r="224" spans="1:9" ht="15.75" customHeight="1" x14ac:dyDescent="0.3">
      <c r="A224" s="1">
        <v>3273104</v>
      </c>
      <c r="B224" s="2">
        <v>42849.740486111114</v>
      </c>
      <c r="C224" s="2">
        <v>42849.744166666664</v>
      </c>
      <c r="D224" s="1">
        <v>317</v>
      </c>
      <c r="E224" s="1" t="s">
        <v>39</v>
      </c>
      <c r="F224" s="1" t="s">
        <v>111</v>
      </c>
      <c r="G224" s="1" t="s">
        <v>11</v>
      </c>
      <c r="H224" s="1" t="s">
        <v>12</v>
      </c>
      <c r="I224" s="1">
        <v>1972</v>
      </c>
    </row>
    <row r="225" spans="1:9" ht="15.75" customHeight="1" x14ac:dyDescent="0.3">
      <c r="A225" s="1">
        <v>6047053</v>
      </c>
      <c r="B225" s="2">
        <v>42903.891631944447</v>
      </c>
      <c r="C225" s="2">
        <v>42903.897361111114</v>
      </c>
      <c r="D225" s="1">
        <v>495</v>
      </c>
      <c r="E225" s="1" t="s">
        <v>281</v>
      </c>
      <c r="F225" s="1" t="s">
        <v>126</v>
      </c>
      <c r="G225" s="1" t="s">
        <v>11</v>
      </c>
      <c r="H225" s="1" t="s">
        <v>12</v>
      </c>
      <c r="I225" s="1">
        <v>1983</v>
      </c>
    </row>
    <row r="226" spans="1:9" ht="15.75" customHeight="1" x14ac:dyDescent="0.3">
      <c r="A226" s="1">
        <v>6451583</v>
      </c>
      <c r="B226" s="2">
        <v>42911.42864583333</v>
      </c>
      <c r="C226" s="2">
        <v>42911.444722222222</v>
      </c>
      <c r="D226" s="1">
        <v>1388</v>
      </c>
      <c r="E226" s="1" t="s">
        <v>282</v>
      </c>
      <c r="F226" s="1" t="s">
        <v>180</v>
      </c>
      <c r="G226" s="1" t="s">
        <v>29</v>
      </c>
    </row>
    <row r="227" spans="1:9" ht="15.75" customHeight="1" x14ac:dyDescent="0.3">
      <c r="A227" s="1">
        <v>4519233</v>
      </c>
      <c r="B227" s="2">
        <v>42874.749155092592</v>
      </c>
      <c r="C227" s="2">
        <v>42874.761099537034</v>
      </c>
      <c r="D227" s="1">
        <v>1032</v>
      </c>
      <c r="E227" s="1" t="s">
        <v>28</v>
      </c>
      <c r="F227" s="1" t="s">
        <v>283</v>
      </c>
      <c r="G227" s="1" t="s">
        <v>29</v>
      </c>
    </row>
    <row r="228" spans="1:9" ht="15.75" customHeight="1" x14ac:dyDescent="0.3">
      <c r="A228" s="1">
        <v>6723534</v>
      </c>
      <c r="B228" s="2">
        <v>42915.620011574072</v>
      </c>
      <c r="C228" s="2">
        <v>42915.705509259256</v>
      </c>
      <c r="D228" s="1">
        <v>7386</v>
      </c>
      <c r="E228" s="1" t="s">
        <v>69</v>
      </c>
      <c r="F228" s="1" t="s">
        <v>69</v>
      </c>
      <c r="G228" s="1" t="s">
        <v>29</v>
      </c>
    </row>
    <row r="229" spans="1:9" ht="15.75" customHeight="1" x14ac:dyDescent="0.3">
      <c r="A229" s="1">
        <v>650105</v>
      </c>
      <c r="B229" s="2">
        <v>42764.129293981481</v>
      </c>
      <c r="C229" s="2">
        <v>42764.132395833331</v>
      </c>
      <c r="D229" s="1">
        <v>268</v>
      </c>
      <c r="E229" s="1" t="s">
        <v>56</v>
      </c>
      <c r="F229" s="1" t="s">
        <v>284</v>
      </c>
      <c r="G229" s="1" t="s">
        <v>11</v>
      </c>
      <c r="H229" s="1" t="s">
        <v>19</v>
      </c>
      <c r="I229" s="1">
        <v>1979</v>
      </c>
    </row>
    <row r="230" spans="1:9" ht="15.75" customHeight="1" x14ac:dyDescent="0.3">
      <c r="A230" s="1">
        <v>4289817</v>
      </c>
      <c r="B230" s="2">
        <v>42871.354594907411</v>
      </c>
      <c r="C230" s="2">
        <v>42871.358020833337</v>
      </c>
      <c r="D230" s="1">
        <v>295</v>
      </c>
      <c r="E230" s="1" t="s">
        <v>155</v>
      </c>
      <c r="F230" s="1" t="s">
        <v>200</v>
      </c>
      <c r="G230" s="1" t="s">
        <v>11</v>
      </c>
      <c r="H230" s="1" t="s">
        <v>12</v>
      </c>
      <c r="I230" s="1">
        <v>1987</v>
      </c>
    </row>
    <row r="231" spans="1:9" ht="15.75" customHeight="1" x14ac:dyDescent="0.3">
      <c r="A231" s="1">
        <v>1677874</v>
      </c>
      <c r="B231" s="2">
        <v>42800.717893518522</v>
      </c>
      <c r="C231" s="2">
        <v>42800.720972222225</v>
      </c>
      <c r="D231" s="1">
        <v>265</v>
      </c>
      <c r="E231" s="1" t="s">
        <v>285</v>
      </c>
      <c r="F231" s="1" t="s">
        <v>142</v>
      </c>
      <c r="G231" s="1" t="s">
        <v>11</v>
      </c>
      <c r="H231" s="1" t="s">
        <v>12</v>
      </c>
      <c r="I231" s="1">
        <v>1983</v>
      </c>
    </row>
    <row r="232" spans="1:9" ht="15.75" customHeight="1" x14ac:dyDescent="0.3">
      <c r="A232" s="1">
        <v>3122170</v>
      </c>
      <c r="B232" s="2">
        <v>42846.387997685182</v>
      </c>
      <c r="C232" s="2">
        <v>42846.391574074078</v>
      </c>
      <c r="D232" s="1">
        <v>308</v>
      </c>
      <c r="E232" s="1" t="s">
        <v>286</v>
      </c>
      <c r="F232" s="1" t="s">
        <v>287</v>
      </c>
      <c r="G232" s="1" t="s">
        <v>11</v>
      </c>
      <c r="H232" s="1" t="s">
        <v>19</v>
      </c>
      <c r="I232" s="1">
        <v>1992</v>
      </c>
    </row>
    <row r="233" spans="1:9" ht="15.75" customHeight="1" x14ac:dyDescent="0.3">
      <c r="A233" s="1">
        <v>6158510</v>
      </c>
      <c r="B233" s="2">
        <v>42906.503842592596</v>
      </c>
      <c r="C233" s="2">
        <v>42906.510706018518</v>
      </c>
      <c r="D233" s="1">
        <v>592</v>
      </c>
      <c r="E233" s="1" t="s">
        <v>160</v>
      </c>
      <c r="F233" s="1" t="s">
        <v>212</v>
      </c>
      <c r="G233" s="1" t="s">
        <v>11</v>
      </c>
      <c r="H233" s="1" t="s">
        <v>12</v>
      </c>
      <c r="I233" s="1">
        <v>1973</v>
      </c>
    </row>
    <row r="234" spans="1:9" ht="15.75" customHeight="1" x14ac:dyDescent="0.3">
      <c r="A234" s="1">
        <v>6054143</v>
      </c>
      <c r="B234" s="2">
        <v>42904.382106481484</v>
      </c>
      <c r="C234" s="2">
        <v>42904.383877314816</v>
      </c>
      <c r="D234" s="1">
        <v>152</v>
      </c>
      <c r="E234" s="1" t="s">
        <v>201</v>
      </c>
      <c r="F234" s="1" t="s">
        <v>180</v>
      </c>
      <c r="G234" s="1" t="s">
        <v>11</v>
      </c>
      <c r="H234" s="1" t="s">
        <v>12</v>
      </c>
      <c r="I234" s="1">
        <v>1946</v>
      </c>
    </row>
    <row r="235" spans="1:9" ht="15.75" customHeight="1" x14ac:dyDescent="0.3">
      <c r="A235" s="1">
        <v>3228015</v>
      </c>
      <c r="B235" s="2">
        <v>42848.732951388891</v>
      </c>
      <c r="C235" s="2">
        <v>42848.745173611111</v>
      </c>
      <c r="D235" s="1">
        <v>1056</v>
      </c>
      <c r="E235" s="1" t="s">
        <v>288</v>
      </c>
      <c r="F235" s="1" t="s">
        <v>236</v>
      </c>
      <c r="G235" s="1" t="s">
        <v>29</v>
      </c>
    </row>
    <row r="236" spans="1:9" ht="15.75" customHeight="1" x14ac:dyDescent="0.3">
      <c r="A236" s="1">
        <v>4106970</v>
      </c>
      <c r="B236" s="2">
        <v>42866.743506944447</v>
      </c>
      <c r="C236" s="2">
        <v>42866.755868055552</v>
      </c>
      <c r="D236" s="1">
        <v>1068</v>
      </c>
      <c r="E236" s="1" t="s">
        <v>256</v>
      </c>
      <c r="F236" s="1" t="s">
        <v>46</v>
      </c>
      <c r="G236" s="1" t="s">
        <v>11</v>
      </c>
      <c r="H236" s="1" t="s">
        <v>19</v>
      </c>
      <c r="I236" s="1">
        <v>1968</v>
      </c>
    </row>
    <row r="237" spans="1:9" ht="15.75" customHeight="1" x14ac:dyDescent="0.3">
      <c r="A237" s="1">
        <v>1703383</v>
      </c>
      <c r="B237" s="2">
        <v>42801.666018518517</v>
      </c>
      <c r="C237" s="2">
        <v>42801.671041666668</v>
      </c>
      <c r="D237" s="1">
        <v>434</v>
      </c>
      <c r="E237" s="1" t="s">
        <v>255</v>
      </c>
      <c r="F237" s="1" t="s">
        <v>289</v>
      </c>
      <c r="G237" s="1" t="s">
        <v>11</v>
      </c>
      <c r="H237" s="1" t="s">
        <v>12</v>
      </c>
      <c r="I237" s="1">
        <v>1970</v>
      </c>
    </row>
    <row r="238" spans="1:9" ht="15.75" customHeight="1" x14ac:dyDescent="0.3">
      <c r="A238" s="1">
        <v>5636715</v>
      </c>
      <c r="B238" s="2">
        <v>42896.642835648148</v>
      </c>
      <c r="C238" s="2">
        <v>42896.65357638889</v>
      </c>
      <c r="D238" s="1">
        <v>928</v>
      </c>
      <c r="E238" s="1" t="s">
        <v>225</v>
      </c>
      <c r="F238" s="1" t="s">
        <v>91</v>
      </c>
      <c r="G238" s="1" t="s">
        <v>29</v>
      </c>
    </row>
    <row r="239" spans="1:9" ht="15.75" customHeight="1" x14ac:dyDescent="0.3">
      <c r="A239" s="1">
        <v>1793345</v>
      </c>
      <c r="B239" s="2">
        <v>42803.720706018517</v>
      </c>
      <c r="C239" s="2">
        <v>42803.72552083333</v>
      </c>
      <c r="D239" s="1">
        <v>415</v>
      </c>
      <c r="E239" s="1" t="s">
        <v>255</v>
      </c>
      <c r="F239" s="1" t="s">
        <v>289</v>
      </c>
      <c r="G239" s="1" t="s">
        <v>11</v>
      </c>
      <c r="H239" s="1" t="s">
        <v>12</v>
      </c>
      <c r="I239" s="1">
        <v>1969</v>
      </c>
    </row>
    <row r="240" spans="1:9" ht="15.75" customHeight="1" x14ac:dyDescent="0.3">
      <c r="A240" s="1">
        <v>1393089</v>
      </c>
      <c r="B240" s="2">
        <v>42791.506226851852</v>
      </c>
      <c r="C240" s="2">
        <v>42791.521412037036</v>
      </c>
      <c r="D240" s="1">
        <v>1311</v>
      </c>
      <c r="E240" s="1" t="s">
        <v>168</v>
      </c>
      <c r="F240" s="1" t="s">
        <v>166</v>
      </c>
      <c r="G240" s="1" t="s">
        <v>29</v>
      </c>
    </row>
    <row r="241" spans="1:9" ht="15.75" customHeight="1" x14ac:dyDescent="0.3">
      <c r="A241" s="1">
        <v>1414549</v>
      </c>
      <c r="B241" s="2">
        <v>42791.897372685184</v>
      </c>
      <c r="C241" s="2">
        <v>42791.912604166668</v>
      </c>
      <c r="D241" s="1">
        <v>1316</v>
      </c>
      <c r="E241" s="1" t="s">
        <v>149</v>
      </c>
      <c r="F241" s="1" t="s">
        <v>290</v>
      </c>
      <c r="G241" s="1" t="s">
        <v>11</v>
      </c>
      <c r="H241" s="1" t="s">
        <v>19</v>
      </c>
      <c r="I241" s="1">
        <v>1975</v>
      </c>
    </row>
    <row r="242" spans="1:9" ht="15.75" customHeight="1" x14ac:dyDescent="0.3">
      <c r="A242" s="1">
        <v>4831904</v>
      </c>
      <c r="B242" s="2">
        <v>42881.656828703701</v>
      </c>
      <c r="C242" s="2">
        <v>42881.67528935185</v>
      </c>
      <c r="D242" s="1">
        <v>1594</v>
      </c>
      <c r="E242" s="1" t="s">
        <v>113</v>
      </c>
      <c r="F242" s="1" t="s">
        <v>180</v>
      </c>
      <c r="G242" s="1" t="s">
        <v>11</v>
      </c>
      <c r="H242" s="1" t="s">
        <v>12</v>
      </c>
      <c r="I242" s="1">
        <v>1982</v>
      </c>
    </row>
    <row r="243" spans="1:9" ht="15.75" customHeight="1" x14ac:dyDescent="0.3">
      <c r="A243" s="1">
        <v>4647018</v>
      </c>
      <c r="B243" s="2">
        <v>42877.373240740744</v>
      </c>
      <c r="C243" s="2">
        <v>42877.377349537041</v>
      </c>
      <c r="D243" s="1">
        <v>355</v>
      </c>
      <c r="E243" s="1" t="s">
        <v>291</v>
      </c>
      <c r="F243" s="1" t="s">
        <v>101</v>
      </c>
      <c r="G243" s="1" t="s">
        <v>11</v>
      </c>
      <c r="H243" s="1" t="s">
        <v>12</v>
      </c>
      <c r="I243" s="1">
        <v>1977</v>
      </c>
    </row>
    <row r="244" spans="1:9" ht="15.75" customHeight="1" x14ac:dyDescent="0.3">
      <c r="A244" s="1">
        <v>4194394</v>
      </c>
      <c r="B244" s="2">
        <v>42869.477731481478</v>
      </c>
      <c r="C244" s="2">
        <v>42869.484861111108</v>
      </c>
      <c r="D244" s="1">
        <v>615</v>
      </c>
      <c r="E244" s="1" t="s">
        <v>99</v>
      </c>
      <c r="F244" s="1" t="s">
        <v>84</v>
      </c>
      <c r="G244" s="1" t="s">
        <v>29</v>
      </c>
    </row>
    <row r="245" spans="1:9" ht="15.75" customHeight="1" x14ac:dyDescent="0.3">
      <c r="A245" s="1">
        <v>4376357</v>
      </c>
      <c r="B245" s="2">
        <v>42872.633298611108</v>
      </c>
      <c r="C245" s="2">
        <v>42872.647222222222</v>
      </c>
      <c r="D245" s="1">
        <v>1202</v>
      </c>
      <c r="E245" s="1" t="s">
        <v>292</v>
      </c>
      <c r="F245" s="1" t="s">
        <v>293</v>
      </c>
      <c r="G245" s="1" t="s">
        <v>11</v>
      </c>
      <c r="H245" s="1" t="s">
        <v>12</v>
      </c>
      <c r="I245" s="1">
        <v>1992</v>
      </c>
    </row>
    <row r="246" spans="1:9" ht="15.75" customHeight="1" x14ac:dyDescent="0.3">
      <c r="A246" s="1">
        <v>4736921</v>
      </c>
      <c r="B246" s="2">
        <v>42879.395312499997</v>
      </c>
      <c r="C246" s="2">
        <v>42879.400960648149</v>
      </c>
      <c r="D246" s="1">
        <v>487</v>
      </c>
      <c r="E246" s="1" t="s">
        <v>130</v>
      </c>
      <c r="F246" s="1" t="s">
        <v>92</v>
      </c>
      <c r="G246" s="1" t="s">
        <v>11</v>
      </c>
    </row>
    <row r="247" spans="1:9" ht="15.75" customHeight="1" x14ac:dyDescent="0.3">
      <c r="A247" s="1">
        <v>4306194</v>
      </c>
      <c r="B247" s="2">
        <v>42871.566562499997</v>
      </c>
      <c r="C247" s="2">
        <v>42871.57172453704</v>
      </c>
      <c r="D247" s="1">
        <v>445</v>
      </c>
      <c r="E247" s="1" t="s">
        <v>187</v>
      </c>
      <c r="F247" s="1" t="s">
        <v>176</v>
      </c>
      <c r="G247" s="1" t="s">
        <v>11</v>
      </c>
      <c r="H247" s="1" t="s">
        <v>12</v>
      </c>
      <c r="I247" s="1">
        <v>1965</v>
      </c>
    </row>
    <row r="248" spans="1:9" ht="15.75" customHeight="1" x14ac:dyDescent="0.3">
      <c r="A248" s="1">
        <v>2444049</v>
      </c>
      <c r="B248" s="2">
        <v>42831.810347222221</v>
      </c>
      <c r="C248" s="2">
        <v>42831.816145833334</v>
      </c>
      <c r="D248" s="1">
        <v>500</v>
      </c>
      <c r="E248" s="1" t="s">
        <v>118</v>
      </c>
      <c r="F248" s="1" t="s">
        <v>31</v>
      </c>
      <c r="G248" s="1" t="s">
        <v>11</v>
      </c>
      <c r="H248" s="1" t="s">
        <v>19</v>
      </c>
      <c r="I248" s="1">
        <v>1973</v>
      </c>
    </row>
    <row r="249" spans="1:9" ht="15.75" customHeight="1" x14ac:dyDescent="0.3">
      <c r="A249" s="1">
        <v>5768649</v>
      </c>
      <c r="B249" s="2">
        <v>42898.8825</v>
      </c>
      <c r="C249" s="2">
        <v>42898.903067129628</v>
      </c>
      <c r="D249" s="1">
        <v>1777</v>
      </c>
      <c r="E249" s="1" t="s">
        <v>114</v>
      </c>
      <c r="F249" s="1" t="s">
        <v>274</v>
      </c>
      <c r="G249" s="1" t="s">
        <v>11</v>
      </c>
      <c r="H249" s="1" t="s">
        <v>19</v>
      </c>
      <c r="I249" s="1">
        <v>1958</v>
      </c>
    </row>
    <row r="250" spans="1:9" ht="15.75" customHeight="1" x14ac:dyDescent="0.3">
      <c r="A250" s="1">
        <v>5868762</v>
      </c>
      <c r="B250" s="2">
        <v>42900.720219907409</v>
      </c>
      <c r="C250" s="2">
        <v>42900.747511574074</v>
      </c>
      <c r="D250" s="1">
        <v>2358</v>
      </c>
      <c r="E250" s="1" t="s">
        <v>201</v>
      </c>
      <c r="F250" s="1" t="s">
        <v>294</v>
      </c>
      <c r="G250" s="1" t="s">
        <v>11</v>
      </c>
      <c r="H250" s="1" t="s">
        <v>19</v>
      </c>
      <c r="I250" s="1">
        <v>1982</v>
      </c>
    </row>
    <row r="251" spans="1:9" ht="15.75" customHeight="1" x14ac:dyDescent="0.3">
      <c r="A251" s="1">
        <v>74339</v>
      </c>
      <c r="B251" s="2">
        <v>42740.280914351853</v>
      </c>
      <c r="C251" s="2">
        <v>42740.285358796296</v>
      </c>
      <c r="D251" s="1">
        <v>384</v>
      </c>
      <c r="E251" s="1" t="s">
        <v>83</v>
      </c>
      <c r="F251" s="1" t="s">
        <v>144</v>
      </c>
      <c r="G251" s="1" t="s">
        <v>11</v>
      </c>
      <c r="H251" s="1" t="s">
        <v>12</v>
      </c>
      <c r="I251" s="1">
        <v>1978</v>
      </c>
    </row>
    <row r="252" spans="1:9" ht="15.75" customHeight="1" x14ac:dyDescent="0.3">
      <c r="A252" s="1">
        <v>3061605</v>
      </c>
      <c r="B252" s="2">
        <v>42844.764456018522</v>
      </c>
      <c r="C252" s="2">
        <v>42844.774988425925</v>
      </c>
      <c r="D252" s="1">
        <v>909</v>
      </c>
      <c r="E252" s="1" t="s">
        <v>256</v>
      </c>
      <c r="F252" s="1" t="s">
        <v>101</v>
      </c>
      <c r="G252" s="1" t="s">
        <v>11</v>
      </c>
      <c r="H252" s="1" t="s">
        <v>12</v>
      </c>
      <c r="I252" s="1">
        <v>1988</v>
      </c>
    </row>
    <row r="253" spans="1:9" ht="15.75" customHeight="1" x14ac:dyDescent="0.3">
      <c r="A253" s="1">
        <v>1226634</v>
      </c>
      <c r="B253" s="2">
        <v>42787.345266203702</v>
      </c>
      <c r="C253" s="2">
        <v>42787.351631944446</v>
      </c>
      <c r="D253" s="1">
        <v>550</v>
      </c>
      <c r="E253" s="1" t="s">
        <v>255</v>
      </c>
      <c r="F253" s="1" t="s">
        <v>42</v>
      </c>
      <c r="G253" s="1" t="s">
        <v>11</v>
      </c>
      <c r="H253" s="1" t="s">
        <v>12</v>
      </c>
      <c r="I253" s="1">
        <v>1969</v>
      </c>
    </row>
    <row r="254" spans="1:9" ht="15.75" customHeight="1" x14ac:dyDescent="0.3">
      <c r="A254" s="1">
        <v>3674241</v>
      </c>
      <c r="B254" s="2">
        <v>42857.86645833333</v>
      </c>
      <c r="C254" s="2">
        <v>42857.868252314816</v>
      </c>
      <c r="D254" s="1">
        <v>154</v>
      </c>
      <c r="E254" s="1" t="s">
        <v>295</v>
      </c>
      <c r="F254" s="1" t="s">
        <v>296</v>
      </c>
      <c r="G254" s="1" t="s">
        <v>11</v>
      </c>
      <c r="H254" s="1" t="s">
        <v>12</v>
      </c>
      <c r="I254" s="1">
        <v>1992</v>
      </c>
    </row>
    <row r="255" spans="1:9" ht="15.75" customHeight="1" x14ac:dyDescent="0.3">
      <c r="A255" s="1">
        <v>481343</v>
      </c>
      <c r="B255" s="2">
        <v>42757.47246527778</v>
      </c>
      <c r="C255" s="2">
        <v>42757.474687499998</v>
      </c>
      <c r="D255" s="1">
        <v>191</v>
      </c>
      <c r="E255" s="1" t="s">
        <v>221</v>
      </c>
      <c r="F255" s="1" t="s">
        <v>238</v>
      </c>
      <c r="G255" s="1" t="s">
        <v>11</v>
      </c>
      <c r="H255" s="1" t="s">
        <v>12</v>
      </c>
      <c r="I255" s="1">
        <v>1978</v>
      </c>
    </row>
    <row r="256" spans="1:9" ht="15.75" customHeight="1" x14ac:dyDescent="0.3">
      <c r="A256" s="1">
        <v>1005386</v>
      </c>
      <c r="B256" s="2">
        <v>42780.319131944445</v>
      </c>
      <c r="C256" s="2">
        <v>42780.330011574071</v>
      </c>
      <c r="D256" s="1">
        <v>939</v>
      </c>
      <c r="E256" s="1" t="s">
        <v>297</v>
      </c>
      <c r="F256" s="1" t="s">
        <v>168</v>
      </c>
      <c r="G256" s="1" t="s">
        <v>11</v>
      </c>
      <c r="H256" s="1" t="s">
        <v>12</v>
      </c>
      <c r="I256" s="1">
        <v>1957</v>
      </c>
    </row>
    <row r="257" spans="1:9" ht="15.75" customHeight="1" x14ac:dyDescent="0.3">
      <c r="A257" s="1">
        <v>3648389</v>
      </c>
      <c r="B257" s="2">
        <v>42857.641539351855</v>
      </c>
      <c r="C257" s="2">
        <v>42857.668136574073</v>
      </c>
      <c r="D257" s="1">
        <v>2298</v>
      </c>
      <c r="E257" s="1" t="s">
        <v>282</v>
      </c>
      <c r="F257" s="1" t="s">
        <v>298</v>
      </c>
      <c r="G257" s="1" t="s">
        <v>11</v>
      </c>
      <c r="H257" s="1" t="s">
        <v>19</v>
      </c>
      <c r="I257" s="1">
        <v>1987</v>
      </c>
    </row>
    <row r="258" spans="1:9" ht="15.75" customHeight="1" x14ac:dyDescent="0.3">
      <c r="A258" s="1">
        <v>2976840</v>
      </c>
      <c r="B258" s="2">
        <v>42843.322280092594</v>
      </c>
      <c r="C258" s="2">
        <v>42843.33148148148</v>
      </c>
      <c r="D258" s="1">
        <v>794</v>
      </c>
      <c r="E258" s="1" t="s">
        <v>130</v>
      </c>
      <c r="F258" s="1" t="s">
        <v>299</v>
      </c>
      <c r="G258" s="1" t="s">
        <v>11</v>
      </c>
      <c r="H258" s="1" t="s">
        <v>12</v>
      </c>
      <c r="I258" s="1">
        <v>1965</v>
      </c>
    </row>
    <row r="259" spans="1:9" ht="15.75" customHeight="1" x14ac:dyDescent="0.3">
      <c r="A259" s="1">
        <v>1339852</v>
      </c>
      <c r="B259" s="2">
        <v>42790.331562500003</v>
      </c>
      <c r="C259" s="2">
        <v>42790.347511574073</v>
      </c>
      <c r="D259" s="1">
        <v>1377</v>
      </c>
      <c r="E259" s="1" t="s">
        <v>37</v>
      </c>
      <c r="F259" s="1" t="s">
        <v>42</v>
      </c>
      <c r="G259" s="1" t="s">
        <v>11</v>
      </c>
      <c r="H259" s="1" t="s">
        <v>12</v>
      </c>
      <c r="I259" s="1">
        <v>1972</v>
      </c>
    </row>
    <row r="260" spans="1:9" ht="15.75" customHeight="1" x14ac:dyDescent="0.3">
      <c r="A260" s="1">
        <v>3780563</v>
      </c>
      <c r="B260" s="2">
        <v>42859.752395833333</v>
      </c>
      <c r="C260" s="2">
        <v>42859.789652777778</v>
      </c>
      <c r="D260" s="1">
        <v>3219</v>
      </c>
      <c r="E260" s="1" t="s">
        <v>300</v>
      </c>
      <c r="F260" s="1" t="s">
        <v>240</v>
      </c>
      <c r="G260" s="1" t="s">
        <v>11</v>
      </c>
      <c r="H260" s="1" t="s">
        <v>19</v>
      </c>
      <c r="I260" s="1">
        <v>1993</v>
      </c>
    </row>
    <row r="261" spans="1:9" ht="15.75" customHeight="1" x14ac:dyDescent="0.3">
      <c r="A261" s="1">
        <v>2773160</v>
      </c>
      <c r="B261" s="2">
        <v>42838.884259259263</v>
      </c>
      <c r="C261" s="2">
        <v>42838.889652777776</v>
      </c>
      <c r="D261" s="1">
        <v>465</v>
      </c>
      <c r="E261" s="1" t="s">
        <v>79</v>
      </c>
      <c r="F261" s="1" t="s">
        <v>301</v>
      </c>
      <c r="G261" s="1" t="s">
        <v>11</v>
      </c>
      <c r="H261" s="1" t="s">
        <v>12</v>
      </c>
      <c r="I261" s="1">
        <v>1980</v>
      </c>
    </row>
    <row r="262" spans="1:9" ht="15.75" customHeight="1" x14ac:dyDescent="0.3">
      <c r="A262" s="1">
        <v>565683</v>
      </c>
      <c r="B262" s="2">
        <v>42761.315891203703</v>
      </c>
      <c r="C262" s="2">
        <v>42761.321064814816</v>
      </c>
      <c r="D262" s="1">
        <v>447</v>
      </c>
      <c r="E262" s="1" t="s">
        <v>45</v>
      </c>
      <c r="F262" s="1" t="s">
        <v>62</v>
      </c>
      <c r="G262" s="1" t="s">
        <v>11</v>
      </c>
      <c r="H262" s="1" t="s">
        <v>12</v>
      </c>
      <c r="I262" s="1">
        <v>1971</v>
      </c>
    </row>
    <row r="263" spans="1:9" ht="15.75" customHeight="1" x14ac:dyDescent="0.3">
      <c r="A263" s="1">
        <v>2535354</v>
      </c>
      <c r="B263" s="2">
        <v>42834.560208333336</v>
      </c>
      <c r="C263" s="2">
        <v>42834.57607638889</v>
      </c>
      <c r="D263" s="1">
        <v>1371</v>
      </c>
      <c r="E263" s="1" t="s">
        <v>160</v>
      </c>
      <c r="F263" s="1" t="s">
        <v>203</v>
      </c>
      <c r="G263" s="1" t="s">
        <v>11</v>
      </c>
      <c r="H263" s="1" t="s">
        <v>12</v>
      </c>
      <c r="I263" s="1">
        <v>1984</v>
      </c>
    </row>
    <row r="264" spans="1:9" ht="15.75" customHeight="1" x14ac:dyDescent="0.3">
      <c r="A264" s="1">
        <v>1395793</v>
      </c>
      <c r="B264" s="2">
        <v>42791.539143518516</v>
      </c>
      <c r="C264" s="2">
        <v>42791.543796296297</v>
      </c>
      <c r="D264" s="1">
        <v>401</v>
      </c>
      <c r="E264" s="1" t="s">
        <v>302</v>
      </c>
      <c r="F264" s="1" t="s">
        <v>240</v>
      </c>
      <c r="G264" s="1" t="s">
        <v>11</v>
      </c>
      <c r="H264" s="1" t="s">
        <v>19</v>
      </c>
      <c r="I264" s="1">
        <v>1987</v>
      </c>
    </row>
    <row r="265" spans="1:9" ht="15.75" customHeight="1" x14ac:dyDescent="0.3">
      <c r="A265" s="1">
        <v>5320479</v>
      </c>
      <c r="B265" s="2">
        <v>42891.332025462965</v>
      </c>
      <c r="C265" s="2">
        <v>42891.389953703707</v>
      </c>
      <c r="D265" s="1">
        <v>5004</v>
      </c>
      <c r="E265" s="1" t="s">
        <v>303</v>
      </c>
      <c r="F265" s="1" t="s">
        <v>304</v>
      </c>
      <c r="G265" s="1" t="s">
        <v>29</v>
      </c>
    </row>
    <row r="266" spans="1:9" ht="15.75" customHeight="1" x14ac:dyDescent="0.3">
      <c r="A266" s="1">
        <v>4070651</v>
      </c>
      <c r="B266" s="2">
        <v>42866.310011574074</v>
      </c>
      <c r="C266" s="2">
        <v>42866.314942129633</v>
      </c>
      <c r="D266" s="1">
        <v>425</v>
      </c>
      <c r="E266" s="1" t="s">
        <v>305</v>
      </c>
      <c r="F266" s="1" t="s">
        <v>306</v>
      </c>
      <c r="G266" s="1" t="s">
        <v>11</v>
      </c>
      <c r="H266" s="1" t="s">
        <v>19</v>
      </c>
      <c r="I266" s="1">
        <v>1979</v>
      </c>
    </row>
    <row r="267" spans="1:9" ht="15.75" customHeight="1" x14ac:dyDescent="0.3">
      <c r="A267" s="1">
        <v>4389700</v>
      </c>
      <c r="B267" s="2">
        <v>42872.748113425929</v>
      </c>
      <c r="C267" s="2">
        <v>42872.754629629628</v>
      </c>
      <c r="D267" s="1">
        <v>562</v>
      </c>
      <c r="E267" s="1" t="s">
        <v>307</v>
      </c>
      <c r="F267" s="1" t="s">
        <v>308</v>
      </c>
      <c r="G267" s="1" t="s">
        <v>29</v>
      </c>
    </row>
    <row r="268" spans="1:9" ht="15.75" customHeight="1" x14ac:dyDescent="0.3">
      <c r="A268" s="1">
        <v>6800377</v>
      </c>
      <c r="B268" s="2">
        <v>42916.737280092595</v>
      </c>
      <c r="C268" s="2">
        <v>42916.739247685182</v>
      </c>
      <c r="D268" s="1">
        <v>170</v>
      </c>
      <c r="E268" s="1" t="s">
        <v>18</v>
      </c>
      <c r="F268" s="1" t="s">
        <v>60</v>
      </c>
      <c r="G268" s="1" t="s">
        <v>11</v>
      </c>
      <c r="H268" s="1" t="s">
        <v>12</v>
      </c>
      <c r="I268" s="1">
        <v>1957</v>
      </c>
    </row>
    <row r="269" spans="1:9" ht="15.75" customHeight="1" x14ac:dyDescent="0.3">
      <c r="A269" s="1">
        <v>5681294</v>
      </c>
      <c r="B269" s="2">
        <v>42897.55332175926</v>
      </c>
      <c r="C269" s="2">
        <v>42897.556481481479</v>
      </c>
      <c r="D269" s="1">
        <v>272</v>
      </c>
      <c r="E269" s="1" t="s">
        <v>309</v>
      </c>
      <c r="F269" s="1" t="s">
        <v>281</v>
      </c>
      <c r="G269" s="1" t="s">
        <v>11</v>
      </c>
      <c r="H269" s="1" t="s">
        <v>12</v>
      </c>
      <c r="I269" s="1">
        <v>1966</v>
      </c>
    </row>
    <row r="270" spans="1:9" ht="15.75" customHeight="1" x14ac:dyDescent="0.3">
      <c r="A270" s="1">
        <v>6009055</v>
      </c>
      <c r="B270" s="2">
        <v>42902.837164351855</v>
      </c>
      <c r="C270" s="2">
        <v>42902.853530092594</v>
      </c>
      <c r="D270" s="1">
        <v>1413</v>
      </c>
      <c r="E270" s="1" t="s">
        <v>298</v>
      </c>
      <c r="F270" s="1" t="s">
        <v>159</v>
      </c>
      <c r="G270" s="1" t="s">
        <v>11</v>
      </c>
      <c r="H270" s="1" t="s">
        <v>19</v>
      </c>
      <c r="I270" s="1">
        <v>1986</v>
      </c>
    </row>
    <row r="271" spans="1:9" ht="15.75" customHeight="1" x14ac:dyDescent="0.3">
      <c r="A271" s="1">
        <v>1688397</v>
      </c>
      <c r="B271" s="2">
        <v>42800.894837962966</v>
      </c>
      <c r="C271" s="2">
        <v>42800.89702546296</v>
      </c>
      <c r="D271" s="1">
        <v>188</v>
      </c>
      <c r="E271" s="1" t="s">
        <v>310</v>
      </c>
      <c r="F271" s="1" t="s">
        <v>311</v>
      </c>
      <c r="G271" s="1" t="s">
        <v>11</v>
      </c>
      <c r="H271" s="1" t="s">
        <v>12</v>
      </c>
      <c r="I271" s="1">
        <v>1986</v>
      </c>
    </row>
    <row r="272" spans="1:9" ht="15.75" customHeight="1" x14ac:dyDescent="0.3">
      <c r="A272" s="1">
        <v>2733599</v>
      </c>
      <c r="B272" s="2">
        <v>42838.378159722219</v>
      </c>
      <c r="C272" s="2">
        <v>42838.383611111109</v>
      </c>
      <c r="D272" s="1">
        <v>470</v>
      </c>
      <c r="E272" s="1" t="s">
        <v>241</v>
      </c>
      <c r="F272" s="1" t="s">
        <v>312</v>
      </c>
      <c r="G272" s="1" t="s">
        <v>11</v>
      </c>
      <c r="H272" s="1" t="s">
        <v>12</v>
      </c>
      <c r="I272" s="1">
        <v>1993</v>
      </c>
    </row>
    <row r="273" spans="1:9" ht="15.75" customHeight="1" x14ac:dyDescent="0.3">
      <c r="A273" s="1">
        <v>1345999</v>
      </c>
      <c r="B273" s="2">
        <v>42790.390034722222</v>
      </c>
      <c r="C273" s="2">
        <v>42790.401365740741</v>
      </c>
      <c r="D273" s="1">
        <v>979</v>
      </c>
      <c r="E273" s="1" t="s">
        <v>208</v>
      </c>
      <c r="F273" s="1" t="s">
        <v>101</v>
      </c>
      <c r="G273" s="1" t="s">
        <v>11</v>
      </c>
      <c r="H273" s="1" t="s">
        <v>12</v>
      </c>
      <c r="I273" s="1">
        <v>1981</v>
      </c>
    </row>
    <row r="274" spans="1:9" ht="15.75" customHeight="1" x14ac:dyDescent="0.3">
      <c r="A274" s="1">
        <v>2031987</v>
      </c>
      <c r="B274" s="2">
        <v>42818.372569444444</v>
      </c>
      <c r="C274" s="2">
        <v>42818.3825</v>
      </c>
      <c r="D274" s="1">
        <v>857</v>
      </c>
      <c r="E274" s="1" t="s">
        <v>31</v>
      </c>
      <c r="F274" s="1" t="s">
        <v>221</v>
      </c>
      <c r="G274" s="1" t="s">
        <v>11</v>
      </c>
      <c r="H274" s="1" t="s">
        <v>19</v>
      </c>
      <c r="I274" s="1">
        <v>1988</v>
      </c>
    </row>
    <row r="275" spans="1:9" ht="15.75" customHeight="1" x14ac:dyDescent="0.3">
      <c r="A275" s="1">
        <v>6587469</v>
      </c>
      <c r="B275" s="2">
        <v>42913.579918981479</v>
      </c>
      <c r="C275" s="2">
        <v>42913.584340277775</v>
      </c>
      <c r="D275" s="1">
        <v>382</v>
      </c>
      <c r="E275" s="1" t="s">
        <v>313</v>
      </c>
      <c r="F275" s="1" t="s">
        <v>245</v>
      </c>
      <c r="G275" s="1" t="s">
        <v>11</v>
      </c>
      <c r="H275" s="1" t="s">
        <v>12</v>
      </c>
      <c r="I275" s="1">
        <v>1951</v>
      </c>
    </row>
    <row r="276" spans="1:9" ht="15.75" customHeight="1" x14ac:dyDescent="0.3">
      <c r="A276" s="1">
        <v>252422</v>
      </c>
      <c r="B276" s="2">
        <v>42748.33761574074</v>
      </c>
      <c r="C276" s="2">
        <v>42748.349675925929</v>
      </c>
      <c r="D276" s="1">
        <v>1041</v>
      </c>
      <c r="E276" s="1" t="s">
        <v>86</v>
      </c>
      <c r="F276" s="1" t="s">
        <v>84</v>
      </c>
      <c r="G276" s="1" t="s">
        <v>11</v>
      </c>
      <c r="H276" s="1" t="s">
        <v>12</v>
      </c>
      <c r="I276" s="1">
        <v>1979</v>
      </c>
    </row>
    <row r="277" spans="1:9" ht="15.75" customHeight="1" x14ac:dyDescent="0.3">
      <c r="A277" s="1">
        <v>3670576</v>
      </c>
      <c r="B277" s="2">
        <v>42857.818437499998</v>
      </c>
      <c r="C277" s="2">
        <v>42857.848009259258</v>
      </c>
      <c r="D277" s="1">
        <v>2555</v>
      </c>
      <c r="E277" s="1" t="s">
        <v>249</v>
      </c>
      <c r="F277" s="1" t="s">
        <v>158</v>
      </c>
      <c r="G277" s="1" t="s">
        <v>11</v>
      </c>
      <c r="H277" s="1" t="s">
        <v>12</v>
      </c>
      <c r="I277" s="1">
        <v>1982</v>
      </c>
    </row>
    <row r="278" spans="1:9" ht="15.75" customHeight="1" x14ac:dyDescent="0.3">
      <c r="A278" s="1">
        <v>5121541</v>
      </c>
      <c r="B278" s="2">
        <v>42887.680347222224</v>
      </c>
      <c r="C278" s="2">
        <v>42887.68645833333</v>
      </c>
      <c r="D278" s="1">
        <v>528</v>
      </c>
      <c r="E278" s="1" t="s">
        <v>314</v>
      </c>
      <c r="F278" s="1" t="s">
        <v>79</v>
      </c>
      <c r="G278" s="1" t="s">
        <v>11</v>
      </c>
      <c r="H278" s="1" t="s">
        <v>12</v>
      </c>
      <c r="I278" s="1">
        <v>1966</v>
      </c>
    </row>
    <row r="279" spans="1:9" ht="15.75" customHeight="1" x14ac:dyDescent="0.3">
      <c r="A279" s="1">
        <v>4729862</v>
      </c>
      <c r="B279" s="2">
        <v>42879.344143518516</v>
      </c>
      <c r="C279" s="2">
        <v>42879.348055555558</v>
      </c>
      <c r="D279" s="1">
        <v>338</v>
      </c>
      <c r="E279" s="1" t="s">
        <v>302</v>
      </c>
      <c r="F279" s="1" t="s">
        <v>169</v>
      </c>
      <c r="G279" s="1" t="s">
        <v>11</v>
      </c>
      <c r="H279" s="1" t="s">
        <v>12</v>
      </c>
      <c r="I279" s="1">
        <v>1971</v>
      </c>
    </row>
    <row r="280" spans="1:9" ht="15.75" customHeight="1" x14ac:dyDescent="0.3">
      <c r="A280" s="1">
        <v>4766125</v>
      </c>
      <c r="B280" s="2">
        <v>42879.75199074074</v>
      </c>
      <c r="C280" s="2">
        <v>42879.758506944447</v>
      </c>
      <c r="D280" s="1">
        <v>563</v>
      </c>
      <c r="E280" s="1" t="s">
        <v>10</v>
      </c>
      <c r="F280" s="1" t="s">
        <v>313</v>
      </c>
      <c r="G280" s="1" t="s">
        <v>11</v>
      </c>
      <c r="H280" s="1" t="s">
        <v>12</v>
      </c>
      <c r="I280" s="1">
        <v>1956</v>
      </c>
    </row>
    <row r="281" spans="1:9" ht="15.75" customHeight="1" x14ac:dyDescent="0.3">
      <c r="A281" s="1">
        <v>2321677</v>
      </c>
      <c r="B281" s="2">
        <v>42828.414155092592</v>
      </c>
      <c r="C281" s="2">
        <v>42828.431296296294</v>
      </c>
      <c r="D281" s="1">
        <v>1481</v>
      </c>
      <c r="E281" s="1" t="s">
        <v>279</v>
      </c>
      <c r="F281" s="1" t="s">
        <v>221</v>
      </c>
      <c r="G281" s="1" t="s">
        <v>11</v>
      </c>
      <c r="H281" s="1" t="s">
        <v>12</v>
      </c>
      <c r="I281" s="1">
        <v>1976</v>
      </c>
    </row>
    <row r="282" spans="1:9" ht="15.75" customHeight="1" x14ac:dyDescent="0.3">
      <c r="A282" s="1">
        <v>6014149</v>
      </c>
      <c r="B282" s="2">
        <v>42902.960787037038</v>
      </c>
      <c r="C282" s="2">
        <v>42902.963217592594</v>
      </c>
      <c r="D282" s="1">
        <v>209</v>
      </c>
      <c r="E282" s="1" t="s">
        <v>241</v>
      </c>
      <c r="F282" s="1" t="s">
        <v>240</v>
      </c>
      <c r="G282" s="1" t="s">
        <v>11</v>
      </c>
      <c r="H282" s="1" t="s">
        <v>12</v>
      </c>
      <c r="I282" s="1">
        <v>1978</v>
      </c>
    </row>
    <row r="283" spans="1:9" ht="15.75" customHeight="1" x14ac:dyDescent="0.3">
      <c r="A283" s="1">
        <v>2981738</v>
      </c>
      <c r="B283" s="2">
        <v>42843.362962962965</v>
      </c>
      <c r="C283" s="2">
        <v>42843.367337962962</v>
      </c>
      <c r="D283" s="1">
        <v>378</v>
      </c>
      <c r="E283" s="1" t="s">
        <v>38</v>
      </c>
      <c r="F283" s="1" t="s">
        <v>73</v>
      </c>
      <c r="G283" s="1" t="s">
        <v>11</v>
      </c>
      <c r="H283" s="1" t="s">
        <v>12</v>
      </c>
      <c r="I283" s="1">
        <v>1988</v>
      </c>
    </row>
    <row r="284" spans="1:9" ht="15.75" customHeight="1" x14ac:dyDescent="0.3">
      <c r="A284" s="1">
        <v>4637472</v>
      </c>
      <c r="B284" s="2">
        <v>42876.924756944441</v>
      </c>
      <c r="C284" s="2">
        <v>42876.932743055557</v>
      </c>
      <c r="D284" s="1">
        <v>690</v>
      </c>
      <c r="E284" s="1" t="s">
        <v>315</v>
      </c>
      <c r="F284" s="1" t="s">
        <v>246</v>
      </c>
      <c r="G284" s="1" t="s">
        <v>29</v>
      </c>
    </row>
    <row r="285" spans="1:9" ht="15.75" customHeight="1" x14ac:dyDescent="0.3">
      <c r="A285" s="1">
        <v>3485563</v>
      </c>
      <c r="B285" s="2">
        <v>42854.591909722221</v>
      </c>
      <c r="C285" s="2">
        <v>42854.608576388891</v>
      </c>
      <c r="D285" s="1">
        <v>1440</v>
      </c>
      <c r="E285" s="1" t="s">
        <v>276</v>
      </c>
      <c r="F285" s="1" t="s">
        <v>157</v>
      </c>
      <c r="G285" s="1" t="s">
        <v>29</v>
      </c>
    </row>
    <row r="286" spans="1:9" ht="15.75" customHeight="1" x14ac:dyDescent="0.3">
      <c r="A286" s="1">
        <v>1852173</v>
      </c>
      <c r="B286" s="2">
        <v>42806.757870370369</v>
      </c>
      <c r="C286" s="2">
        <v>42806.765798611108</v>
      </c>
      <c r="D286" s="1">
        <v>685</v>
      </c>
      <c r="E286" s="1" t="s">
        <v>120</v>
      </c>
      <c r="F286" s="1" t="s">
        <v>316</v>
      </c>
      <c r="G286" s="1" t="s">
        <v>11</v>
      </c>
      <c r="H286" s="1" t="s">
        <v>12</v>
      </c>
      <c r="I286" s="1">
        <v>1992</v>
      </c>
    </row>
    <row r="287" spans="1:9" ht="15.75" customHeight="1" x14ac:dyDescent="0.3">
      <c r="A287" s="1">
        <v>1852067</v>
      </c>
      <c r="B287" s="2">
        <v>42806.753692129627</v>
      </c>
      <c r="C287" s="2">
        <v>42806.760300925926</v>
      </c>
      <c r="D287" s="1">
        <v>571</v>
      </c>
      <c r="E287" s="1" t="s">
        <v>92</v>
      </c>
      <c r="F287" s="1" t="s">
        <v>67</v>
      </c>
      <c r="G287" s="1" t="s">
        <v>11</v>
      </c>
      <c r="H287" s="1" t="s">
        <v>12</v>
      </c>
      <c r="I287" s="1">
        <v>1970</v>
      </c>
    </row>
    <row r="288" spans="1:9" ht="15.75" customHeight="1" x14ac:dyDescent="0.3">
      <c r="A288" s="1">
        <v>4428854</v>
      </c>
      <c r="B288" s="2">
        <v>42873.439108796294</v>
      </c>
      <c r="C288" s="2">
        <v>42873.443113425928</v>
      </c>
      <c r="D288" s="1">
        <v>346</v>
      </c>
      <c r="E288" s="1" t="s">
        <v>83</v>
      </c>
      <c r="F288" s="1" t="s">
        <v>186</v>
      </c>
      <c r="G288" s="1" t="s">
        <v>11</v>
      </c>
      <c r="H288" s="1" t="s">
        <v>12</v>
      </c>
      <c r="I288" s="1">
        <v>1990</v>
      </c>
    </row>
    <row r="289" spans="1:9" ht="15.75" customHeight="1" x14ac:dyDescent="0.3">
      <c r="A289" s="1">
        <v>1802466</v>
      </c>
      <c r="B289" s="2">
        <v>42803.811296296299</v>
      </c>
      <c r="C289" s="2">
        <v>42803.816250000003</v>
      </c>
      <c r="D289" s="1">
        <v>428</v>
      </c>
      <c r="E289" s="1" t="s">
        <v>118</v>
      </c>
      <c r="F289" s="1" t="s">
        <v>30</v>
      </c>
      <c r="G289" s="1" t="s">
        <v>11</v>
      </c>
      <c r="H289" s="1" t="s">
        <v>12</v>
      </c>
      <c r="I289" s="1">
        <v>1987</v>
      </c>
    </row>
    <row r="290" spans="1:9" ht="15.75" customHeight="1" x14ac:dyDescent="0.3">
      <c r="A290" s="1">
        <v>3791506</v>
      </c>
      <c r="B290" s="2">
        <v>42859.865347222221</v>
      </c>
      <c r="C290" s="2">
        <v>42859.875787037039</v>
      </c>
      <c r="D290" s="1">
        <v>902</v>
      </c>
      <c r="E290" s="1" t="s">
        <v>148</v>
      </c>
      <c r="F290" s="1" t="s">
        <v>317</v>
      </c>
      <c r="G290" s="1" t="s">
        <v>11</v>
      </c>
      <c r="H290" s="1" t="s">
        <v>12</v>
      </c>
      <c r="I290" s="1">
        <v>1987</v>
      </c>
    </row>
    <row r="291" spans="1:9" ht="15.75" customHeight="1" x14ac:dyDescent="0.3">
      <c r="A291" s="1">
        <v>932001</v>
      </c>
      <c r="B291" s="2">
        <v>42774.395509259259</v>
      </c>
      <c r="C291" s="2">
        <v>42774.400717592594</v>
      </c>
      <c r="D291" s="1">
        <v>449</v>
      </c>
      <c r="E291" s="1" t="s">
        <v>37</v>
      </c>
      <c r="F291" s="1" t="s">
        <v>274</v>
      </c>
      <c r="G291" s="1" t="s">
        <v>11</v>
      </c>
      <c r="H291" s="1" t="s">
        <v>19</v>
      </c>
      <c r="I291" s="1">
        <v>1985</v>
      </c>
    </row>
    <row r="292" spans="1:9" ht="15.75" customHeight="1" x14ac:dyDescent="0.3">
      <c r="A292" s="1">
        <v>261652</v>
      </c>
      <c r="B292" s="2">
        <v>42748.4922337963</v>
      </c>
      <c r="C292" s="2">
        <v>42748.500451388885</v>
      </c>
      <c r="D292" s="1">
        <v>709</v>
      </c>
      <c r="E292" s="1" t="s">
        <v>192</v>
      </c>
      <c r="F292" s="1" t="s">
        <v>72</v>
      </c>
      <c r="G292" s="1" t="s">
        <v>11</v>
      </c>
      <c r="H292" s="1" t="s">
        <v>12</v>
      </c>
      <c r="I292" s="1">
        <v>1968</v>
      </c>
    </row>
    <row r="293" spans="1:9" ht="15.75" customHeight="1" x14ac:dyDescent="0.3">
      <c r="A293" s="1">
        <v>5465012</v>
      </c>
      <c r="B293" s="2">
        <v>42893.797106481485</v>
      </c>
      <c r="C293" s="2">
        <v>42893.801145833335</v>
      </c>
      <c r="D293" s="1">
        <v>348</v>
      </c>
      <c r="E293" s="1" t="s">
        <v>114</v>
      </c>
      <c r="F293" s="1" t="s">
        <v>318</v>
      </c>
      <c r="G293" s="1" t="s">
        <v>11</v>
      </c>
    </row>
    <row r="294" spans="1:9" ht="15.75" customHeight="1" x14ac:dyDescent="0.3">
      <c r="A294" s="1">
        <v>5353666</v>
      </c>
      <c r="B294" s="2">
        <v>42891.744780092595</v>
      </c>
      <c r="C294" s="2">
        <v>42891.756967592592</v>
      </c>
      <c r="D294" s="1">
        <v>1053</v>
      </c>
      <c r="E294" s="1" t="s">
        <v>192</v>
      </c>
      <c r="F294" s="1" t="s">
        <v>319</v>
      </c>
      <c r="G294" s="1" t="s">
        <v>11</v>
      </c>
      <c r="H294" s="1" t="s">
        <v>12</v>
      </c>
      <c r="I294" s="1">
        <v>1986</v>
      </c>
    </row>
    <row r="295" spans="1:9" ht="15.75" customHeight="1" x14ac:dyDescent="0.3">
      <c r="A295" s="1">
        <v>3244281</v>
      </c>
      <c r="B295" s="2">
        <v>42849.327569444446</v>
      </c>
      <c r="C295" s="2">
        <v>42849.335231481484</v>
      </c>
      <c r="D295" s="1">
        <v>662</v>
      </c>
      <c r="E295" s="1" t="s">
        <v>101</v>
      </c>
      <c r="F295" s="1" t="s">
        <v>42</v>
      </c>
      <c r="G295" s="1" t="s">
        <v>11</v>
      </c>
      <c r="H295" s="1" t="s">
        <v>12</v>
      </c>
      <c r="I295" s="1">
        <v>1967</v>
      </c>
    </row>
    <row r="296" spans="1:9" ht="15.75" customHeight="1" x14ac:dyDescent="0.3">
      <c r="A296" s="1">
        <v>2674970</v>
      </c>
      <c r="B296" s="2">
        <v>42837.300335648149</v>
      </c>
      <c r="C296" s="2">
        <v>42837.302557870367</v>
      </c>
      <c r="D296" s="1">
        <v>191</v>
      </c>
      <c r="E296" s="1" t="s">
        <v>291</v>
      </c>
      <c r="F296" s="1" t="s">
        <v>139</v>
      </c>
      <c r="G296" s="1" t="s">
        <v>11</v>
      </c>
      <c r="H296" s="1" t="s">
        <v>12</v>
      </c>
      <c r="I296" s="1">
        <v>1975</v>
      </c>
    </row>
    <row r="297" spans="1:9" ht="15.75" customHeight="1" x14ac:dyDescent="0.3">
      <c r="A297" s="1">
        <v>2722449</v>
      </c>
      <c r="B297" s="2">
        <v>42837.957291666666</v>
      </c>
      <c r="C297" s="2">
        <v>42837.959328703706</v>
      </c>
      <c r="D297" s="1">
        <v>175</v>
      </c>
      <c r="E297" s="1" t="s">
        <v>320</v>
      </c>
      <c r="F297" s="1" t="s">
        <v>163</v>
      </c>
      <c r="G297" s="1" t="s">
        <v>11</v>
      </c>
      <c r="H297" s="1" t="s">
        <v>12</v>
      </c>
      <c r="I297" s="1">
        <v>1974</v>
      </c>
    </row>
    <row r="298" spans="1:9" ht="15.75" customHeight="1" x14ac:dyDescent="0.3">
      <c r="A298" s="1">
        <v>1544609</v>
      </c>
      <c r="B298" s="2">
        <v>42795.734166666669</v>
      </c>
      <c r="C298" s="2">
        <v>42795.742662037039</v>
      </c>
      <c r="D298" s="1">
        <v>733</v>
      </c>
      <c r="E298" s="1" t="s">
        <v>141</v>
      </c>
      <c r="F298" s="1" t="s">
        <v>68</v>
      </c>
      <c r="G298" s="1" t="s">
        <v>11</v>
      </c>
      <c r="H298" s="1" t="s">
        <v>12</v>
      </c>
      <c r="I298" s="1">
        <v>1973</v>
      </c>
    </row>
    <row r="299" spans="1:9" ht="15.75" customHeight="1" x14ac:dyDescent="0.3">
      <c r="A299" s="1">
        <v>811593</v>
      </c>
      <c r="B299" s="2">
        <v>42769.596678240741</v>
      </c>
      <c r="C299" s="2">
        <v>42769.599907407406</v>
      </c>
      <c r="D299" s="1">
        <v>278</v>
      </c>
      <c r="E299" s="1" t="s">
        <v>321</v>
      </c>
      <c r="F299" s="1" t="s">
        <v>322</v>
      </c>
      <c r="G299" s="1" t="s">
        <v>29</v>
      </c>
    </row>
    <row r="300" spans="1:9" ht="15.75" customHeight="1" x14ac:dyDescent="0.3">
      <c r="A300" s="1">
        <v>4859668</v>
      </c>
      <c r="B300" s="2">
        <v>42882.391504629632</v>
      </c>
      <c r="C300" s="2">
        <v>42882.415798611109</v>
      </c>
      <c r="D300" s="1">
        <v>2098</v>
      </c>
      <c r="E300" s="1" t="s">
        <v>179</v>
      </c>
      <c r="F300" s="1" t="s">
        <v>67</v>
      </c>
      <c r="G300" s="1" t="s">
        <v>11</v>
      </c>
      <c r="H300" s="1" t="s">
        <v>12</v>
      </c>
      <c r="I300" s="1">
        <v>1977</v>
      </c>
    </row>
    <row r="301" spans="1:9" ht="15.75" customHeight="1" x14ac:dyDescent="0.3">
      <c r="A301" s="1">
        <v>2616793</v>
      </c>
      <c r="B301" s="2">
        <v>42836.283437500002</v>
      </c>
      <c r="C301" s="2">
        <v>42836.286365740743</v>
      </c>
      <c r="D301" s="1">
        <v>252</v>
      </c>
      <c r="E301" s="1" t="s">
        <v>323</v>
      </c>
      <c r="F301" s="1" t="s">
        <v>324</v>
      </c>
      <c r="G301" s="1" t="s">
        <v>11</v>
      </c>
      <c r="H301" s="1" t="s">
        <v>19</v>
      </c>
      <c r="I301" s="1">
        <v>1987</v>
      </c>
    </row>
    <row r="302" spans="1:9" ht="15.75" customHeight="1" x14ac:dyDescent="0.3">
      <c r="A302" s="1">
        <v>2325362</v>
      </c>
      <c r="B302" s="2">
        <v>42828.511608796296</v>
      </c>
      <c r="C302" s="2">
        <v>42828.534143518518</v>
      </c>
      <c r="D302" s="1">
        <v>1946</v>
      </c>
      <c r="E302" s="1" t="s">
        <v>192</v>
      </c>
      <c r="F302" s="1" t="s">
        <v>72</v>
      </c>
      <c r="G302" s="1" t="s">
        <v>11</v>
      </c>
      <c r="H302" s="1" t="s">
        <v>12</v>
      </c>
      <c r="I302" s="1">
        <v>1985</v>
      </c>
    </row>
    <row r="303" spans="1:9" ht="15.75" customHeight="1" x14ac:dyDescent="0.3">
      <c r="A303" s="1">
        <v>1855578</v>
      </c>
      <c r="B303" s="2">
        <v>42807.240763888891</v>
      </c>
      <c r="C303" s="2">
        <v>42807.247418981482</v>
      </c>
      <c r="D303" s="1">
        <v>575</v>
      </c>
      <c r="E303" s="1" t="s">
        <v>256</v>
      </c>
      <c r="F303" s="1" t="s">
        <v>118</v>
      </c>
      <c r="G303" s="1" t="s">
        <v>11</v>
      </c>
      <c r="H303" s="1" t="s">
        <v>12</v>
      </c>
      <c r="I303" s="1">
        <v>1975</v>
      </c>
    </row>
    <row r="304" spans="1:9" ht="15.75" customHeight="1" x14ac:dyDescent="0.3">
      <c r="A304" s="1">
        <v>1740477</v>
      </c>
      <c r="B304" s="2">
        <v>42802.617291666669</v>
      </c>
      <c r="C304" s="2">
        <v>42802.630243055559</v>
      </c>
      <c r="D304" s="1">
        <v>1118</v>
      </c>
      <c r="E304" s="1" t="s">
        <v>96</v>
      </c>
      <c r="F304" s="1" t="s">
        <v>325</v>
      </c>
      <c r="G304" s="1" t="s">
        <v>11</v>
      </c>
      <c r="H304" s="1" t="s">
        <v>12</v>
      </c>
      <c r="I304" s="1">
        <v>1963</v>
      </c>
    </row>
    <row r="305" spans="1:9" ht="15.75" customHeight="1" x14ac:dyDescent="0.3">
      <c r="A305" s="1">
        <v>5391272</v>
      </c>
      <c r="B305" s="2">
        <v>42892.675810185188</v>
      </c>
      <c r="C305" s="2">
        <v>42892.708958333336</v>
      </c>
      <c r="D305" s="1">
        <v>2864</v>
      </c>
      <c r="E305" s="1" t="s">
        <v>79</v>
      </c>
      <c r="F305" s="1" t="s">
        <v>79</v>
      </c>
      <c r="G305" s="1" t="s">
        <v>11</v>
      </c>
      <c r="H305" s="1" t="s">
        <v>12</v>
      </c>
      <c r="I305" s="1">
        <v>1988</v>
      </c>
    </row>
    <row r="306" spans="1:9" ht="15.75" customHeight="1" x14ac:dyDescent="0.3">
      <c r="A306" s="1">
        <v>1988318</v>
      </c>
      <c r="B306" s="2">
        <v>42816.744791666664</v>
      </c>
      <c r="C306" s="2">
        <v>42816.755543981482</v>
      </c>
      <c r="D306" s="1">
        <v>929</v>
      </c>
      <c r="E306" s="1" t="s">
        <v>141</v>
      </c>
      <c r="F306" s="1" t="s">
        <v>289</v>
      </c>
      <c r="G306" s="1" t="s">
        <v>11</v>
      </c>
      <c r="H306" s="1" t="s">
        <v>12</v>
      </c>
      <c r="I306" s="1">
        <v>1977</v>
      </c>
    </row>
    <row r="307" spans="1:9" ht="15.75" customHeight="1" x14ac:dyDescent="0.3">
      <c r="A307" s="1">
        <v>3231592</v>
      </c>
      <c r="B307" s="2">
        <v>42848.771064814813</v>
      </c>
      <c r="C307" s="2">
        <v>42848.780277777776</v>
      </c>
      <c r="D307" s="1">
        <v>795</v>
      </c>
      <c r="E307" s="1" t="s">
        <v>85</v>
      </c>
      <c r="F307" s="1" t="s">
        <v>326</v>
      </c>
      <c r="G307" s="1" t="s">
        <v>29</v>
      </c>
    </row>
    <row r="308" spans="1:9" ht="15.75" customHeight="1" x14ac:dyDescent="0.3">
      <c r="A308" s="1">
        <v>1800756</v>
      </c>
      <c r="B308" s="2">
        <v>42803.788472222222</v>
      </c>
      <c r="C308" s="2">
        <v>42803.795069444444</v>
      </c>
      <c r="D308" s="1">
        <v>569</v>
      </c>
      <c r="E308" s="1" t="s">
        <v>198</v>
      </c>
      <c r="F308" s="1" t="s">
        <v>250</v>
      </c>
      <c r="G308" s="1" t="s">
        <v>11</v>
      </c>
      <c r="H308" s="1" t="s">
        <v>12</v>
      </c>
      <c r="I308" s="1">
        <v>1983</v>
      </c>
    </row>
    <row r="309" spans="1:9" ht="15.75" customHeight="1" x14ac:dyDescent="0.3">
      <c r="A309" s="1">
        <v>4037086</v>
      </c>
      <c r="B309" s="2">
        <v>42865.627754629626</v>
      </c>
      <c r="C309" s="2">
        <v>42865.638680555552</v>
      </c>
      <c r="D309" s="1">
        <v>943</v>
      </c>
      <c r="E309" s="1" t="s">
        <v>327</v>
      </c>
      <c r="F309" s="1" t="s">
        <v>145</v>
      </c>
      <c r="G309" s="1" t="s">
        <v>11</v>
      </c>
      <c r="H309" s="1" t="s">
        <v>12</v>
      </c>
      <c r="I309" s="1">
        <v>1987</v>
      </c>
    </row>
    <row r="310" spans="1:9" ht="15.75" customHeight="1" x14ac:dyDescent="0.3">
      <c r="A310" s="1">
        <v>6328501</v>
      </c>
      <c r="B310" s="2">
        <v>42908.850844907407</v>
      </c>
      <c r="C310" s="2">
        <v>42908.874641203707</v>
      </c>
      <c r="D310" s="1">
        <v>2056</v>
      </c>
      <c r="E310" s="1" t="s">
        <v>328</v>
      </c>
      <c r="F310" s="1" t="s">
        <v>114</v>
      </c>
      <c r="G310" s="1" t="s">
        <v>29</v>
      </c>
    </row>
    <row r="311" spans="1:9" ht="15.75" customHeight="1" x14ac:dyDescent="0.3">
      <c r="A311" s="1">
        <v>1873481</v>
      </c>
      <c r="B311" s="2">
        <v>42807.7346875</v>
      </c>
      <c r="C311" s="2">
        <v>42807.741631944446</v>
      </c>
      <c r="D311" s="1">
        <v>600</v>
      </c>
      <c r="E311" s="1" t="s">
        <v>86</v>
      </c>
      <c r="F311" s="1" t="s">
        <v>329</v>
      </c>
      <c r="G311" s="1" t="s">
        <v>11</v>
      </c>
      <c r="H311" s="1" t="s">
        <v>12</v>
      </c>
      <c r="I311" s="1">
        <v>1954</v>
      </c>
    </row>
    <row r="312" spans="1:9" ht="15.75" customHeight="1" x14ac:dyDescent="0.3">
      <c r="A312" s="1">
        <v>6145337</v>
      </c>
      <c r="B312" s="2">
        <v>42906.340613425928</v>
      </c>
      <c r="C312" s="2">
        <v>42906.35496527778</v>
      </c>
      <c r="D312" s="1">
        <v>1239</v>
      </c>
      <c r="E312" s="1" t="s">
        <v>330</v>
      </c>
      <c r="F312" s="1" t="s">
        <v>331</v>
      </c>
      <c r="G312" s="1" t="s">
        <v>11</v>
      </c>
      <c r="H312" s="1" t="s">
        <v>12</v>
      </c>
      <c r="I312" s="1">
        <v>1981</v>
      </c>
    </row>
    <row r="313" spans="1:9" ht="15.75" customHeight="1" x14ac:dyDescent="0.3">
      <c r="A313" s="1">
        <v>60804</v>
      </c>
      <c r="B313" s="2">
        <v>42739.706412037034</v>
      </c>
      <c r="C313" s="2">
        <v>42739.713148148148</v>
      </c>
      <c r="D313" s="1">
        <v>582</v>
      </c>
      <c r="E313" s="1" t="s">
        <v>321</v>
      </c>
      <c r="F313" s="1" t="s">
        <v>230</v>
      </c>
      <c r="G313" s="1" t="s">
        <v>11</v>
      </c>
      <c r="H313" s="1" t="s">
        <v>12</v>
      </c>
      <c r="I313" s="1">
        <v>1987</v>
      </c>
    </row>
    <row r="314" spans="1:9" ht="15.75" customHeight="1" x14ac:dyDescent="0.3">
      <c r="A314" s="1">
        <v>6157470</v>
      </c>
      <c r="B314" s="2">
        <v>42906.487199074072</v>
      </c>
      <c r="C314" s="2">
        <v>42906.509293981479</v>
      </c>
      <c r="D314" s="1">
        <v>1909</v>
      </c>
      <c r="E314" s="1" t="s">
        <v>270</v>
      </c>
      <c r="F314" s="1" t="s">
        <v>332</v>
      </c>
      <c r="G314" s="1" t="s">
        <v>11</v>
      </c>
      <c r="H314" s="1" t="s">
        <v>19</v>
      </c>
      <c r="I314" s="1">
        <v>1973</v>
      </c>
    </row>
    <row r="315" spans="1:9" ht="15.75" customHeight="1" x14ac:dyDescent="0.3">
      <c r="A315" s="1">
        <v>97974</v>
      </c>
      <c r="B315" s="2">
        <v>42740.811782407407</v>
      </c>
      <c r="C315" s="2">
        <v>42740.816400462965</v>
      </c>
      <c r="D315" s="1">
        <v>398</v>
      </c>
      <c r="E315" s="1" t="s">
        <v>98</v>
      </c>
      <c r="F315" s="1" t="s">
        <v>289</v>
      </c>
      <c r="G315" s="1" t="s">
        <v>11</v>
      </c>
      <c r="H315" s="1" t="s">
        <v>12</v>
      </c>
      <c r="I315" s="1">
        <v>1964</v>
      </c>
    </row>
    <row r="316" spans="1:9" ht="15.75" customHeight="1" x14ac:dyDescent="0.3">
      <c r="A316" s="1">
        <v>1531863</v>
      </c>
      <c r="B316" s="2">
        <v>42795.398101851853</v>
      </c>
      <c r="C316" s="2">
        <v>42795.40011574074</v>
      </c>
      <c r="D316" s="1">
        <v>174</v>
      </c>
      <c r="E316" s="1" t="s">
        <v>192</v>
      </c>
      <c r="F316" s="1" t="s">
        <v>69</v>
      </c>
      <c r="G316" s="1" t="s">
        <v>11</v>
      </c>
      <c r="H316" s="1" t="s">
        <v>12</v>
      </c>
      <c r="I316" s="1">
        <v>1977</v>
      </c>
    </row>
    <row r="317" spans="1:9" ht="15.75" customHeight="1" x14ac:dyDescent="0.3">
      <c r="A317" s="1">
        <v>3836835</v>
      </c>
      <c r="B317" s="2">
        <v>42861.560659722221</v>
      </c>
      <c r="C317" s="2">
        <v>42861.578703703701</v>
      </c>
      <c r="D317" s="1">
        <v>1559</v>
      </c>
      <c r="E317" s="1" t="s">
        <v>143</v>
      </c>
      <c r="F317" s="1" t="s">
        <v>161</v>
      </c>
      <c r="G317" s="1" t="s">
        <v>11</v>
      </c>
      <c r="H317" s="1" t="s">
        <v>12</v>
      </c>
      <c r="I317" s="1">
        <v>1971</v>
      </c>
    </row>
    <row r="318" spans="1:9" ht="15.75" customHeight="1" x14ac:dyDescent="0.3">
      <c r="A318" s="1">
        <v>4603213</v>
      </c>
      <c r="B318" s="2">
        <v>42876.558217592596</v>
      </c>
      <c r="C318" s="2">
        <v>42876.570509259262</v>
      </c>
      <c r="D318" s="1">
        <v>1061</v>
      </c>
      <c r="E318" s="1" t="s">
        <v>138</v>
      </c>
      <c r="F318" s="1" t="s">
        <v>151</v>
      </c>
      <c r="G318" s="1" t="s">
        <v>11</v>
      </c>
      <c r="H318" s="1" t="s">
        <v>19</v>
      </c>
      <c r="I318" s="1">
        <v>1985</v>
      </c>
    </row>
    <row r="319" spans="1:9" ht="15.75" customHeight="1" x14ac:dyDescent="0.3">
      <c r="A319" s="1">
        <v>5578346</v>
      </c>
      <c r="B319" s="2">
        <v>42895.680543981478</v>
      </c>
      <c r="C319" s="2">
        <v>42895.685104166667</v>
      </c>
      <c r="D319" s="1">
        <v>394</v>
      </c>
      <c r="E319" s="1" t="s">
        <v>333</v>
      </c>
      <c r="F319" s="1" t="s">
        <v>34</v>
      </c>
      <c r="G319" s="1" t="s">
        <v>11</v>
      </c>
      <c r="H319" s="1" t="s">
        <v>12</v>
      </c>
      <c r="I319" s="1">
        <v>1963</v>
      </c>
    </row>
    <row r="320" spans="1:9" ht="15.75" customHeight="1" x14ac:dyDescent="0.3">
      <c r="A320" s="1">
        <v>6727845</v>
      </c>
      <c r="B320" s="2">
        <v>42915.674004629633</v>
      </c>
      <c r="C320" s="2">
        <v>42915.680462962962</v>
      </c>
      <c r="D320" s="1">
        <v>558</v>
      </c>
      <c r="E320" s="1" t="s">
        <v>334</v>
      </c>
      <c r="F320" s="1" t="s">
        <v>49</v>
      </c>
      <c r="G320" s="1" t="s">
        <v>11</v>
      </c>
      <c r="H320" s="1" t="s">
        <v>12</v>
      </c>
      <c r="I320" s="1">
        <v>1965</v>
      </c>
    </row>
    <row r="321" spans="1:9" ht="15.75" customHeight="1" x14ac:dyDescent="0.3">
      <c r="A321" s="1">
        <v>638046</v>
      </c>
      <c r="B321" s="2">
        <v>42763.578055555554</v>
      </c>
      <c r="C321" s="2">
        <v>42763.580590277779</v>
      </c>
      <c r="D321" s="1">
        <v>218</v>
      </c>
      <c r="E321" s="1" t="s">
        <v>179</v>
      </c>
      <c r="F321" s="1" t="s">
        <v>335</v>
      </c>
      <c r="G321" s="1" t="s">
        <v>11</v>
      </c>
      <c r="H321" s="1" t="s">
        <v>19</v>
      </c>
      <c r="I321" s="1">
        <v>1968</v>
      </c>
    </row>
    <row r="322" spans="1:9" ht="15.75" customHeight="1" x14ac:dyDescent="0.3">
      <c r="A322" s="1">
        <v>5767534</v>
      </c>
      <c r="B322" s="2">
        <v>42898.864606481482</v>
      </c>
      <c r="C322" s="2">
        <v>42898.872870370367</v>
      </c>
      <c r="D322" s="1">
        <v>713</v>
      </c>
      <c r="E322" s="1" t="s">
        <v>67</v>
      </c>
      <c r="F322" s="1" t="s">
        <v>197</v>
      </c>
      <c r="G322" s="1" t="s">
        <v>11</v>
      </c>
      <c r="H322" s="1" t="s">
        <v>12</v>
      </c>
      <c r="I322" s="1">
        <v>1985</v>
      </c>
    </row>
    <row r="323" spans="1:9" ht="15.75" customHeight="1" x14ac:dyDescent="0.3">
      <c r="A323" s="1">
        <v>5610896</v>
      </c>
      <c r="B323" s="2">
        <v>42896.370879629627</v>
      </c>
      <c r="C323" s="2">
        <v>42896.373252314814</v>
      </c>
      <c r="D323" s="1">
        <v>205</v>
      </c>
      <c r="E323" s="1" t="s">
        <v>336</v>
      </c>
      <c r="F323" s="1" t="s">
        <v>324</v>
      </c>
      <c r="G323" s="1" t="s">
        <v>11</v>
      </c>
      <c r="H323" s="1" t="s">
        <v>12</v>
      </c>
      <c r="I323" s="1">
        <v>1981</v>
      </c>
    </row>
    <row r="324" spans="1:9" ht="15.75" customHeight="1" x14ac:dyDescent="0.3">
      <c r="A324" s="1">
        <v>6675217</v>
      </c>
      <c r="B324" s="2">
        <v>42914.767048611109</v>
      </c>
      <c r="C324" s="2">
        <v>42914.772280092591</v>
      </c>
      <c r="D324" s="1">
        <v>451</v>
      </c>
      <c r="E324" s="1" t="s">
        <v>52</v>
      </c>
      <c r="F324" s="1" t="s">
        <v>309</v>
      </c>
      <c r="G324" s="1" t="s">
        <v>11</v>
      </c>
      <c r="H324" s="1" t="s">
        <v>12</v>
      </c>
      <c r="I324" s="1">
        <v>1956</v>
      </c>
    </row>
    <row r="325" spans="1:9" ht="15.75" customHeight="1" x14ac:dyDescent="0.3">
      <c r="A325" s="1">
        <v>5292881</v>
      </c>
      <c r="B325" s="2">
        <v>42890.542696759258</v>
      </c>
      <c r="C325" s="2">
        <v>42890.548252314817</v>
      </c>
      <c r="D325" s="1">
        <v>480</v>
      </c>
      <c r="E325" s="1" t="s">
        <v>195</v>
      </c>
      <c r="F325" s="1" t="s">
        <v>337</v>
      </c>
      <c r="G325" s="1" t="s">
        <v>11</v>
      </c>
      <c r="H325" s="1" t="s">
        <v>12</v>
      </c>
      <c r="I325" s="1">
        <v>1998</v>
      </c>
    </row>
    <row r="326" spans="1:9" ht="15.75" customHeight="1" x14ac:dyDescent="0.3">
      <c r="A326" s="1">
        <v>508616</v>
      </c>
      <c r="B326" s="2">
        <v>42758.57917824074</v>
      </c>
      <c r="C326" s="2">
        <v>42758.583402777775</v>
      </c>
      <c r="D326" s="1">
        <v>364</v>
      </c>
      <c r="E326" s="1" t="s">
        <v>42</v>
      </c>
      <c r="F326" s="1" t="s">
        <v>190</v>
      </c>
      <c r="G326" s="1" t="s">
        <v>11</v>
      </c>
      <c r="H326" s="1" t="s">
        <v>12</v>
      </c>
      <c r="I326" s="1">
        <v>1980</v>
      </c>
    </row>
    <row r="327" spans="1:9" ht="15.75" customHeight="1" x14ac:dyDescent="0.3">
      <c r="A327" s="1">
        <v>6094716</v>
      </c>
      <c r="B327" s="2">
        <v>42904.862245370372</v>
      </c>
      <c r="C327" s="2">
        <v>42904.872430555559</v>
      </c>
      <c r="D327" s="1">
        <v>879</v>
      </c>
      <c r="E327" s="1" t="s">
        <v>338</v>
      </c>
      <c r="F327" s="1" t="s">
        <v>339</v>
      </c>
      <c r="G327" s="1" t="s">
        <v>11</v>
      </c>
      <c r="H327" s="1" t="s">
        <v>19</v>
      </c>
      <c r="I327" s="1">
        <v>1982</v>
      </c>
    </row>
    <row r="328" spans="1:9" ht="15.75" customHeight="1" x14ac:dyDescent="0.3">
      <c r="A328" s="1">
        <v>13019</v>
      </c>
      <c r="B328" s="2">
        <v>42736.76840277778</v>
      </c>
      <c r="C328" s="2">
        <v>42736.776886574073</v>
      </c>
      <c r="D328" s="1">
        <v>732</v>
      </c>
      <c r="E328" s="1" t="s">
        <v>63</v>
      </c>
      <c r="F328" s="1" t="s">
        <v>245</v>
      </c>
      <c r="G328" s="1" t="s">
        <v>11</v>
      </c>
      <c r="H328" s="1" t="s">
        <v>12</v>
      </c>
      <c r="I328" s="1">
        <v>1967</v>
      </c>
    </row>
    <row r="329" spans="1:9" ht="15.75" customHeight="1" x14ac:dyDescent="0.3">
      <c r="A329" s="1">
        <v>4841890</v>
      </c>
      <c r="B329" s="2">
        <v>42881.743993055556</v>
      </c>
      <c r="C329" s="2">
        <v>42881.748425925929</v>
      </c>
      <c r="D329" s="1">
        <v>383</v>
      </c>
      <c r="E329" s="1" t="s">
        <v>340</v>
      </c>
      <c r="F329" s="1" t="s">
        <v>327</v>
      </c>
      <c r="G329" s="1" t="s">
        <v>29</v>
      </c>
    </row>
    <row r="330" spans="1:9" ht="15.75" customHeight="1" x14ac:dyDescent="0.3">
      <c r="A330" s="1">
        <v>164991</v>
      </c>
      <c r="B330" s="2">
        <v>42745.673657407409</v>
      </c>
      <c r="C330" s="2">
        <v>42745.678425925929</v>
      </c>
      <c r="D330" s="1">
        <v>412</v>
      </c>
      <c r="E330" s="1" t="s">
        <v>275</v>
      </c>
      <c r="F330" s="1" t="s">
        <v>238</v>
      </c>
      <c r="G330" s="1" t="s">
        <v>11</v>
      </c>
      <c r="H330" s="1" t="s">
        <v>12</v>
      </c>
      <c r="I330" s="1">
        <v>1987</v>
      </c>
    </row>
    <row r="331" spans="1:9" ht="15.75" customHeight="1" x14ac:dyDescent="0.3">
      <c r="A331" s="1">
        <v>6485193</v>
      </c>
      <c r="B331" s="2">
        <v>42911.775706018518</v>
      </c>
      <c r="C331" s="2">
        <v>42911.797673611109</v>
      </c>
      <c r="D331" s="1">
        <v>1898</v>
      </c>
      <c r="E331" s="1" t="s">
        <v>179</v>
      </c>
      <c r="F331" s="1" t="s">
        <v>333</v>
      </c>
      <c r="G331" s="1" t="s">
        <v>29</v>
      </c>
    </row>
    <row r="332" spans="1:9" ht="15.75" customHeight="1" x14ac:dyDescent="0.3">
      <c r="A332" s="1">
        <v>2708797</v>
      </c>
      <c r="B332" s="2">
        <v>42837.762800925928</v>
      </c>
      <c r="C332" s="2">
        <v>42837.766111111108</v>
      </c>
      <c r="D332" s="1">
        <v>286</v>
      </c>
      <c r="E332" s="1" t="s">
        <v>341</v>
      </c>
      <c r="F332" s="1" t="s">
        <v>342</v>
      </c>
      <c r="G332" s="1" t="s">
        <v>11</v>
      </c>
      <c r="H332" s="1" t="s">
        <v>12</v>
      </c>
      <c r="I332" s="1">
        <v>1967</v>
      </c>
    </row>
    <row r="333" spans="1:9" ht="15.75" customHeight="1" x14ac:dyDescent="0.3">
      <c r="A333" s="1">
        <v>5437998</v>
      </c>
      <c r="B333" s="2">
        <v>42893.556215277778</v>
      </c>
      <c r="C333" s="2">
        <v>42893.561365740738</v>
      </c>
      <c r="D333" s="1">
        <v>444</v>
      </c>
      <c r="E333" s="1" t="s">
        <v>318</v>
      </c>
      <c r="F333" s="1" t="s">
        <v>144</v>
      </c>
      <c r="G333" s="1" t="s">
        <v>11</v>
      </c>
      <c r="H333" s="1" t="s">
        <v>12</v>
      </c>
      <c r="I333" s="1">
        <v>1992</v>
      </c>
    </row>
    <row r="334" spans="1:9" ht="15.75" customHeight="1" x14ac:dyDescent="0.3">
      <c r="A334" s="1">
        <v>333045</v>
      </c>
      <c r="B334" s="2">
        <v>42751.798275462963</v>
      </c>
      <c r="C334" s="2">
        <v>42751.806250000001</v>
      </c>
      <c r="D334" s="1">
        <v>689</v>
      </c>
      <c r="E334" s="1" t="s">
        <v>317</v>
      </c>
      <c r="F334" s="1" t="s">
        <v>240</v>
      </c>
      <c r="G334" s="1" t="s">
        <v>11</v>
      </c>
      <c r="H334" s="1" t="s">
        <v>12</v>
      </c>
      <c r="I334" s="1">
        <v>1989</v>
      </c>
    </row>
    <row r="335" spans="1:9" ht="15.75" customHeight="1" x14ac:dyDescent="0.3">
      <c r="A335" s="1">
        <v>2914400</v>
      </c>
      <c r="B335" s="2">
        <v>42841.842060185183</v>
      </c>
      <c r="C335" s="2">
        <v>42841.855069444442</v>
      </c>
      <c r="D335" s="1">
        <v>1123</v>
      </c>
      <c r="E335" s="1" t="s">
        <v>101</v>
      </c>
      <c r="F335" s="1" t="s">
        <v>109</v>
      </c>
      <c r="G335" s="1" t="s">
        <v>29</v>
      </c>
    </row>
    <row r="336" spans="1:9" ht="15.75" customHeight="1" x14ac:dyDescent="0.3">
      <c r="A336" s="1">
        <v>5612834</v>
      </c>
      <c r="B336" s="2">
        <v>42896.405405092592</v>
      </c>
      <c r="C336" s="2">
        <v>42896.408946759257</v>
      </c>
      <c r="D336" s="1">
        <v>306</v>
      </c>
      <c r="E336" s="1" t="s">
        <v>35</v>
      </c>
      <c r="F336" s="1" t="s">
        <v>114</v>
      </c>
      <c r="G336" s="1" t="s">
        <v>11</v>
      </c>
      <c r="H336" s="1" t="s">
        <v>19</v>
      </c>
      <c r="I336" s="1">
        <v>1966</v>
      </c>
    </row>
    <row r="337" spans="1:9" ht="15.75" customHeight="1" x14ac:dyDescent="0.3">
      <c r="A337" s="1">
        <v>1656022</v>
      </c>
      <c r="B337" s="2">
        <v>42799.853738425925</v>
      </c>
      <c r="C337" s="2">
        <v>42799.857627314814</v>
      </c>
      <c r="D337" s="1">
        <v>335</v>
      </c>
      <c r="E337" s="1" t="s">
        <v>17</v>
      </c>
      <c r="F337" s="1" t="s">
        <v>285</v>
      </c>
      <c r="G337" s="1" t="s">
        <v>11</v>
      </c>
      <c r="H337" s="1" t="s">
        <v>19</v>
      </c>
      <c r="I337" s="1">
        <v>1973</v>
      </c>
    </row>
    <row r="338" spans="1:9" ht="15.75" customHeight="1" x14ac:dyDescent="0.3">
      <c r="A338" s="1">
        <v>5519049</v>
      </c>
      <c r="B338" s="2">
        <v>42894.735231481478</v>
      </c>
      <c r="C338" s="2">
        <v>42894.742025462961</v>
      </c>
      <c r="D338" s="1">
        <v>586</v>
      </c>
      <c r="E338" s="1" t="s">
        <v>170</v>
      </c>
      <c r="F338" s="1" t="s">
        <v>251</v>
      </c>
      <c r="G338" s="1" t="s">
        <v>11</v>
      </c>
      <c r="H338" s="1" t="s">
        <v>12</v>
      </c>
      <c r="I338" s="1">
        <v>1981</v>
      </c>
    </row>
    <row r="339" spans="1:9" ht="15.75" customHeight="1" x14ac:dyDescent="0.3">
      <c r="A339" s="1">
        <v>3311490</v>
      </c>
      <c r="B339" s="2">
        <v>42851.352106481485</v>
      </c>
      <c r="C339" s="2">
        <v>42851.355937499997</v>
      </c>
      <c r="D339" s="1">
        <v>331</v>
      </c>
      <c r="E339" s="1" t="s">
        <v>80</v>
      </c>
      <c r="F339" s="1" t="s">
        <v>343</v>
      </c>
      <c r="G339" s="1" t="s">
        <v>11</v>
      </c>
      <c r="H339" s="1" t="s">
        <v>19</v>
      </c>
      <c r="I339" s="1">
        <v>1981</v>
      </c>
    </row>
    <row r="340" spans="1:9" ht="15.75" customHeight="1" x14ac:dyDescent="0.3">
      <c r="A340" s="1">
        <v>1992476</v>
      </c>
      <c r="B340" s="2">
        <v>42816.81354166667</v>
      </c>
      <c r="C340" s="2">
        <v>42816.817291666666</v>
      </c>
      <c r="D340" s="1">
        <v>323</v>
      </c>
      <c r="E340" s="1" t="s">
        <v>9</v>
      </c>
      <c r="F340" s="1" t="s">
        <v>201</v>
      </c>
      <c r="G340" s="1" t="s">
        <v>11</v>
      </c>
      <c r="H340" s="1" t="s">
        <v>19</v>
      </c>
      <c r="I340" s="1">
        <v>1979</v>
      </c>
    </row>
    <row r="341" spans="1:9" ht="15.75" customHeight="1" x14ac:dyDescent="0.3">
      <c r="A341" s="1">
        <v>1228070</v>
      </c>
      <c r="B341" s="2">
        <v>42787.361597222225</v>
      </c>
      <c r="C341" s="2">
        <v>42787.379351851851</v>
      </c>
      <c r="D341" s="1">
        <v>1534</v>
      </c>
      <c r="E341" s="1" t="s">
        <v>115</v>
      </c>
      <c r="F341" s="1" t="s">
        <v>61</v>
      </c>
      <c r="G341" s="1" t="s">
        <v>11</v>
      </c>
    </row>
    <row r="342" spans="1:9" ht="15.75" customHeight="1" x14ac:dyDescent="0.3">
      <c r="A342" s="1">
        <v>4838030</v>
      </c>
      <c r="B342" s="2">
        <v>42881.711793981478</v>
      </c>
      <c r="C342" s="2">
        <v>42881.733148148145</v>
      </c>
      <c r="D342" s="1">
        <v>1844</v>
      </c>
      <c r="E342" s="1" t="s">
        <v>144</v>
      </c>
      <c r="F342" s="1" t="s">
        <v>344</v>
      </c>
      <c r="G342" s="1" t="s">
        <v>11</v>
      </c>
      <c r="H342" s="1" t="s">
        <v>12</v>
      </c>
      <c r="I342" s="1">
        <v>1969</v>
      </c>
    </row>
    <row r="343" spans="1:9" ht="15.75" customHeight="1" x14ac:dyDescent="0.3">
      <c r="A343" s="1">
        <v>3730330</v>
      </c>
      <c r="B343" s="2">
        <v>42858.814803240741</v>
      </c>
      <c r="C343" s="2">
        <v>42858.81627314815</v>
      </c>
      <c r="D343" s="1">
        <v>127</v>
      </c>
      <c r="E343" s="1" t="s">
        <v>345</v>
      </c>
      <c r="F343" s="1" t="s">
        <v>80</v>
      </c>
      <c r="G343" s="1" t="s">
        <v>11</v>
      </c>
      <c r="H343" s="1" t="s">
        <v>12</v>
      </c>
      <c r="I343" s="1">
        <v>1986</v>
      </c>
    </row>
    <row r="344" spans="1:9" ht="15.75" customHeight="1" x14ac:dyDescent="0.3">
      <c r="A344" s="1">
        <v>4744323</v>
      </c>
      <c r="B344" s="2">
        <v>42879.513032407405</v>
      </c>
      <c r="C344" s="2">
        <v>42879.5159375</v>
      </c>
      <c r="D344" s="1">
        <v>250</v>
      </c>
      <c r="E344" s="1" t="s">
        <v>155</v>
      </c>
      <c r="F344" s="1" t="s">
        <v>104</v>
      </c>
      <c r="G344" s="1" t="s">
        <v>11</v>
      </c>
      <c r="H344" s="1" t="s">
        <v>12</v>
      </c>
      <c r="I344" s="1">
        <v>1968</v>
      </c>
    </row>
    <row r="345" spans="1:9" ht="15.75" customHeight="1" x14ac:dyDescent="0.3">
      <c r="A345" s="1">
        <v>1336431</v>
      </c>
      <c r="B345" s="2">
        <v>42790.248784722222</v>
      </c>
      <c r="C345" s="2">
        <v>42790.255127314813</v>
      </c>
      <c r="D345" s="1">
        <v>548</v>
      </c>
      <c r="E345" s="1" t="s">
        <v>130</v>
      </c>
      <c r="F345" s="1" t="s">
        <v>52</v>
      </c>
      <c r="G345" s="1" t="s">
        <v>11</v>
      </c>
      <c r="H345" s="1" t="s">
        <v>12</v>
      </c>
      <c r="I345" s="1">
        <v>1991</v>
      </c>
    </row>
    <row r="346" spans="1:9" ht="15.75" customHeight="1" x14ac:dyDescent="0.3">
      <c r="A346" s="1">
        <v>3499018</v>
      </c>
      <c r="B346" s="2">
        <v>42854.706261574072</v>
      </c>
      <c r="C346" s="2">
        <v>42854.709178240744</v>
      </c>
      <c r="D346" s="1">
        <v>251</v>
      </c>
      <c r="E346" s="1" t="s">
        <v>69</v>
      </c>
      <c r="F346" s="1" t="s">
        <v>192</v>
      </c>
      <c r="G346" s="1" t="s">
        <v>11</v>
      </c>
      <c r="H346" s="1" t="s">
        <v>19</v>
      </c>
      <c r="I346" s="1">
        <v>1993</v>
      </c>
    </row>
    <row r="347" spans="1:9" ht="15.75" customHeight="1" x14ac:dyDescent="0.3">
      <c r="A347" s="1">
        <v>5224207</v>
      </c>
      <c r="B347" s="2">
        <v>42889.407349537039</v>
      </c>
      <c r="C347" s="2">
        <v>42889.409108796295</v>
      </c>
      <c r="D347" s="1">
        <v>152</v>
      </c>
      <c r="E347" s="1" t="s">
        <v>346</v>
      </c>
      <c r="F347" s="1" t="s">
        <v>42</v>
      </c>
      <c r="G347" s="1" t="s">
        <v>11</v>
      </c>
      <c r="H347" s="1" t="s">
        <v>12</v>
      </c>
      <c r="I347" s="1">
        <v>1989</v>
      </c>
    </row>
    <row r="348" spans="1:9" ht="15.75" customHeight="1" x14ac:dyDescent="0.3">
      <c r="A348" s="1">
        <v>90239</v>
      </c>
      <c r="B348" s="2">
        <v>42740.68681712963</v>
      </c>
      <c r="C348" s="2">
        <v>42740.691377314812</v>
      </c>
      <c r="D348" s="1">
        <v>393</v>
      </c>
      <c r="E348" s="1" t="s">
        <v>127</v>
      </c>
      <c r="F348" s="1" t="s">
        <v>347</v>
      </c>
      <c r="G348" s="1" t="s">
        <v>11</v>
      </c>
      <c r="H348" s="1" t="s">
        <v>12</v>
      </c>
      <c r="I348" s="1">
        <v>1967</v>
      </c>
    </row>
    <row r="349" spans="1:9" ht="15.75" customHeight="1" x14ac:dyDescent="0.3">
      <c r="A349" s="1">
        <v>5028629</v>
      </c>
      <c r="B349" s="2">
        <v>42886.328634259262</v>
      </c>
      <c r="C349" s="2">
        <v>42886.340729166666</v>
      </c>
      <c r="D349" s="1">
        <v>1044</v>
      </c>
      <c r="E349" s="1" t="s">
        <v>93</v>
      </c>
      <c r="F349" s="1" t="s">
        <v>183</v>
      </c>
      <c r="G349" s="1" t="s">
        <v>11</v>
      </c>
      <c r="H349" s="1" t="s">
        <v>12</v>
      </c>
      <c r="I349" s="1">
        <v>1958</v>
      </c>
    </row>
    <row r="350" spans="1:9" ht="15.75" customHeight="1" x14ac:dyDescent="0.3">
      <c r="A350" s="1">
        <v>2151889</v>
      </c>
      <c r="B350" s="2">
        <v>42822.735555555555</v>
      </c>
      <c r="C350" s="2">
        <v>42822.748923611114</v>
      </c>
      <c r="D350" s="1">
        <v>1154</v>
      </c>
      <c r="E350" s="1" t="s">
        <v>321</v>
      </c>
      <c r="F350" s="1" t="s">
        <v>348</v>
      </c>
      <c r="G350" s="1" t="s">
        <v>11</v>
      </c>
      <c r="H350" s="1" t="s">
        <v>12</v>
      </c>
      <c r="I350" s="1">
        <v>1986</v>
      </c>
    </row>
    <row r="351" spans="1:9" ht="15.75" customHeight="1" x14ac:dyDescent="0.3">
      <c r="A351" s="1">
        <v>1614133</v>
      </c>
      <c r="B351" s="2">
        <v>42797.676354166666</v>
      </c>
      <c r="C351" s="2">
        <v>42797.678171296298</v>
      </c>
      <c r="D351" s="1">
        <v>157</v>
      </c>
      <c r="E351" s="1" t="s">
        <v>183</v>
      </c>
      <c r="F351" s="1" t="s">
        <v>203</v>
      </c>
      <c r="G351" s="1" t="s">
        <v>11</v>
      </c>
      <c r="H351" s="1" t="s">
        <v>12</v>
      </c>
      <c r="I351" s="1">
        <v>1959</v>
      </c>
    </row>
    <row r="352" spans="1:9" ht="15.75" customHeight="1" x14ac:dyDescent="0.3">
      <c r="A352" s="1">
        <v>3679761</v>
      </c>
      <c r="B352" s="2">
        <v>42858.241053240738</v>
      </c>
      <c r="C352" s="2">
        <v>42858.244108796294</v>
      </c>
      <c r="D352" s="1">
        <v>263</v>
      </c>
      <c r="E352" s="1" t="s">
        <v>227</v>
      </c>
      <c r="F352" s="1" t="s">
        <v>207</v>
      </c>
      <c r="G352" s="1" t="s">
        <v>11</v>
      </c>
      <c r="H352" s="1" t="s">
        <v>12</v>
      </c>
      <c r="I352" s="1">
        <v>1983</v>
      </c>
    </row>
    <row r="353" spans="1:9" ht="15.75" customHeight="1" x14ac:dyDescent="0.3">
      <c r="A353" s="1">
        <v>2046243</v>
      </c>
      <c r="B353" s="2">
        <v>42818.710787037038</v>
      </c>
      <c r="C353" s="2">
        <v>42818.717453703706</v>
      </c>
      <c r="D353" s="1">
        <v>576</v>
      </c>
      <c r="E353" s="1" t="s">
        <v>70</v>
      </c>
      <c r="F353" s="1" t="s">
        <v>126</v>
      </c>
      <c r="G353" s="1" t="s">
        <v>11</v>
      </c>
      <c r="H353" s="1" t="s">
        <v>12</v>
      </c>
      <c r="I353" s="1">
        <v>1952</v>
      </c>
    </row>
    <row r="354" spans="1:9" ht="15.75" customHeight="1" x14ac:dyDescent="0.3">
      <c r="A354" s="1">
        <v>2797272</v>
      </c>
      <c r="B354" s="2">
        <v>42839.569664351853</v>
      </c>
      <c r="C354" s="2">
        <v>42839.574594907404</v>
      </c>
      <c r="D354" s="1">
        <v>425</v>
      </c>
      <c r="E354" s="1" t="s">
        <v>320</v>
      </c>
      <c r="F354" s="1" t="s">
        <v>349</v>
      </c>
      <c r="G354" s="1" t="s">
        <v>11</v>
      </c>
      <c r="H354" s="1" t="s">
        <v>12</v>
      </c>
      <c r="I354" s="1">
        <v>1983</v>
      </c>
    </row>
    <row r="355" spans="1:9" ht="15.75" customHeight="1" x14ac:dyDescent="0.3">
      <c r="A355" s="1">
        <v>2336276</v>
      </c>
      <c r="B355" s="2">
        <v>42828.708287037036</v>
      </c>
      <c r="C355" s="2">
        <v>42828.715185185189</v>
      </c>
      <c r="D355" s="1">
        <v>595</v>
      </c>
      <c r="E355" s="1" t="s">
        <v>34</v>
      </c>
      <c r="F355" s="1" t="s">
        <v>350</v>
      </c>
      <c r="G355" s="1" t="s">
        <v>11</v>
      </c>
      <c r="H355" s="1" t="s">
        <v>12</v>
      </c>
      <c r="I355" s="1">
        <v>1977</v>
      </c>
    </row>
    <row r="356" spans="1:9" ht="15.75" customHeight="1" x14ac:dyDescent="0.3">
      <c r="A356" s="1">
        <v>1650797</v>
      </c>
      <c r="B356" s="2">
        <v>42799.665081018517</v>
      </c>
      <c r="C356" s="2">
        <v>42799.670254629629</v>
      </c>
      <c r="D356" s="1">
        <v>446</v>
      </c>
      <c r="E356" s="1" t="s">
        <v>75</v>
      </c>
      <c r="F356" s="1" t="s">
        <v>128</v>
      </c>
      <c r="G356" s="1" t="s">
        <v>11</v>
      </c>
      <c r="H356" s="1" t="s">
        <v>12</v>
      </c>
      <c r="I356" s="1">
        <v>1975</v>
      </c>
    </row>
    <row r="357" spans="1:9" ht="15.75" customHeight="1" x14ac:dyDescent="0.3">
      <c r="A357" s="1">
        <v>2222971</v>
      </c>
      <c r="B357" s="2">
        <v>42824.683576388888</v>
      </c>
      <c r="C357" s="2">
        <v>42824.694618055553</v>
      </c>
      <c r="D357" s="1">
        <v>953</v>
      </c>
      <c r="E357" s="1" t="s">
        <v>351</v>
      </c>
      <c r="F357" s="1" t="s">
        <v>352</v>
      </c>
      <c r="G357" s="1" t="s">
        <v>11</v>
      </c>
      <c r="H357" s="1" t="s">
        <v>19</v>
      </c>
      <c r="I357" s="1">
        <v>1976</v>
      </c>
    </row>
    <row r="358" spans="1:9" ht="15.75" customHeight="1" x14ac:dyDescent="0.3">
      <c r="A358" s="1">
        <v>5229439</v>
      </c>
      <c r="B358" s="2">
        <v>42889.477893518517</v>
      </c>
      <c r="C358" s="2">
        <v>42889.480949074074</v>
      </c>
      <c r="D358" s="1">
        <v>264</v>
      </c>
      <c r="E358" s="1" t="s">
        <v>65</v>
      </c>
      <c r="F358" s="1" t="s">
        <v>353</v>
      </c>
      <c r="G358" s="1" t="s">
        <v>11</v>
      </c>
      <c r="H358" s="1" t="s">
        <v>12</v>
      </c>
      <c r="I358" s="1">
        <v>1986</v>
      </c>
    </row>
    <row r="359" spans="1:9" ht="15.75" customHeight="1" x14ac:dyDescent="0.3">
      <c r="A359" s="1">
        <v>6124133</v>
      </c>
      <c r="B359" s="2">
        <v>42905.59447916667</v>
      </c>
      <c r="C359" s="2">
        <v>42905.601724537039</v>
      </c>
      <c r="D359" s="1">
        <v>626</v>
      </c>
      <c r="E359" s="1" t="s">
        <v>309</v>
      </c>
      <c r="F359" s="1" t="s">
        <v>45</v>
      </c>
      <c r="G359" s="1" t="s">
        <v>11</v>
      </c>
      <c r="H359" s="1" t="s">
        <v>19</v>
      </c>
      <c r="I359" s="1">
        <v>1978</v>
      </c>
    </row>
    <row r="360" spans="1:9" ht="15.75" customHeight="1" x14ac:dyDescent="0.3">
      <c r="A360" s="1">
        <v>2986961</v>
      </c>
      <c r="B360" s="2">
        <v>42843.411493055559</v>
      </c>
      <c r="C360" s="2">
        <v>42843.414456018516</v>
      </c>
      <c r="D360" s="1">
        <v>255</v>
      </c>
      <c r="E360" s="1" t="s">
        <v>72</v>
      </c>
      <c r="F360" s="1" t="s">
        <v>10</v>
      </c>
      <c r="G360" s="1" t="s">
        <v>11</v>
      </c>
      <c r="H360" s="1" t="s">
        <v>12</v>
      </c>
      <c r="I360" s="1">
        <v>1990</v>
      </c>
    </row>
    <row r="361" spans="1:9" ht="15.75" customHeight="1" x14ac:dyDescent="0.3">
      <c r="A361" s="1">
        <v>484619</v>
      </c>
      <c r="B361" s="2">
        <v>42757.541261574072</v>
      </c>
      <c r="C361" s="2">
        <v>42757.554039351853</v>
      </c>
      <c r="D361" s="1">
        <v>1104</v>
      </c>
      <c r="E361" s="1" t="s">
        <v>337</v>
      </c>
      <c r="F361" s="1" t="s">
        <v>47</v>
      </c>
      <c r="G361" s="1" t="s">
        <v>29</v>
      </c>
    </row>
    <row r="362" spans="1:9" ht="15.75" customHeight="1" x14ac:dyDescent="0.3">
      <c r="A362" s="1">
        <v>6513933</v>
      </c>
      <c r="B362" s="2">
        <v>42912.422453703701</v>
      </c>
      <c r="C362" s="2">
        <v>42912.424884259257</v>
      </c>
      <c r="D362" s="1">
        <v>210</v>
      </c>
      <c r="E362" s="1" t="s">
        <v>275</v>
      </c>
      <c r="F362" s="1" t="s">
        <v>354</v>
      </c>
      <c r="G362" s="1" t="s">
        <v>11</v>
      </c>
      <c r="H362" s="1" t="s">
        <v>12</v>
      </c>
      <c r="I362" s="1">
        <v>1986</v>
      </c>
    </row>
    <row r="363" spans="1:9" ht="15.75" customHeight="1" x14ac:dyDescent="0.3">
      <c r="A363" s="1">
        <v>4066898</v>
      </c>
      <c r="B363" s="2">
        <v>42866.001469907409</v>
      </c>
      <c r="C363" s="2">
        <v>42866.006597222222</v>
      </c>
      <c r="D363" s="1">
        <v>443</v>
      </c>
      <c r="E363" s="1" t="s">
        <v>79</v>
      </c>
      <c r="F363" s="1" t="s">
        <v>135</v>
      </c>
      <c r="G363" s="1" t="s">
        <v>11</v>
      </c>
      <c r="H363" s="1" t="s">
        <v>12</v>
      </c>
      <c r="I363" s="1">
        <v>1990</v>
      </c>
    </row>
    <row r="364" spans="1:9" ht="15.75" customHeight="1" x14ac:dyDescent="0.3">
      <c r="A364" s="1">
        <v>5910105</v>
      </c>
      <c r="B364" s="2">
        <v>42901.405914351853</v>
      </c>
      <c r="C364" s="2">
        <v>42901.414930555555</v>
      </c>
      <c r="D364" s="1">
        <v>778</v>
      </c>
      <c r="E364" s="1" t="s">
        <v>160</v>
      </c>
      <c r="F364" s="1" t="s">
        <v>355</v>
      </c>
      <c r="G364" s="1" t="s">
        <v>11</v>
      </c>
      <c r="H364" s="1" t="s">
        <v>12</v>
      </c>
      <c r="I364" s="1">
        <v>1983</v>
      </c>
    </row>
    <row r="365" spans="1:9" ht="15.75" customHeight="1" x14ac:dyDescent="0.3">
      <c r="A365" s="1">
        <v>525383</v>
      </c>
      <c r="B365" s="2">
        <v>42759.941817129627</v>
      </c>
      <c r="C365" s="2">
        <v>42759.952650462961</v>
      </c>
      <c r="D365" s="1">
        <v>935</v>
      </c>
      <c r="E365" s="1" t="s">
        <v>356</v>
      </c>
      <c r="F365" s="1" t="s">
        <v>356</v>
      </c>
      <c r="G365" s="1" t="s">
        <v>11</v>
      </c>
      <c r="H365" s="1" t="s">
        <v>19</v>
      </c>
      <c r="I365" s="1">
        <v>1971</v>
      </c>
    </row>
    <row r="366" spans="1:9" ht="15.75" customHeight="1" x14ac:dyDescent="0.3">
      <c r="A366" s="1">
        <v>4476647</v>
      </c>
      <c r="B366" s="2">
        <v>42874.281701388885</v>
      </c>
      <c r="C366" s="2">
        <v>42874.289733796293</v>
      </c>
      <c r="D366" s="1">
        <v>693</v>
      </c>
      <c r="E366" s="1" t="s">
        <v>179</v>
      </c>
      <c r="F366" s="1" t="s">
        <v>317</v>
      </c>
      <c r="G366" s="1" t="s">
        <v>11</v>
      </c>
    </row>
    <row r="367" spans="1:9" ht="15.75" customHeight="1" x14ac:dyDescent="0.3">
      <c r="A367" s="1">
        <v>6202918</v>
      </c>
      <c r="B367" s="2">
        <v>42907.035578703704</v>
      </c>
      <c r="C367" s="2">
        <v>42907.04111111111</v>
      </c>
      <c r="D367" s="1">
        <v>478</v>
      </c>
      <c r="E367" s="1" t="s">
        <v>357</v>
      </c>
      <c r="F367" s="1" t="s">
        <v>358</v>
      </c>
      <c r="G367" s="1" t="s">
        <v>11</v>
      </c>
      <c r="H367" s="1" t="s">
        <v>12</v>
      </c>
      <c r="I367" s="1">
        <v>1981</v>
      </c>
    </row>
    <row r="368" spans="1:9" ht="15.75" customHeight="1" x14ac:dyDescent="0.3">
      <c r="A368" s="1">
        <v>2700762</v>
      </c>
      <c r="B368" s="2">
        <v>42837.707152777781</v>
      </c>
      <c r="C368" s="2">
        <v>42837.714432870373</v>
      </c>
      <c r="D368" s="1">
        <v>629</v>
      </c>
      <c r="E368" s="1" t="s">
        <v>359</v>
      </c>
      <c r="F368" s="1" t="s">
        <v>217</v>
      </c>
      <c r="G368" s="1" t="s">
        <v>29</v>
      </c>
    </row>
    <row r="369" spans="1:9" ht="15.75" customHeight="1" x14ac:dyDescent="0.3">
      <c r="A369" s="1">
        <v>2521692</v>
      </c>
      <c r="B369" s="2">
        <v>42834.279444444444</v>
      </c>
      <c r="C369" s="2">
        <v>42834.283761574072</v>
      </c>
      <c r="D369" s="1">
        <v>373</v>
      </c>
      <c r="E369" s="1" t="s">
        <v>360</v>
      </c>
      <c r="F369" s="1" t="s">
        <v>127</v>
      </c>
      <c r="G369" s="1" t="s">
        <v>11</v>
      </c>
      <c r="H369" s="1" t="s">
        <v>12</v>
      </c>
      <c r="I369" s="1">
        <v>1988</v>
      </c>
    </row>
    <row r="370" spans="1:9" ht="15.75" customHeight="1" x14ac:dyDescent="0.3">
      <c r="A370" s="1">
        <v>5032247</v>
      </c>
      <c r="B370" s="2">
        <v>42886.361331018517</v>
      </c>
      <c r="C370" s="2">
        <v>42886.377847222226</v>
      </c>
      <c r="D370" s="1">
        <v>1427</v>
      </c>
      <c r="E370" s="1" t="s">
        <v>319</v>
      </c>
      <c r="F370" s="1" t="s">
        <v>146</v>
      </c>
      <c r="G370" s="1" t="s">
        <v>11</v>
      </c>
      <c r="H370" s="1" t="s">
        <v>19</v>
      </c>
      <c r="I370" s="1">
        <v>1981</v>
      </c>
    </row>
    <row r="371" spans="1:9" ht="15.75" customHeight="1" x14ac:dyDescent="0.3">
      <c r="A371" s="1">
        <v>5644424</v>
      </c>
      <c r="B371" s="2">
        <v>42896.713506944441</v>
      </c>
      <c r="C371" s="2">
        <v>42896.746064814812</v>
      </c>
      <c r="D371" s="1">
        <v>2812</v>
      </c>
      <c r="E371" s="1" t="s">
        <v>217</v>
      </c>
      <c r="F371" s="1" t="s">
        <v>337</v>
      </c>
      <c r="G371" s="1" t="s">
        <v>29</v>
      </c>
    </row>
    <row r="372" spans="1:9" ht="15.75" customHeight="1" x14ac:dyDescent="0.3">
      <c r="A372" s="1">
        <v>2653382</v>
      </c>
      <c r="B372" s="2">
        <v>42836.737002314818</v>
      </c>
      <c r="C372" s="2">
        <v>42836.746655092589</v>
      </c>
      <c r="D372" s="1">
        <v>833</v>
      </c>
      <c r="E372" s="1" t="s">
        <v>98</v>
      </c>
      <c r="F372" s="1" t="s">
        <v>361</v>
      </c>
      <c r="G372" s="1" t="s">
        <v>29</v>
      </c>
    </row>
    <row r="373" spans="1:9" ht="15.75" customHeight="1" x14ac:dyDescent="0.3">
      <c r="A373" s="1">
        <v>5709658</v>
      </c>
      <c r="B373" s="2">
        <v>42897.861944444441</v>
      </c>
      <c r="C373" s="2">
        <v>42897.866041666668</v>
      </c>
      <c r="D373" s="1">
        <v>354</v>
      </c>
      <c r="E373" s="1" t="s">
        <v>343</v>
      </c>
      <c r="F373" s="1" t="s">
        <v>153</v>
      </c>
      <c r="G373" s="1" t="s">
        <v>11</v>
      </c>
      <c r="H373" s="1" t="s">
        <v>12</v>
      </c>
      <c r="I373" s="1">
        <v>1985</v>
      </c>
    </row>
    <row r="374" spans="1:9" ht="15.75" customHeight="1" x14ac:dyDescent="0.3">
      <c r="A374" s="1">
        <v>6424275</v>
      </c>
      <c r="B374" s="2">
        <v>42910.715057870373</v>
      </c>
      <c r="C374" s="2">
        <v>42910.725532407407</v>
      </c>
      <c r="D374" s="1">
        <v>905</v>
      </c>
      <c r="E374" s="1" t="s">
        <v>166</v>
      </c>
      <c r="F374" s="1" t="s">
        <v>288</v>
      </c>
      <c r="G374" s="1" t="s">
        <v>11</v>
      </c>
      <c r="H374" s="1" t="s">
        <v>12</v>
      </c>
      <c r="I374" s="1">
        <v>1982</v>
      </c>
    </row>
    <row r="375" spans="1:9" ht="15.75" customHeight="1" x14ac:dyDescent="0.3">
      <c r="A375" s="1">
        <v>4072316</v>
      </c>
      <c r="B375" s="2">
        <v>42866.327118055553</v>
      </c>
      <c r="C375" s="2">
        <v>42866.33929398148</v>
      </c>
      <c r="D375" s="1">
        <v>1052</v>
      </c>
      <c r="E375" s="1" t="s">
        <v>362</v>
      </c>
      <c r="F375" s="1" t="s">
        <v>363</v>
      </c>
      <c r="G375" s="1" t="s">
        <v>11</v>
      </c>
      <c r="H375" s="1" t="s">
        <v>12</v>
      </c>
      <c r="I375" s="1">
        <v>1994</v>
      </c>
    </row>
    <row r="376" spans="1:9" ht="15.75" customHeight="1" x14ac:dyDescent="0.3">
      <c r="A376" s="1">
        <v>3134923</v>
      </c>
      <c r="B376" s="2">
        <v>42846.631493055553</v>
      </c>
      <c r="C376" s="2">
        <v>42846.636296296296</v>
      </c>
      <c r="D376" s="1">
        <v>414</v>
      </c>
      <c r="E376" s="1" t="s">
        <v>364</v>
      </c>
      <c r="F376" s="1" t="s">
        <v>359</v>
      </c>
      <c r="G376" s="1" t="s">
        <v>11</v>
      </c>
      <c r="H376" s="1" t="s">
        <v>12</v>
      </c>
      <c r="I376" s="1">
        <v>1962</v>
      </c>
    </row>
    <row r="377" spans="1:9" ht="15.75" customHeight="1" x14ac:dyDescent="0.3">
      <c r="A377" s="1">
        <v>5912605</v>
      </c>
      <c r="B377" s="2">
        <v>42901.443541666667</v>
      </c>
      <c r="C377" s="2">
        <v>42901.447962962964</v>
      </c>
      <c r="D377" s="1">
        <v>382</v>
      </c>
      <c r="E377" s="1" t="s">
        <v>31</v>
      </c>
      <c r="F377" s="1" t="s">
        <v>326</v>
      </c>
      <c r="G377" s="1" t="s">
        <v>11</v>
      </c>
      <c r="H377" s="1" t="s">
        <v>12</v>
      </c>
      <c r="I377" s="1">
        <v>1983</v>
      </c>
    </row>
    <row r="378" spans="1:9" ht="15.75" customHeight="1" x14ac:dyDescent="0.3">
      <c r="A378" s="1">
        <v>3429349</v>
      </c>
      <c r="B378" s="2">
        <v>42853.636747685188</v>
      </c>
      <c r="C378" s="2">
        <v>42853.638692129629</v>
      </c>
      <c r="D378" s="1">
        <v>167</v>
      </c>
      <c r="E378" s="1" t="s">
        <v>114</v>
      </c>
      <c r="F378" s="1" t="s">
        <v>365</v>
      </c>
      <c r="G378" s="1" t="s">
        <v>11</v>
      </c>
      <c r="H378" s="1" t="s">
        <v>12</v>
      </c>
      <c r="I378" s="1">
        <v>1975</v>
      </c>
    </row>
    <row r="379" spans="1:9" ht="15.75" customHeight="1" x14ac:dyDescent="0.3">
      <c r="A379" s="1">
        <v>2335375</v>
      </c>
      <c r="B379" s="2">
        <v>42828.697280092594</v>
      </c>
      <c r="C379" s="2">
        <v>42828.709282407406</v>
      </c>
      <c r="D379" s="1">
        <v>1036</v>
      </c>
      <c r="E379" s="1" t="s">
        <v>107</v>
      </c>
      <c r="F379" s="1" t="s">
        <v>115</v>
      </c>
      <c r="G379" s="1" t="s">
        <v>11</v>
      </c>
      <c r="H379" s="1" t="s">
        <v>12</v>
      </c>
      <c r="I379" s="1">
        <v>1961</v>
      </c>
    </row>
    <row r="380" spans="1:9" ht="15.75" customHeight="1" x14ac:dyDescent="0.3">
      <c r="A380" s="1">
        <v>5212058</v>
      </c>
      <c r="B380" s="2">
        <v>42888.836863425924</v>
      </c>
      <c r="C380" s="2">
        <v>42888.840891203705</v>
      </c>
      <c r="D380" s="1">
        <v>347</v>
      </c>
      <c r="E380" s="1" t="s">
        <v>283</v>
      </c>
      <c r="F380" s="1" t="s">
        <v>76</v>
      </c>
      <c r="G380" s="1" t="s">
        <v>11</v>
      </c>
      <c r="H380" s="1" t="s">
        <v>19</v>
      </c>
      <c r="I380" s="1">
        <v>1972</v>
      </c>
    </row>
    <row r="381" spans="1:9" ht="15.75" customHeight="1" x14ac:dyDescent="0.3">
      <c r="A381" s="1">
        <v>6632689</v>
      </c>
      <c r="B381" s="2">
        <v>42914.33384259259</v>
      </c>
      <c r="C381" s="2">
        <v>42914.337141203701</v>
      </c>
      <c r="D381" s="1">
        <v>285</v>
      </c>
      <c r="E381" s="1" t="s">
        <v>247</v>
      </c>
      <c r="F381" s="1" t="s">
        <v>366</v>
      </c>
      <c r="G381" s="1" t="s">
        <v>11</v>
      </c>
      <c r="H381" s="1" t="s">
        <v>19</v>
      </c>
      <c r="I381" s="1">
        <v>1952</v>
      </c>
    </row>
    <row r="382" spans="1:9" ht="15.75" customHeight="1" x14ac:dyDescent="0.3">
      <c r="A382" s="1">
        <v>6577293</v>
      </c>
      <c r="B382" s="2">
        <v>42913.4219212963</v>
      </c>
      <c r="C382" s="2">
        <v>42913.424699074072</v>
      </c>
      <c r="D382" s="1">
        <v>240</v>
      </c>
      <c r="E382" s="1" t="s">
        <v>331</v>
      </c>
      <c r="F382" s="1" t="s">
        <v>99</v>
      </c>
      <c r="G382" s="1" t="s">
        <v>11</v>
      </c>
      <c r="H382" s="1" t="s">
        <v>12</v>
      </c>
      <c r="I382" s="1">
        <v>1986</v>
      </c>
    </row>
    <row r="383" spans="1:9" ht="15.75" customHeight="1" x14ac:dyDescent="0.3">
      <c r="A383" s="1">
        <v>789042</v>
      </c>
      <c r="B383" s="2">
        <v>42768.771423611113</v>
      </c>
      <c r="C383" s="2">
        <v>42768.776990740742</v>
      </c>
      <c r="D383" s="1">
        <v>480</v>
      </c>
      <c r="E383" s="1" t="s">
        <v>107</v>
      </c>
      <c r="F383" s="1" t="s">
        <v>99</v>
      </c>
      <c r="G383" s="1" t="s">
        <v>11</v>
      </c>
      <c r="H383" s="1" t="s">
        <v>19</v>
      </c>
      <c r="I383" s="1">
        <v>1988</v>
      </c>
    </row>
    <row r="384" spans="1:9" ht="15.75" customHeight="1" x14ac:dyDescent="0.3">
      <c r="A384" s="1">
        <v>533071</v>
      </c>
      <c r="B384" s="2">
        <v>42760.371018518519</v>
      </c>
      <c r="C384" s="2">
        <v>42760.377546296295</v>
      </c>
      <c r="D384" s="1">
        <v>563</v>
      </c>
      <c r="E384" s="1" t="s">
        <v>290</v>
      </c>
      <c r="F384" s="1" t="s">
        <v>92</v>
      </c>
      <c r="G384" s="1" t="s">
        <v>11</v>
      </c>
      <c r="H384" s="1" t="s">
        <v>12</v>
      </c>
      <c r="I384" s="1">
        <v>1988</v>
      </c>
    </row>
    <row r="385" spans="1:9" ht="15.75" customHeight="1" x14ac:dyDescent="0.3">
      <c r="A385" s="1">
        <v>1161267</v>
      </c>
      <c r="B385" s="2">
        <v>42785.503981481481</v>
      </c>
      <c r="C385" s="2">
        <v>42785.513344907406</v>
      </c>
      <c r="D385" s="1">
        <v>809</v>
      </c>
      <c r="E385" s="1" t="s">
        <v>367</v>
      </c>
      <c r="F385" s="1" t="s">
        <v>62</v>
      </c>
      <c r="G385" s="1" t="s">
        <v>11</v>
      </c>
      <c r="H385" s="1" t="s">
        <v>19</v>
      </c>
      <c r="I385" s="1">
        <v>1987</v>
      </c>
    </row>
    <row r="386" spans="1:9" ht="15.75" customHeight="1" x14ac:dyDescent="0.3">
      <c r="A386" s="1">
        <v>1460540</v>
      </c>
      <c r="B386" s="2">
        <v>42793.684004629627</v>
      </c>
      <c r="C386" s="2">
        <v>42793.689583333333</v>
      </c>
      <c r="D386" s="1">
        <v>482</v>
      </c>
      <c r="E386" s="1" t="s">
        <v>63</v>
      </c>
      <c r="F386" s="1" t="s">
        <v>75</v>
      </c>
      <c r="G386" s="1" t="s">
        <v>11</v>
      </c>
      <c r="H386" s="1" t="s">
        <v>19</v>
      </c>
      <c r="I386" s="1">
        <v>1985</v>
      </c>
    </row>
    <row r="387" spans="1:9" ht="15.75" customHeight="1" x14ac:dyDescent="0.3">
      <c r="A387" s="1">
        <v>413501</v>
      </c>
      <c r="B387" s="2">
        <v>42754.753692129627</v>
      </c>
      <c r="C387" s="2">
        <v>42754.763460648152</v>
      </c>
      <c r="D387" s="1">
        <v>843</v>
      </c>
      <c r="E387" s="1" t="s">
        <v>212</v>
      </c>
      <c r="F387" s="1" t="s">
        <v>70</v>
      </c>
      <c r="G387" s="1" t="s">
        <v>11</v>
      </c>
      <c r="H387" s="1" t="s">
        <v>12</v>
      </c>
      <c r="I387" s="1">
        <v>1998</v>
      </c>
    </row>
    <row r="388" spans="1:9" ht="15.75" customHeight="1" x14ac:dyDescent="0.3">
      <c r="A388" s="1">
        <v>1774470</v>
      </c>
      <c r="B388" s="2">
        <v>42803.389374999999</v>
      </c>
      <c r="C388" s="2">
        <v>42803.401770833334</v>
      </c>
      <c r="D388" s="1">
        <v>1071</v>
      </c>
      <c r="E388" s="1" t="s">
        <v>368</v>
      </c>
      <c r="F388" s="1" t="s">
        <v>129</v>
      </c>
      <c r="G388" s="1" t="s">
        <v>11</v>
      </c>
      <c r="H388" s="1" t="s">
        <v>12</v>
      </c>
      <c r="I388" s="1">
        <v>1994</v>
      </c>
    </row>
    <row r="389" spans="1:9" ht="15.75" customHeight="1" x14ac:dyDescent="0.3">
      <c r="A389" s="1">
        <v>4245289</v>
      </c>
      <c r="B389" s="2">
        <v>42870.53802083333</v>
      </c>
      <c r="C389" s="2">
        <v>42870.540879629632</v>
      </c>
      <c r="D389" s="1">
        <v>247</v>
      </c>
      <c r="E389" s="1" t="s">
        <v>369</v>
      </c>
      <c r="F389" s="1" t="s">
        <v>16</v>
      </c>
      <c r="G389" s="1" t="s">
        <v>11</v>
      </c>
      <c r="H389" s="1" t="s">
        <v>12</v>
      </c>
      <c r="I389" s="1">
        <v>1981</v>
      </c>
    </row>
    <row r="390" spans="1:9" ht="15.75" customHeight="1" x14ac:dyDescent="0.3">
      <c r="A390" s="1">
        <v>6636090</v>
      </c>
      <c r="B390" s="2">
        <v>42914.357835648145</v>
      </c>
      <c r="C390" s="2">
        <v>42914.36042824074</v>
      </c>
      <c r="D390" s="1">
        <v>224</v>
      </c>
      <c r="E390" s="1" t="s">
        <v>363</v>
      </c>
      <c r="F390" s="1" t="s">
        <v>255</v>
      </c>
      <c r="G390" s="1" t="s">
        <v>11</v>
      </c>
      <c r="H390" s="1" t="s">
        <v>12</v>
      </c>
      <c r="I390" s="1">
        <v>1991</v>
      </c>
    </row>
    <row r="391" spans="1:9" ht="15.75" customHeight="1" x14ac:dyDescent="0.3">
      <c r="A391" s="1">
        <v>4347329</v>
      </c>
      <c r="B391" s="2">
        <v>42872.287673611114</v>
      </c>
      <c r="C391" s="2">
        <v>42872.291655092595</v>
      </c>
      <c r="D391" s="1">
        <v>344</v>
      </c>
      <c r="E391" s="1" t="s">
        <v>182</v>
      </c>
      <c r="F391" s="1" t="s">
        <v>264</v>
      </c>
      <c r="G391" s="1" t="s">
        <v>11</v>
      </c>
      <c r="H391" s="1" t="s">
        <v>12</v>
      </c>
      <c r="I391" s="1">
        <v>1985</v>
      </c>
    </row>
    <row r="392" spans="1:9" ht="15.75" customHeight="1" x14ac:dyDescent="0.3">
      <c r="A392" s="1">
        <v>1723451</v>
      </c>
      <c r="B392" s="2">
        <v>42802.335509259261</v>
      </c>
      <c r="C392" s="2">
        <v>42802.341782407406</v>
      </c>
      <c r="D392" s="1">
        <v>542</v>
      </c>
      <c r="E392" s="1" t="s">
        <v>166</v>
      </c>
      <c r="F392" s="1" t="s">
        <v>78</v>
      </c>
      <c r="G392" s="1" t="s">
        <v>11</v>
      </c>
      <c r="H392" s="1" t="s">
        <v>12</v>
      </c>
      <c r="I392" s="1">
        <v>1950</v>
      </c>
    </row>
    <row r="393" spans="1:9" ht="15.75" customHeight="1" x14ac:dyDescent="0.3">
      <c r="A393" s="1">
        <v>5370049</v>
      </c>
      <c r="B393" s="2">
        <v>42891.935636574075</v>
      </c>
      <c r="C393" s="2">
        <v>42891.94730324074</v>
      </c>
      <c r="D393" s="1">
        <v>1007</v>
      </c>
      <c r="E393" s="1" t="s">
        <v>370</v>
      </c>
      <c r="F393" s="1" t="s">
        <v>25</v>
      </c>
      <c r="G393" s="1" t="s">
        <v>11</v>
      </c>
      <c r="H393" s="1" t="s">
        <v>12</v>
      </c>
      <c r="I393" s="1">
        <v>1984</v>
      </c>
    </row>
    <row r="394" spans="1:9" ht="15.75" customHeight="1" x14ac:dyDescent="0.3">
      <c r="A394" s="1">
        <v>5990561</v>
      </c>
      <c r="B394" s="2">
        <v>42902.667175925926</v>
      </c>
      <c r="C394" s="2">
        <v>42902.686180555553</v>
      </c>
      <c r="D394" s="1">
        <v>1641</v>
      </c>
      <c r="E394" s="1" t="s">
        <v>200</v>
      </c>
      <c r="F394" s="1" t="s">
        <v>231</v>
      </c>
      <c r="G394" s="1" t="s">
        <v>11</v>
      </c>
      <c r="H394" s="1" t="s">
        <v>12</v>
      </c>
      <c r="I394" s="1">
        <v>1971</v>
      </c>
    </row>
    <row r="395" spans="1:9" ht="15.75" customHeight="1" x14ac:dyDescent="0.3">
      <c r="A395" s="1">
        <v>945491</v>
      </c>
      <c r="B395" s="2">
        <v>42774.677789351852</v>
      </c>
      <c r="C395" s="2">
        <v>42774.681805555556</v>
      </c>
      <c r="D395" s="1">
        <v>346</v>
      </c>
      <c r="E395" s="1" t="s">
        <v>146</v>
      </c>
      <c r="F395" s="1" t="s">
        <v>183</v>
      </c>
      <c r="G395" s="1" t="s">
        <v>11</v>
      </c>
      <c r="H395" s="1" t="s">
        <v>19</v>
      </c>
      <c r="I395" s="1">
        <v>1966</v>
      </c>
    </row>
    <row r="396" spans="1:9" ht="15.75" customHeight="1" x14ac:dyDescent="0.3">
      <c r="A396" s="1">
        <v>4605460</v>
      </c>
      <c r="B396" s="2">
        <v>42876.576296296298</v>
      </c>
      <c r="C396" s="2">
        <v>42876.583402777775</v>
      </c>
      <c r="D396" s="1">
        <v>613</v>
      </c>
      <c r="E396" s="1" t="s">
        <v>126</v>
      </c>
      <c r="F396" s="1" t="s">
        <v>187</v>
      </c>
      <c r="G396" s="1" t="s">
        <v>11</v>
      </c>
      <c r="H396" s="1" t="s">
        <v>12</v>
      </c>
      <c r="I396" s="1">
        <v>1971</v>
      </c>
    </row>
    <row r="397" spans="1:9" ht="15.75" customHeight="1" x14ac:dyDescent="0.3">
      <c r="A397" s="1">
        <v>1257792</v>
      </c>
      <c r="B397" s="2">
        <v>42788.314282407409</v>
      </c>
      <c r="C397" s="2">
        <v>42788.317395833335</v>
      </c>
      <c r="D397" s="1">
        <v>268</v>
      </c>
      <c r="E397" s="1" t="s">
        <v>371</v>
      </c>
      <c r="F397" s="1" t="s">
        <v>175</v>
      </c>
      <c r="G397" s="1" t="s">
        <v>11</v>
      </c>
      <c r="H397" s="1" t="s">
        <v>12</v>
      </c>
      <c r="I397" s="1">
        <v>1991</v>
      </c>
    </row>
    <row r="398" spans="1:9" ht="15.75" customHeight="1" x14ac:dyDescent="0.3">
      <c r="A398" s="1">
        <v>6471975</v>
      </c>
      <c r="B398" s="2">
        <v>42911.645243055558</v>
      </c>
      <c r="C398" s="2">
        <v>42911.656689814816</v>
      </c>
      <c r="D398" s="1">
        <v>989</v>
      </c>
      <c r="E398" s="1" t="s">
        <v>372</v>
      </c>
      <c r="F398" s="1" t="s">
        <v>9</v>
      </c>
      <c r="G398" s="1" t="s">
        <v>11</v>
      </c>
      <c r="H398" s="1" t="s">
        <v>19</v>
      </c>
      <c r="I398" s="1">
        <v>1971</v>
      </c>
    </row>
    <row r="399" spans="1:9" ht="15.75" customHeight="1" x14ac:dyDescent="0.3">
      <c r="A399" s="1">
        <v>5546689</v>
      </c>
      <c r="B399" s="2">
        <v>42895.338622685187</v>
      </c>
      <c r="C399" s="2">
        <v>42895.341886574075</v>
      </c>
      <c r="D399" s="1">
        <v>282</v>
      </c>
      <c r="E399" s="1" t="s">
        <v>122</v>
      </c>
      <c r="F399" s="1" t="s">
        <v>86</v>
      </c>
      <c r="G399" s="1" t="s">
        <v>11</v>
      </c>
      <c r="H399" s="1" t="s">
        <v>12</v>
      </c>
      <c r="I399" s="1">
        <v>1991</v>
      </c>
    </row>
    <row r="400" spans="1:9" ht="15.75" customHeight="1" x14ac:dyDescent="0.3">
      <c r="A400" s="1">
        <v>2567163</v>
      </c>
      <c r="B400" s="2">
        <v>42835.308831018519</v>
      </c>
      <c r="C400" s="2">
        <v>42835.31287037037</v>
      </c>
      <c r="D400" s="1">
        <v>349</v>
      </c>
      <c r="E400" s="1" t="s">
        <v>255</v>
      </c>
      <c r="F400" s="1" t="s">
        <v>198</v>
      </c>
      <c r="G400" s="1" t="s">
        <v>11</v>
      </c>
      <c r="H400" s="1" t="s">
        <v>12</v>
      </c>
      <c r="I400" s="1">
        <v>1975</v>
      </c>
    </row>
    <row r="401" spans="1:9" ht="15.75" customHeight="1" x14ac:dyDescent="0.3">
      <c r="A401" s="1">
        <v>5400568</v>
      </c>
      <c r="B401" s="2">
        <v>42892.760115740741</v>
      </c>
      <c r="C401" s="2">
        <v>42892.770462962966</v>
      </c>
      <c r="D401" s="1">
        <v>893</v>
      </c>
      <c r="E401" s="1" t="s">
        <v>67</v>
      </c>
      <c r="F401" s="1" t="s">
        <v>190</v>
      </c>
      <c r="G401" s="1" t="s">
        <v>11</v>
      </c>
      <c r="H401" s="1" t="s">
        <v>19</v>
      </c>
      <c r="I401" s="1">
        <v>1970</v>
      </c>
    </row>
    <row r="402" spans="1:9" ht="15.75" customHeight="1" x14ac:dyDescent="0.3">
      <c r="A402" s="1">
        <v>6437691</v>
      </c>
      <c r="B402" s="2">
        <v>42910.867407407408</v>
      </c>
      <c r="C402" s="2">
        <v>42910.876145833332</v>
      </c>
      <c r="D402" s="1">
        <v>755</v>
      </c>
      <c r="E402" s="1" t="s">
        <v>114</v>
      </c>
      <c r="F402" s="1" t="s">
        <v>144</v>
      </c>
      <c r="G402" s="1" t="s">
        <v>11</v>
      </c>
      <c r="H402" s="1" t="s">
        <v>12</v>
      </c>
      <c r="I402" s="1">
        <v>1981</v>
      </c>
    </row>
    <row r="403" spans="1:9" ht="15.75" customHeight="1" x14ac:dyDescent="0.3">
      <c r="A403" s="1">
        <v>594062</v>
      </c>
      <c r="B403" s="2">
        <v>42761.900347222225</v>
      </c>
      <c r="C403" s="2">
        <v>42761.902673611112</v>
      </c>
      <c r="D403" s="1">
        <v>201</v>
      </c>
      <c r="E403" s="1" t="s">
        <v>294</v>
      </c>
      <c r="F403" s="1" t="s">
        <v>373</v>
      </c>
      <c r="G403" s="1" t="s">
        <v>11</v>
      </c>
      <c r="H403" s="1" t="s">
        <v>12</v>
      </c>
      <c r="I403" s="1">
        <v>1988</v>
      </c>
    </row>
    <row r="404" spans="1:9" ht="15.75" customHeight="1" x14ac:dyDescent="0.3">
      <c r="A404" s="1">
        <v>3419616</v>
      </c>
      <c r="B404" s="2">
        <v>42853.515902777777</v>
      </c>
      <c r="C404" s="2">
        <v>42853.523958333331</v>
      </c>
      <c r="D404" s="1">
        <v>695</v>
      </c>
      <c r="E404" s="1" t="s">
        <v>368</v>
      </c>
      <c r="F404" s="1" t="s">
        <v>231</v>
      </c>
      <c r="G404" s="1" t="s">
        <v>11</v>
      </c>
      <c r="H404" s="1" t="s">
        <v>12</v>
      </c>
      <c r="I404" s="1">
        <v>1990</v>
      </c>
    </row>
    <row r="405" spans="1:9" ht="15.75" customHeight="1" x14ac:dyDescent="0.3">
      <c r="A405" s="1">
        <v>4432667</v>
      </c>
      <c r="B405" s="2">
        <v>42873.507627314815</v>
      </c>
      <c r="C405" s="2">
        <v>42873.512962962966</v>
      </c>
      <c r="D405" s="1">
        <v>461</v>
      </c>
      <c r="E405" s="1" t="s">
        <v>98</v>
      </c>
      <c r="F405" s="1" t="s">
        <v>63</v>
      </c>
      <c r="G405" s="1" t="s">
        <v>11</v>
      </c>
      <c r="H405" s="1" t="s">
        <v>12</v>
      </c>
      <c r="I405" s="1">
        <v>1947</v>
      </c>
    </row>
    <row r="406" spans="1:9" ht="15.75" customHeight="1" x14ac:dyDescent="0.3">
      <c r="A406" s="1">
        <v>2783819</v>
      </c>
      <c r="B406" s="2">
        <v>42839.382951388892</v>
      </c>
      <c r="C406" s="2">
        <v>42839.38553240741</v>
      </c>
      <c r="D406" s="1">
        <v>223</v>
      </c>
      <c r="E406" s="1" t="s">
        <v>37</v>
      </c>
      <c r="F406" s="1" t="s">
        <v>121</v>
      </c>
      <c r="G406" s="1" t="s">
        <v>11</v>
      </c>
      <c r="H406" s="1" t="s">
        <v>12</v>
      </c>
      <c r="I406" s="1">
        <v>1974</v>
      </c>
    </row>
    <row r="407" spans="1:9" ht="15.75" customHeight="1" x14ac:dyDescent="0.3">
      <c r="A407" s="1">
        <v>6726492</v>
      </c>
      <c r="B407" s="2">
        <v>42915.658553240741</v>
      </c>
      <c r="C407" s="2">
        <v>42915.66778935185</v>
      </c>
      <c r="D407" s="1">
        <v>797</v>
      </c>
      <c r="E407" s="1" t="s">
        <v>135</v>
      </c>
      <c r="F407" s="1" t="s">
        <v>146</v>
      </c>
      <c r="G407" s="1" t="s">
        <v>29</v>
      </c>
    </row>
    <row r="408" spans="1:9" ht="15.75" customHeight="1" x14ac:dyDescent="0.3">
      <c r="A408" s="1">
        <v>2315732</v>
      </c>
      <c r="B408" s="2">
        <v>42828.34883101852</v>
      </c>
      <c r="C408" s="2">
        <v>42828.351875</v>
      </c>
      <c r="D408" s="1">
        <v>262</v>
      </c>
      <c r="E408" s="1" t="s">
        <v>117</v>
      </c>
      <c r="F408" s="1" t="s">
        <v>112</v>
      </c>
      <c r="G408" s="1" t="s">
        <v>11</v>
      </c>
      <c r="H408" s="1" t="s">
        <v>12</v>
      </c>
      <c r="I408" s="1">
        <v>1985</v>
      </c>
    </row>
    <row r="409" spans="1:9" ht="15.75" customHeight="1" x14ac:dyDescent="0.3">
      <c r="A409" s="1">
        <v>5689895</v>
      </c>
      <c r="B409" s="2">
        <v>42897.640034722222</v>
      </c>
      <c r="C409" s="2">
        <v>42897.644953703704</v>
      </c>
      <c r="D409" s="1">
        <v>424</v>
      </c>
      <c r="E409" s="1" t="s">
        <v>20</v>
      </c>
      <c r="F409" s="1" t="s">
        <v>270</v>
      </c>
      <c r="G409" s="1" t="s">
        <v>11</v>
      </c>
      <c r="H409" s="1" t="s">
        <v>19</v>
      </c>
      <c r="I409" s="1">
        <v>1956</v>
      </c>
    </row>
    <row r="410" spans="1:9" ht="15.75" customHeight="1" x14ac:dyDescent="0.3">
      <c r="A410" s="1">
        <v>5506007</v>
      </c>
      <c r="B410" s="2">
        <v>42894.60324074074</v>
      </c>
      <c r="C410" s="2">
        <v>42894.610324074078</v>
      </c>
      <c r="D410" s="1">
        <v>612</v>
      </c>
      <c r="E410" s="1" t="s">
        <v>168</v>
      </c>
      <c r="F410" s="1" t="s">
        <v>108</v>
      </c>
      <c r="G410" s="1" t="s">
        <v>29</v>
      </c>
    </row>
    <row r="411" spans="1:9" ht="15.75" customHeight="1" x14ac:dyDescent="0.3">
      <c r="A411" s="1">
        <v>2394909</v>
      </c>
      <c r="B411" s="2">
        <v>42830.398252314815</v>
      </c>
      <c r="C411" s="2">
        <v>42830.410891203705</v>
      </c>
      <c r="D411" s="1">
        <v>1091</v>
      </c>
      <c r="E411" s="1" t="s">
        <v>114</v>
      </c>
      <c r="F411" s="1" t="s">
        <v>374</v>
      </c>
      <c r="G411" s="1" t="s">
        <v>11</v>
      </c>
      <c r="H411" s="1" t="s">
        <v>12</v>
      </c>
      <c r="I411" s="1">
        <v>1951</v>
      </c>
    </row>
    <row r="412" spans="1:9" ht="15.75" customHeight="1" x14ac:dyDescent="0.3">
      <c r="A412" s="1">
        <v>6131499</v>
      </c>
      <c r="B412" s="2">
        <v>42905.701180555552</v>
      </c>
      <c r="C412" s="2">
        <v>42905.707951388889</v>
      </c>
      <c r="D412" s="1">
        <v>584</v>
      </c>
      <c r="E412" s="1" t="s">
        <v>339</v>
      </c>
      <c r="F412" s="1" t="s">
        <v>138</v>
      </c>
      <c r="G412" s="1" t="s">
        <v>11</v>
      </c>
      <c r="H412" s="1" t="s">
        <v>12</v>
      </c>
      <c r="I412" s="1">
        <v>1962</v>
      </c>
    </row>
    <row r="413" spans="1:9" ht="15.75" customHeight="1" x14ac:dyDescent="0.3">
      <c r="A413" s="1">
        <v>273552</v>
      </c>
      <c r="B413" s="2">
        <v>42748.732083333336</v>
      </c>
      <c r="C413" s="2">
        <v>42748.735451388886</v>
      </c>
      <c r="D413" s="1">
        <v>290</v>
      </c>
      <c r="E413" s="1" t="s">
        <v>288</v>
      </c>
      <c r="F413" s="1" t="s">
        <v>37</v>
      </c>
      <c r="G413" s="1" t="s">
        <v>11</v>
      </c>
      <c r="H413" s="1" t="s">
        <v>12</v>
      </c>
      <c r="I413" s="1">
        <v>1972</v>
      </c>
    </row>
    <row r="414" spans="1:9" ht="15.75" customHeight="1" x14ac:dyDescent="0.3">
      <c r="A414" s="1">
        <v>5532513</v>
      </c>
      <c r="B414" s="2">
        <v>42894.83457175926</v>
      </c>
      <c r="C414" s="2">
        <v>42894.836400462962</v>
      </c>
      <c r="D414" s="1">
        <v>157</v>
      </c>
      <c r="E414" s="1" t="s">
        <v>375</v>
      </c>
      <c r="F414" s="1" t="s">
        <v>376</v>
      </c>
      <c r="G414" s="1" t="s">
        <v>11</v>
      </c>
      <c r="H414" s="1" t="s">
        <v>12</v>
      </c>
      <c r="I414" s="1">
        <v>1988</v>
      </c>
    </row>
    <row r="415" spans="1:9" ht="15.75" customHeight="1" x14ac:dyDescent="0.3">
      <c r="A415" s="1">
        <v>2452997</v>
      </c>
      <c r="B415" s="2">
        <v>42832.335763888892</v>
      </c>
      <c r="C415" s="2">
        <v>42832.347048611111</v>
      </c>
      <c r="D415" s="1">
        <v>975</v>
      </c>
      <c r="E415" s="1" t="s">
        <v>176</v>
      </c>
      <c r="F415" s="1" t="s">
        <v>109</v>
      </c>
      <c r="G415" s="1" t="s">
        <v>11</v>
      </c>
      <c r="H415" s="1" t="s">
        <v>12</v>
      </c>
      <c r="I415" s="1">
        <v>1960</v>
      </c>
    </row>
    <row r="416" spans="1:9" ht="15.75" customHeight="1" x14ac:dyDescent="0.3">
      <c r="A416" s="1">
        <v>5797031</v>
      </c>
      <c r="B416" s="2">
        <v>42899.546840277777</v>
      </c>
      <c r="C416" s="2">
        <v>42899.550335648149</v>
      </c>
      <c r="D416" s="1">
        <v>302</v>
      </c>
      <c r="E416" s="1" t="s">
        <v>242</v>
      </c>
      <c r="F416" s="1" t="s">
        <v>172</v>
      </c>
      <c r="G416" s="1" t="s">
        <v>11</v>
      </c>
      <c r="H416" s="1" t="s">
        <v>12</v>
      </c>
      <c r="I416" s="1">
        <v>1942</v>
      </c>
    </row>
    <row r="417" spans="1:9" ht="15.75" customHeight="1" x14ac:dyDescent="0.3">
      <c r="A417" s="1">
        <v>4165560</v>
      </c>
      <c r="B417" s="2">
        <v>42867.739918981482</v>
      </c>
      <c r="C417" s="2">
        <v>42867.752939814818</v>
      </c>
      <c r="D417" s="1">
        <v>1124</v>
      </c>
      <c r="E417" s="1" t="s">
        <v>33</v>
      </c>
      <c r="F417" s="1" t="s">
        <v>245</v>
      </c>
      <c r="G417" s="1" t="s">
        <v>11</v>
      </c>
      <c r="H417" s="1" t="s">
        <v>12</v>
      </c>
      <c r="I417" s="1">
        <v>1993</v>
      </c>
    </row>
    <row r="418" spans="1:9" ht="15.75" customHeight="1" x14ac:dyDescent="0.3">
      <c r="A418" s="1">
        <v>246721</v>
      </c>
      <c r="B418" s="2">
        <v>42747.930590277778</v>
      </c>
      <c r="C418" s="2">
        <v>42747.935185185182</v>
      </c>
      <c r="D418" s="1">
        <v>396</v>
      </c>
      <c r="E418" s="1" t="s">
        <v>284</v>
      </c>
      <c r="F418" s="1" t="s">
        <v>301</v>
      </c>
      <c r="G418" s="1" t="s">
        <v>11</v>
      </c>
      <c r="H418" s="1" t="s">
        <v>12</v>
      </c>
      <c r="I418" s="1">
        <v>1971</v>
      </c>
    </row>
    <row r="419" spans="1:9" ht="15.75" customHeight="1" x14ac:dyDescent="0.3">
      <c r="A419" s="1">
        <v>2618484</v>
      </c>
      <c r="B419" s="2">
        <v>42836.314050925925</v>
      </c>
      <c r="C419" s="2">
        <v>42836.33353009259</v>
      </c>
      <c r="D419" s="1">
        <v>1682</v>
      </c>
      <c r="E419" s="1" t="s">
        <v>149</v>
      </c>
      <c r="F419" s="1" t="s">
        <v>175</v>
      </c>
      <c r="G419" s="1" t="s">
        <v>11</v>
      </c>
      <c r="H419" s="1" t="s">
        <v>12</v>
      </c>
      <c r="I419" s="1">
        <v>1986</v>
      </c>
    </row>
    <row r="420" spans="1:9" ht="15.75" customHeight="1" x14ac:dyDescent="0.3">
      <c r="A420" s="1">
        <v>588189</v>
      </c>
      <c r="B420" s="2">
        <v>42761.772523148145</v>
      </c>
      <c r="C420" s="2">
        <v>42761.776990740742</v>
      </c>
      <c r="D420" s="1">
        <v>385</v>
      </c>
      <c r="E420" s="1" t="s">
        <v>89</v>
      </c>
      <c r="F420" s="1" t="s">
        <v>377</v>
      </c>
      <c r="G420" s="1" t="s">
        <v>11</v>
      </c>
      <c r="H420" s="1" t="s">
        <v>12</v>
      </c>
      <c r="I420" s="1">
        <v>1981</v>
      </c>
    </row>
    <row r="421" spans="1:9" ht="15.75" customHeight="1" x14ac:dyDescent="0.3">
      <c r="A421" s="1">
        <v>4412004</v>
      </c>
      <c r="B421" s="2">
        <v>42873.260509259257</v>
      </c>
      <c r="C421" s="2">
        <v>42873.280509259261</v>
      </c>
      <c r="D421" s="1">
        <v>1727</v>
      </c>
      <c r="E421" s="1" t="s">
        <v>378</v>
      </c>
      <c r="F421" s="1" t="s">
        <v>114</v>
      </c>
      <c r="G421" s="1" t="s">
        <v>11</v>
      </c>
      <c r="H421" s="1" t="s">
        <v>12</v>
      </c>
      <c r="I421" s="1">
        <v>1992</v>
      </c>
    </row>
    <row r="422" spans="1:9" ht="15.75" customHeight="1" x14ac:dyDescent="0.3">
      <c r="A422" s="1">
        <v>1277230</v>
      </c>
      <c r="B422" s="2">
        <v>42788.699386574073</v>
      </c>
      <c r="C422" s="2">
        <v>42788.705231481479</v>
      </c>
      <c r="D422" s="1">
        <v>505</v>
      </c>
      <c r="E422" s="1" t="s">
        <v>319</v>
      </c>
      <c r="F422" s="1" t="s">
        <v>238</v>
      </c>
      <c r="G422" s="1" t="s">
        <v>11</v>
      </c>
      <c r="H422" s="1" t="s">
        <v>12</v>
      </c>
      <c r="I422" s="1">
        <v>1983</v>
      </c>
    </row>
    <row r="423" spans="1:9" ht="15.75" customHeight="1" x14ac:dyDescent="0.3">
      <c r="A423" s="1">
        <v>3989900</v>
      </c>
      <c r="B423" s="2">
        <v>42864.734918981485</v>
      </c>
      <c r="C423" s="2">
        <v>42864.742071759261</v>
      </c>
      <c r="D423" s="1">
        <v>618</v>
      </c>
      <c r="E423" s="1" t="s">
        <v>379</v>
      </c>
      <c r="F423" s="1" t="s">
        <v>380</v>
      </c>
      <c r="G423" s="1" t="s">
        <v>11</v>
      </c>
    </row>
    <row r="424" spans="1:9" ht="15.75" customHeight="1" x14ac:dyDescent="0.3">
      <c r="A424" s="1">
        <v>6373271</v>
      </c>
      <c r="B424" s="2">
        <v>42909.704791666663</v>
      </c>
      <c r="C424" s="2">
        <v>42909.720219907409</v>
      </c>
      <c r="D424" s="1">
        <v>1333</v>
      </c>
      <c r="E424" s="1" t="s">
        <v>288</v>
      </c>
      <c r="F424" s="1" t="s">
        <v>381</v>
      </c>
      <c r="G424" s="1" t="s">
        <v>11</v>
      </c>
      <c r="H424" s="1" t="s">
        <v>12</v>
      </c>
      <c r="I424" s="1">
        <v>1981</v>
      </c>
    </row>
    <row r="425" spans="1:9" ht="15.75" customHeight="1" x14ac:dyDescent="0.3">
      <c r="A425" s="1">
        <v>5570249</v>
      </c>
      <c r="B425" s="2">
        <v>42895.602731481478</v>
      </c>
      <c r="C425" s="2">
        <v>42895.606122685182</v>
      </c>
      <c r="D425" s="1">
        <v>293</v>
      </c>
      <c r="E425" s="1" t="s">
        <v>382</v>
      </c>
      <c r="F425" s="1" t="s">
        <v>383</v>
      </c>
      <c r="G425" s="1" t="s">
        <v>11</v>
      </c>
      <c r="H425" s="1" t="s">
        <v>12</v>
      </c>
      <c r="I425" s="1">
        <v>1982</v>
      </c>
    </row>
    <row r="426" spans="1:9" ht="15.75" customHeight="1" x14ac:dyDescent="0.3">
      <c r="A426" s="1">
        <v>6395164</v>
      </c>
      <c r="B426" s="2">
        <v>42910.41983796296</v>
      </c>
      <c r="C426" s="2">
        <v>42910.427743055552</v>
      </c>
      <c r="D426" s="1">
        <v>683</v>
      </c>
      <c r="E426" s="1" t="s">
        <v>41</v>
      </c>
      <c r="F426" s="1" t="s">
        <v>384</v>
      </c>
      <c r="G426" s="1" t="s">
        <v>11</v>
      </c>
      <c r="H426" s="1" t="s">
        <v>19</v>
      </c>
      <c r="I426" s="1">
        <v>1981</v>
      </c>
    </row>
    <row r="427" spans="1:9" ht="15.75" customHeight="1" x14ac:dyDescent="0.3">
      <c r="A427" s="1">
        <v>1835694</v>
      </c>
      <c r="B427" s="2">
        <v>42805.646851851852</v>
      </c>
      <c r="C427" s="2">
        <v>42805.650891203702</v>
      </c>
      <c r="D427" s="1">
        <v>349</v>
      </c>
      <c r="E427" s="1" t="s">
        <v>136</v>
      </c>
      <c r="F427" s="1" t="s">
        <v>49</v>
      </c>
      <c r="G427" s="1" t="s">
        <v>11</v>
      </c>
      <c r="H427" s="1" t="s">
        <v>19</v>
      </c>
      <c r="I427" s="1">
        <v>1962</v>
      </c>
    </row>
    <row r="428" spans="1:9" ht="15.75" customHeight="1" x14ac:dyDescent="0.3">
      <c r="A428" s="1">
        <v>4027948</v>
      </c>
      <c r="B428" s="2">
        <v>42865.479386574072</v>
      </c>
      <c r="C428" s="2">
        <v>42865.487650462965</v>
      </c>
      <c r="D428" s="1">
        <v>714</v>
      </c>
      <c r="E428" s="1" t="s">
        <v>385</v>
      </c>
      <c r="F428" s="1" t="s">
        <v>10</v>
      </c>
      <c r="G428" s="1" t="s">
        <v>11</v>
      </c>
      <c r="H428" s="1" t="s">
        <v>19</v>
      </c>
      <c r="I428" s="1">
        <v>1998</v>
      </c>
    </row>
    <row r="429" spans="1:9" ht="15.75" customHeight="1" x14ac:dyDescent="0.3">
      <c r="A429" s="1">
        <v>154707</v>
      </c>
      <c r="B429" s="2">
        <v>42745.326782407406</v>
      </c>
      <c r="C429" s="2">
        <v>42745.328969907408</v>
      </c>
      <c r="D429" s="1">
        <v>189</v>
      </c>
      <c r="E429" s="1" t="s">
        <v>151</v>
      </c>
      <c r="F429" s="1" t="s">
        <v>279</v>
      </c>
      <c r="G429" s="1" t="s">
        <v>11</v>
      </c>
      <c r="H429" s="1" t="s">
        <v>12</v>
      </c>
      <c r="I429" s="1">
        <v>1985</v>
      </c>
    </row>
    <row r="430" spans="1:9" ht="15.75" customHeight="1" x14ac:dyDescent="0.3">
      <c r="A430" s="1">
        <v>2547596</v>
      </c>
      <c r="B430" s="2">
        <v>42834.672986111109</v>
      </c>
      <c r="C430" s="2">
        <v>42834.681840277779</v>
      </c>
      <c r="D430" s="1">
        <v>765</v>
      </c>
      <c r="E430" s="1" t="s">
        <v>143</v>
      </c>
      <c r="F430" s="1" t="s">
        <v>212</v>
      </c>
      <c r="G430" s="1" t="s">
        <v>11</v>
      </c>
      <c r="H430" s="1" t="s">
        <v>12</v>
      </c>
      <c r="I430" s="1">
        <v>1995</v>
      </c>
    </row>
    <row r="431" spans="1:9" ht="15.75" customHeight="1" x14ac:dyDescent="0.3">
      <c r="A431" s="1">
        <v>5545571</v>
      </c>
      <c r="B431" s="2">
        <v>42895.329293981478</v>
      </c>
      <c r="C431" s="2">
        <v>42895.332511574074</v>
      </c>
      <c r="D431" s="1">
        <v>278</v>
      </c>
      <c r="E431" s="1" t="s">
        <v>150</v>
      </c>
      <c r="F431" s="1" t="s">
        <v>279</v>
      </c>
      <c r="G431" s="1" t="s">
        <v>11</v>
      </c>
      <c r="H431" s="1" t="s">
        <v>12</v>
      </c>
      <c r="I431" s="1">
        <v>1981</v>
      </c>
    </row>
    <row r="432" spans="1:9" ht="15.75" customHeight="1" x14ac:dyDescent="0.3">
      <c r="A432" s="1">
        <v>2554297</v>
      </c>
      <c r="B432" s="2">
        <v>42834.740520833337</v>
      </c>
      <c r="C432" s="2">
        <v>42834.744583333333</v>
      </c>
      <c r="D432" s="1">
        <v>350</v>
      </c>
      <c r="E432" s="1" t="s">
        <v>386</v>
      </c>
      <c r="F432" s="1" t="s">
        <v>143</v>
      </c>
      <c r="G432" s="1" t="s">
        <v>11</v>
      </c>
      <c r="H432" s="1" t="s">
        <v>19</v>
      </c>
      <c r="I432" s="1">
        <v>1982</v>
      </c>
    </row>
    <row r="433" spans="1:9" ht="15.75" customHeight="1" x14ac:dyDescent="0.3">
      <c r="A433" s="1">
        <v>1224012</v>
      </c>
      <c r="B433" s="2">
        <v>42787.299016203702</v>
      </c>
      <c r="C433" s="2">
        <v>42787.306666666664</v>
      </c>
      <c r="D433" s="1">
        <v>661</v>
      </c>
      <c r="E433" s="1" t="s">
        <v>387</v>
      </c>
      <c r="F433" s="1" t="s">
        <v>251</v>
      </c>
      <c r="G433" s="1" t="s">
        <v>11</v>
      </c>
      <c r="H433" s="1" t="s">
        <v>12</v>
      </c>
      <c r="I433" s="1">
        <v>1953</v>
      </c>
    </row>
    <row r="434" spans="1:9" ht="15.75" customHeight="1" x14ac:dyDescent="0.3">
      <c r="A434" s="1">
        <v>1767693</v>
      </c>
      <c r="B434" s="2">
        <v>42803.329328703701</v>
      </c>
      <c r="C434" s="2">
        <v>42803.333067129628</v>
      </c>
      <c r="D434" s="1">
        <v>323</v>
      </c>
      <c r="E434" s="1" t="s">
        <v>173</v>
      </c>
      <c r="F434" s="1" t="s">
        <v>155</v>
      </c>
      <c r="G434" s="1" t="s">
        <v>11</v>
      </c>
      <c r="H434" s="1" t="s">
        <v>12</v>
      </c>
      <c r="I434" s="1">
        <v>1991</v>
      </c>
    </row>
    <row r="435" spans="1:9" ht="15.75" customHeight="1" x14ac:dyDescent="0.3">
      <c r="A435" s="1">
        <v>3899420</v>
      </c>
      <c r="B435" s="2">
        <v>42862.9221412037</v>
      </c>
      <c r="C435" s="2">
        <v>42862.928090277775</v>
      </c>
      <c r="D435" s="1">
        <v>514</v>
      </c>
      <c r="E435" s="1" t="s">
        <v>388</v>
      </c>
      <c r="F435" s="1" t="s">
        <v>16</v>
      </c>
      <c r="G435" s="1" t="s">
        <v>11</v>
      </c>
      <c r="H435" s="1" t="s">
        <v>12</v>
      </c>
      <c r="I435" s="1">
        <v>1980</v>
      </c>
    </row>
    <row r="436" spans="1:9" ht="15.75" customHeight="1" x14ac:dyDescent="0.3">
      <c r="A436" s="1">
        <v>2267204</v>
      </c>
      <c r="B436" s="2">
        <v>42826.843148148146</v>
      </c>
      <c r="C436" s="2">
        <v>42826.850671296299</v>
      </c>
      <c r="D436" s="1">
        <v>649</v>
      </c>
      <c r="E436" s="1" t="s">
        <v>361</v>
      </c>
      <c r="F436" s="1" t="s">
        <v>344</v>
      </c>
      <c r="G436" s="1" t="s">
        <v>11</v>
      </c>
      <c r="H436" s="1" t="s">
        <v>12</v>
      </c>
      <c r="I436" s="1">
        <v>1950</v>
      </c>
    </row>
    <row r="437" spans="1:9" ht="15.75" customHeight="1" x14ac:dyDescent="0.3">
      <c r="A437" s="1">
        <v>1203329</v>
      </c>
      <c r="B437" s="2">
        <v>42786.572592592594</v>
      </c>
      <c r="C437" s="2">
        <v>42786.584224537037</v>
      </c>
      <c r="D437" s="1">
        <v>1004</v>
      </c>
      <c r="E437" s="1" t="s">
        <v>274</v>
      </c>
      <c r="F437" s="1" t="s">
        <v>104</v>
      </c>
      <c r="G437" s="1" t="s">
        <v>29</v>
      </c>
    </row>
    <row r="438" spans="1:9" ht="15.75" customHeight="1" x14ac:dyDescent="0.3">
      <c r="A438" s="1">
        <v>1940925</v>
      </c>
      <c r="B438" s="2">
        <v>42815.397546296299</v>
      </c>
      <c r="C438" s="2">
        <v>42815.40384259259</v>
      </c>
      <c r="D438" s="1">
        <v>544</v>
      </c>
      <c r="E438" s="1" t="s">
        <v>187</v>
      </c>
      <c r="F438" s="1" t="s">
        <v>334</v>
      </c>
      <c r="G438" s="1" t="s">
        <v>11</v>
      </c>
      <c r="H438" s="1" t="s">
        <v>12</v>
      </c>
      <c r="I438" s="1">
        <v>1989</v>
      </c>
    </row>
    <row r="439" spans="1:9" ht="15.75" customHeight="1" x14ac:dyDescent="0.3">
      <c r="A439" s="1">
        <v>3994748</v>
      </c>
      <c r="B439" s="2">
        <v>42864.76489583333</v>
      </c>
      <c r="C439" s="2">
        <v>42864.771574074075</v>
      </c>
      <c r="D439" s="1">
        <v>577</v>
      </c>
      <c r="E439" s="1" t="s">
        <v>389</v>
      </c>
      <c r="F439" s="1" t="s">
        <v>384</v>
      </c>
      <c r="G439" s="1" t="s">
        <v>11</v>
      </c>
      <c r="H439" s="1" t="s">
        <v>12</v>
      </c>
      <c r="I439" s="1">
        <v>1969</v>
      </c>
    </row>
    <row r="440" spans="1:9" ht="15.75" customHeight="1" x14ac:dyDescent="0.3">
      <c r="A440" s="1">
        <v>6045473</v>
      </c>
      <c r="B440" s="2">
        <v>42903.848749999997</v>
      </c>
      <c r="C440" s="2">
        <v>42903.850810185184</v>
      </c>
      <c r="D440" s="1">
        <v>177</v>
      </c>
      <c r="E440" s="1" t="s">
        <v>156</v>
      </c>
      <c r="F440" s="1" t="s">
        <v>222</v>
      </c>
      <c r="G440" s="1" t="s">
        <v>11</v>
      </c>
      <c r="H440" s="1" t="s">
        <v>12</v>
      </c>
      <c r="I440" s="1">
        <v>1995</v>
      </c>
    </row>
    <row r="441" spans="1:9" ht="15.75" customHeight="1" x14ac:dyDescent="0.3">
      <c r="A441" s="1">
        <v>1030616</v>
      </c>
      <c r="B441" s="2">
        <v>42780.861064814817</v>
      </c>
      <c r="C441" s="2">
        <v>42780.877905092595</v>
      </c>
      <c r="D441" s="1">
        <v>1455</v>
      </c>
      <c r="E441" s="1" t="s">
        <v>64</v>
      </c>
      <c r="F441" s="1" t="s">
        <v>390</v>
      </c>
      <c r="G441" s="1" t="s">
        <v>11</v>
      </c>
      <c r="H441" s="1" t="s">
        <v>12</v>
      </c>
      <c r="I441" s="1">
        <v>1992</v>
      </c>
    </row>
    <row r="442" spans="1:9" ht="15.75" customHeight="1" x14ac:dyDescent="0.3">
      <c r="A442" s="1">
        <v>5882643</v>
      </c>
      <c r="B442" s="2">
        <v>42900.809189814812</v>
      </c>
      <c r="C442" s="2">
        <v>42900.820625</v>
      </c>
      <c r="D442" s="1">
        <v>988</v>
      </c>
      <c r="E442" s="1" t="s">
        <v>310</v>
      </c>
      <c r="F442" s="1" t="s">
        <v>391</v>
      </c>
      <c r="G442" s="1" t="s">
        <v>11</v>
      </c>
      <c r="H442" s="1" t="s">
        <v>12</v>
      </c>
      <c r="I442" s="1">
        <v>1981</v>
      </c>
    </row>
    <row r="443" spans="1:9" ht="15.75" customHeight="1" x14ac:dyDescent="0.3">
      <c r="A443" s="1">
        <v>3095107</v>
      </c>
      <c r="B443" s="2">
        <v>42845.692071759258</v>
      </c>
      <c r="C443" s="2">
        <v>42845.699826388889</v>
      </c>
      <c r="D443" s="1">
        <v>669</v>
      </c>
      <c r="E443" s="1" t="s">
        <v>230</v>
      </c>
      <c r="F443" s="1" t="s">
        <v>47</v>
      </c>
      <c r="G443" s="1" t="s">
        <v>11</v>
      </c>
      <c r="H443" s="1" t="s">
        <v>12</v>
      </c>
      <c r="I443" s="1">
        <v>1988</v>
      </c>
    </row>
    <row r="444" spans="1:9" ht="15.75" customHeight="1" x14ac:dyDescent="0.3">
      <c r="A444" s="1">
        <v>5836197</v>
      </c>
      <c r="B444" s="2">
        <v>42900.295451388891</v>
      </c>
      <c r="C444" s="2">
        <v>42900.299386574072</v>
      </c>
      <c r="D444" s="1">
        <v>340</v>
      </c>
      <c r="E444" s="1" t="s">
        <v>134</v>
      </c>
      <c r="F444" s="1" t="s">
        <v>392</v>
      </c>
      <c r="G444" s="1" t="s">
        <v>11</v>
      </c>
      <c r="H444" s="1" t="s">
        <v>12</v>
      </c>
      <c r="I444" s="1">
        <v>1968</v>
      </c>
    </row>
    <row r="445" spans="1:9" ht="15.75" customHeight="1" x14ac:dyDescent="0.3">
      <c r="A445" s="1">
        <v>5847078</v>
      </c>
      <c r="B445" s="2">
        <v>42900.435543981483</v>
      </c>
      <c r="C445" s="2">
        <v>42900.444884259261</v>
      </c>
      <c r="D445" s="1">
        <v>807</v>
      </c>
      <c r="E445" s="1" t="s">
        <v>393</v>
      </c>
      <c r="F445" s="1" t="s">
        <v>147</v>
      </c>
      <c r="G445" s="1" t="s">
        <v>11</v>
      </c>
      <c r="H445" s="1" t="s">
        <v>12</v>
      </c>
      <c r="I445" s="1">
        <v>1987</v>
      </c>
    </row>
    <row r="446" spans="1:9" ht="15.75" customHeight="1" x14ac:dyDescent="0.3">
      <c r="A446" s="1">
        <v>510876</v>
      </c>
      <c r="B446" s="2">
        <v>42758.695775462962</v>
      </c>
      <c r="C446" s="2">
        <v>42758.700092592589</v>
      </c>
      <c r="D446" s="1">
        <v>372</v>
      </c>
      <c r="E446" s="1" t="s">
        <v>52</v>
      </c>
      <c r="F446" s="1" t="s">
        <v>53</v>
      </c>
      <c r="G446" s="1" t="s">
        <v>11</v>
      </c>
      <c r="H446" s="1" t="s">
        <v>19</v>
      </c>
      <c r="I446" s="1">
        <v>1988</v>
      </c>
    </row>
    <row r="447" spans="1:9" ht="15.75" customHeight="1" x14ac:dyDescent="0.3">
      <c r="A447" s="1">
        <v>1432757</v>
      </c>
      <c r="B447" s="2">
        <v>42792.685729166667</v>
      </c>
      <c r="C447" s="2">
        <v>42792.689652777779</v>
      </c>
      <c r="D447" s="1">
        <v>338</v>
      </c>
      <c r="E447" s="1" t="s">
        <v>224</v>
      </c>
      <c r="F447" s="1" t="s">
        <v>275</v>
      </c>
      <c r="G447" s="1" t="s">
        <v>11</v>
      </c>
      <c r="H447" s="1" t="s">
        <v>12</v>
      </c>
      <c r="I447" s="1">
        <v>1965</v>
      </c>
    </row>
    <row r="448" spans="1:9" ht="15.75" customHeight="1" x14ac:dyDescent="0.3">
      <c r="A448" s="1">
        <v>6788542</v>
      </c>
      <c r="B448" s="2">
        <v>42916.629328703704</v>
      </c>
      <c r="C448" s="2">
        <v>42916.647083333337</v>
      </c>
      <c r="D448" s="1">
        <v>1534</v>
      </c>
      <c r="E448" s="1" t="s">
        <v>210</v>
      </c>
      <c r="F448" s="1" t="s">
        <v>143</v>
      </c>
      <c r="G448" s="1" t="s">
        <v>11</v>
      </c>
      <c r="H448" s="1" t="s">
        <v>12</v>
      </c>
      <c r="I448" s="1">
        <v>1993</v>
      </c>
    </row>
    <row r="449" spans="1:9" ht="15.75" customHeight="1" x14ac:dyDescent="0.3">
      <c r="A449" s="1">
        <v>6027395</v>
      </c>
      <c r="B449" s="2">
        <v>42903.500567129631</v>
      </c>
      <c r="C449" s="2">
        <v>42903.50440972222</v>
      </c>
      <c r="D449" s="1">
        <v>332</v>
      </c>
      <c r="E449" s="1" t="s">
        <v>67</v>
      </c>
      <c r="F449" s="1" t="s">
        <v>119</v>
      </c>
      <c r="G449" s="1" t="s">
        <v>11</v>
      </c>
      <c r="H449" s="1" t="s">
        <v>12</v>
      </c>
      <c r="I449" s="1">
        <v>1990</v>
      </c>
    </row>
    <row r="450" spans="1:9" ht="15.75" customHeight="1" x14ac:dyDescent="0.3">
      <c r="A450" s="1">
        <v>3327599</v>
      </c>
      <c r="B450" s="2">
        <v>42851.703032407408</v>
      </c>
      <c r="C450" s="2">
        <v>42851.714629629627</v>
      </c>
      <c r="D450" s="1">
        <v>1001</v>
      </c>
      <c r="E450" s="1" t="s">
        <v>43</v>
      </c>
      <c r="F450" s="1" t="s">
        <v>255</v>
      </c>
      <c r="G450" s="1" t="s">
        <v>11</v>
      </c>
      <c r="H450" s="1" t="s">
        <v>12</v>
      </c>
      <c r="I450" s="1">
        <v>1960</v>
      </c>
    </row>
    <row r="451" spans="1:9" ht="15.75" customHeight="1" x14ac:dyDescent="0.3">
      <c r="A451" s="1">
        <v>4648323</v>
      </c>
      <c r="B451" s="2">
        <v>42877.404293981483</v>
      </c>
      <c r="C451" s="2">
        <v>42877.410428240742</v>
      </c>
      <c r="D451" s="1">
        <v>529</v>
      </c>
      <c r="E451" s="1" t="s">
        <v>135</v>
      </c>
      <c r="F451" s="1" t="s">
        <v>394</v>
      </c>
      <c r="G451" s="1" t="s">
        <v>11</v>
      </c>
      <c r="H451" s="1" t="s">
        <v>19</v>
      </c>
      <c r="I451" s="1">
        <v>1990</v>
      </c>
    </row>
    <row r="452" spans="1:9" ht="15.75" customHeight="1" x14ac:dyDescent="0.3">
      <c r="A452" s="1">
        <v>4793031</v>
      </c>
      <c r="B452" s="2">
        <v>42880.717511574076</v>
      </c>
      <c r="C452" s="2">
        <v>42880.728043981479</v>
      </c>
      <c r="D452" s="1">
        <v>909</v>
      </c>
      <c r="E452" s="1" t="s">
        <v>90</v>
      </c>
      <c r="F452" s="1" t="s">
        <v>61</v>
      </c>
      <c r="G452" s="1" t="s">
        <v>11</v>
      </c>
      <c r="H452" s="1" t="s">
        <v>12</v>
      </c>
      <c r="I452" s="1">
        <v>1973</v>
      </c>
    </row>
    <row r="453" spans="1:9" ht="15.75" customHeight="1" x14ac:dyDescent="0.3">
      <c r="A453" s="1">
        <v>1603846</v>
      </c>
      <c r="B453" s="2">
        <v>42797.401562500003</v>
      </c>
      <c r="C453" s="2">
        <v>42797.402754629627</v>
      </c>
      <c r="D453" s="1">
        <v>103</v>
      </c>
      <c r="E453" s="1" t="s">
        <v>132</v>
      </c>
      <c r="F453" s="1" t="s">
        <v>220</v>
      </c>
      <c r="G453" s="1" t="s">
        <v>11</v>
      </c>
      <c r="H453" s="1" t="s">
        <v>12</v>
      </c>
      <c r="I453" s="1">
        <v>1976</v>
      </c>
    </row>
    <row r="454" spans="1:9" ht="15.75" customHeight="1" x14ac:dyDescent="0.3">
      <c r="A454" s="1">
        <v>6355219</v>
      </c>
      <c r="B454" s="2">
        <v>42909.472488425927</v>
      </c>
      <c r="C454" s="2">
        <v>42909.482071759259</v>
      </c>
      <c r="D454" s="1">
        <v>827</v>
      </c>
      <c r="E454" s="1" t="s">
        <v>395</v>
      </c>
      <c r="F454" s="1" t="s">
        <v>396</v>
      </c>
      <c r="G454" s="1" t="s">
        <v>29</v>
      </c>
      <c r="H454" s="1" t="s">
        <v>12</v>
      </c>
      <c r="I454" s="1">
        <v>1995</v>
      </c>
    </row>
    <row r="455" spans="1:9" ht="15.75" customHeight="1" x14ac:dyDescent="0.3">
      <c r="A455" s="1">
        <v>4089351</v>
      </c>
      <c r="B455" s="2">
        <v>42866.531944444447</v>
      </c>
      <c r="C455" s="2">
        <v>42866.542291666665</v>
      </c>
      <c r="D455" s="1">
        <v>894</v>
      </c>
      <c r="E455" s="1" t="s">
        <v>397</v>
      </c>
      <c r="F455" s="1" t="s">
        <v>159</v>
      </c>
      <c r="G455" s="1" t="s">
        <v>11</v>
      </c>
      <c r="H455" s="1" t="s">
        <v>12</v>
      </c>
      <c r="I455" s="1">
        <v>1967</v>
      </c>
    </row>
    <row r="456" spans="1:9" ht="15.75" customHeight="1" x14ac:dyDescent="0.3">
      <c r="A456" s="1">
        <v>4155251</v>
      </c>
      <c r="B456" s="2">
        <v>42867.649814814817</v>
      </c>
      <c r="C456" s="2">
        <v>42867.680324074077</v>
      </c>
      <c r="D456" s="1">
        <v>2635</v>
      </c>
      <c r="E456" s="1" t="s">
        <v>303</v>
      </c>
      <c r="F456" s="1" t="s">
        <v>42</v>
      </c>
      <c r="G456" s="1" t="s">
        <v>29</v>
      </c>
    </row>
    <row r="457" spans="1:9" ht="15.75" customHeight="1" x14ac:dyDescent="0.3">
      <c r="A457" s="1">
        <v>1799886</v>
      </c>
      <c r="B457" s="2">
        <v>42803.778437499997</v>
      </c>
      <c r="C457" s="2">
        <v>42803.80059027778</v>
      </c>
      <c r="D457" s="1">
        <v>1913</v>
      </c>
      <c r="E457" s="1" t="s">
        <v>398</v>
      </c>
      <c r="F457" s="1" t="s">
        <v>89</v>
      </c>
      <c r="G457" s="1" t="s">
        <v>11</v>
      </c>
      <c r="H457" s="1" t="s">
        <v>12</v>
      </c>
      <c r="I457" s="1">
        <v>1987</v>
      </c>
    </row>
    <row r="458" spans="1:9" ht="15.75" customHeight="1" x14ac:dyDescent="0.3">
      <c r="A458" s="1">
        <v>1898321</v>
      </c>
      <c r="B458" s="2">
        <v>42813.616041666668</v>
      </c>
      <c r="C458" s="2">
        <v>42813.622986111113</v>
      </c>
      <c r="D458" s="1">
        <v>599</v>
      </c>
      <c r="E458" s="1" t="s">
        <v>28</v>
      </c>
      <c r="F458" s="1" t="s">
        <v>262</v>
      </c>
      <c r="G458" s="1" t="s">
        <v>11</v>
      </c>
      <c r="H458" s="1" t="s">
        <v>12</v>
      </c>
      <c r="I458" s="1">
        <v>1985</v>
      </c>
    </row>
    <row r="459" spans="1:9" ht="15.75" customHeight="1" x14ac:dyDescent="0.3">
      <c r="A459" s="1">
        <v>2579023</v>
      </c>
      <c r="B459" s="2">
        <v>42835.471493055556</v>
      </c>
      <c r="C459" s="2">
        <v>42835.474791666667</v>
      </c>
      <c r="D459" s="1">
        <v>285</v>
      </c>
      <c r="E459" s="1" t="s">
        <v>98</v>
      </c>
      <c r="F459" s="1" t="s">
        <v>64</v>
      </c>
      <c r="G459" s="1" t="s">
        <v>11</v>
      </c>
      <c r="H459" s="1" t="s">
        <v>12</v>
      </c>
      <c r="I459" s="1">
        <v>1992</v>
      </c>
    </row>
    <row r="460" spans="1:9" ht="15.75" customHeight="1" x14ac:dyDescent="0.3">
      <c r="A460" s="1">
        <v>797851</v>
      </c>
      <c r="B460" s="2">
        <v>42769.288252314815</v>
      </c>
      <c r="C460" s="2">
        <v>42769.292905092596</v>
      </c>
      <c r="D460" s="1">
        <v>402</v>
      </c>
      <c r="E460" s="1" t="s">
        <v>399</v>
      </c>
      <c r="F460" s="1" t="s">
        <v>164</v>
      </c>
      <c r="G460" s="1" t="s">
        <v>11</v>
      </c>
      <c r="H460" s="1" t="s">
        <v>12</v>
      </c>
      <c r="I460" s="1">
        <v>1972</v>
      </c>
    </row>
    <row r="461" spans="1:9" ht="15.75" customHeight="1" x14ac:dyDescent="0.3">
      <c r="A461" s="1">
        <v>1745464</v>
      </c>
      <c r="B461" s="2">
        <v>42802.700949074075</v>
      </c>
      <c r="C461" s="2">
        <v>42802.711354166669</v>
      </c>
      <c r="D461" s="1">
        <v>898</v>
      </c>
      <c r="E461" s="1" t="s">
        <v>348</v>
      </c>
      <c r="F461" s="1" t="s">
        <v>111</v>
      </c>
      <c r="G461" s="1" t="s">
        <v>11</v>
      </c>
      <c r="H461" s="1" t="s">
        <v>12</v>
      </c>
      <c r="I461" s="1">
        <v>1981</v>
      </c>
    </row>
    <row r="462" spans="1:9" ht="15.75" customHeight="1" x14ac:dyDescent="0.3">
      <c r="A462" s="1">
        <v>799092</v>
      </c>
      <c r="B462" s="2">
        <v>42769.320254629631</v>
      </c>
      <c r="C462" s="2">
        <v>42769.338449074072</v>
      </c>
      <c r="D462" s="1">
        <v>1572</v>
      </c>
      <c r="E462" s="1" t="s">
        <v>400</v>
      </c>
      <c r="F462" s="1" t="s">
        <v>38</v>
      </c>
      <c r="G462" s="1" t="s">
        <v>11</v>
      </c>
      <c r="H462" s="1" t="s">
        <v>19</v>
      </c>
      <c r="I462" s="1">
        <v>1978</v>
      </c>
    </row>
    <row r="463" spans="1:9" ht="15.75" customHeight="1" x14ac:dyDescent="0.3">
      <c r="A463" s="1">
        <v>3932991</v>
      </c>
      <c r="B463" s="2">
        <v>42863.726388888892</v>
      </c>
      <c r="C463" s="2">
        <v>42863.731192129628</v>
      </c>
      <c r="D463" s="1">
        <v>415</v>
      </c>
      <c r="E463" s="1" t="s">
        <v>43</v>
      </c>
      <c r="F463" s="1" t="s">
        <v>364</v>
      </c>
      <c r="G463" s="1" t="s">
        <v>11</v>
      </c>
      <c r="H463" s="1" t="s">
        <v>19</v>
      </c>
      <c r="I463" s="1">
        <v>1986</v>
      </c>
    </row>
    <row r="464" spans="1:9" ht="15.75" customHeight="1" x14ac:dyDescent="0.3">
      <c r="A464" s="1">
        <v>4611157</v>
      </c>
      <c r="B464" s="2">
        <v>42876.622534722221</v>
      </c>
      <c r="C464" s="2">
        <v>42876.62940972222</v>
      </c>
      <c r="D464" s="1">
        <v>594</v>
      </c>
      <c r="E464" s="1" t="s">
        <v>160</v>
      </c>
      <c r="F464" s="1" t="s">
        <v>42</v>
      </c>
      <c r="G464" s="1" t="s">
        <v>29</v>
      </c>
    </row>
    <row r="465" spans="1:9" ht="15.75" customHeight="1" x14ac:dyDescent="0.3">
      <c r="A465" s="1">
        <v>2929750</v>
      </c>
      <c r="B465" s="2">
        <v>42842.382071759261</v>
      </c>
      <c r="C465" s="2">
        <v>42842.385196759256</v>
      </c>
      <c r="D465" s="1">
        <v>270</v>
      </c>
      <c r="E465" s="1" t="s">
        <v>401</v>
      </c>
      <c r="F465" s="1" t="s">
        <v>141</v>
      </c>
      <c r="G465" s="1" t="s">
        <v>11</v>
      </c>
      <c r="H465" s="1" t="s">
        <v>12</v>
      </c>
      <c r="I465" s="1">
        <v>1988</v>
      </c>
    </row>
    <row r="466" spans="1:9" ht="15.75" customHeight="1" x14ac:dyDescent="0.3">
      <c r="A466" s="1">
        <v>5126608</v>
      </c>
      <c r="B466" s="2">
        <v>42887.721099537041</v>
      </c>
      <c r="C466" s="2">
        <v>42887.726226851853</v>
      </c>
      <c r="D466" s="1">
        <v>442</v>
      </c>
      <c r="E466" s="1" t="s">
        <v>162</v>
      </c>
      <c r="F466" s="1" t="s">
        <v>61</v>
      </c>
      <c r="G466" s="1" t="s">
        <v>11</v>
      </c>
      <c r="H466" s="1" t="s">
        <v>12</v>
      </c>
      <c r="I466" s="1">
        <v>1975</v>
      </c>
    </row>
    <row r="467" spans="1:9" ht="15.75" customHeight="1" x14ac:dyDescent="0.3">
      <c r="A467" s="1">
        <v>5553365</v>
      </c>
      <c r="B467" s="2">
        <v>42895.385787037034</v>
      </c>
      <c r="C467" s="2">
        <v>42895.391493055555</v>
      </c>
      <c r="D467" s="1">
        <v>493</v>
      </c>
      <c r="E467" s="1" t="s">
        <v>239</v>
      </c>
      <c r="F467" s="1" t="s">
        <v>310</v>
      </c>
      <c r="G467" s="1" t="s">
        <v>11</v>
      </c>
      <c r="H467" s="1" t="s">
        <v>12</v>
      </c>
      <c r="I467" s="1">
        <v>1992</v>
      </c>
    </row>
    <row r="468" spans="1:9" ht="15.75" customHeight="1" x14ac:dyDescent="0.3">
      <c r="A468" s="1">
        <v>3962988</v>
      </c>
      <c r="B468" s="2">
        <v>42864.368900462963</v>
      </c>
      <c r="C468" s="2">
        <v>42864.374803240738</v>
      </c>
      <c r="D468" s="1">
        <v>509</v>
      </c>
      <c r="E468" s="1" t="s">
        <v>205</v>
      </c>
      <c r="F468" s="1" t="s">
        <v>364</v>
      </c>
      <c r="G468" s="1" t="s">
        <v>11</v>
      </c>
      <c r="H468" s="1" t="s">
        <v>19</v>
      </c>
      <c r="I468" s="1">
        <v>1993</v>
      </c>
    </row>
    <row r="469" spans="1:9" ht="15.75" customHeight="1" x14ac:dyDescent="0.3">
      <c r="A469" s="1">
        <v>6376222</v>
      </c>
      <c r="B469" s="2">
        <v>42909.72625</v>
      </c>
      <c r="C469" s="2">
        <v>42909.730243055557</v>
      </c>
      <c r="D469" s="1">
        <v>345</v>
      </c>
      <c r="E469" s="1" t="s">
        <v>402</v>
      </c>
      <c r="F469" s="1" t="s">
        <v>403</v>
      </c>
      <c r="G469" s="1" t="s">
        <v>11</v>
      </c>
      <c r="H469" s="1" t="s">
        <v>12</v>
      </c>
      <c r="I469" s="1">
        <v>1982</v>
      </c>
    </row>
    <row r="470" spans="1:9" ht="15.75" customHeight="1" x14ac:dyDescent="0.3">
      <c r="A470" s="1">
        <v>3694433</v>
      </c>
      <c r="B470" s="2">
        <v>42858.402673611112</v>
      </c>
      <c r="C470" s="2">
        <v>42858.420486111114</v>
      </c>
      <c r="D470" s="1">
        <v>1539</v>
      </c>
      <c r="E470" s="1" t="s">
        <v>404</v>
      </c>
      <c r="F470" s="1" t="s">
        <v>65</v>
      </c>
      <c r="G470" s="1" t="s">
        <v>11</v>
      </c>
      <c r="H470" s="1" t="s">
        <v>12</v>
      </c>
      <c r="I470" s="1">
        <v>1987</v>
      </c>
    </row>
    <row r="471" spans="1:9" ht="15.75" customHeight="1" x14ac:dyDescent="0.3">
      <c r="A471" s="1">
        <v>3163527</v>
      </c>
      <c r="B471" s="2">
        <v>42847.453750000001</v>
      </c>
      <c r="C471" s="2">
        <v>42847.457696759258</v>
      </c>
      <c r="D471" s="1">
        <v>341</v>
      </c>
      <c r="E471" s="1" t="s">
        <v>405</v>
      </c>
      <c r="F471" s="1" t="s">
        <v>81</v>
      </c>
      <c r="G471" s="1" t="s">
        <v>11</v>
      </c>
      <c r="H471" s="1" t="s">
        <v>12</v>
      </c>
      <c r="I471" s="1">
        <v>1959</v>
      </c>
    </row>
    <row r="472" spans="1:9" ht="15.75" customHeight="1" x14ac:dyDescent="0.3">
      <c r="A472" s="1">
        <v>5368899</v>
      </c>
      <c r="B472" s="2">
        <v>42891.901250000003</v>
      </c>
      <c r="C472" s="2">
        <v>42891.906134259261</v>
      </c>
      <c r="D472" s="1">
        <v>422</v>
      </c>
      <c r="E472" s="1" t="s">
        <v>156</v>
      </c>
      <c r="F472" s="1" t="s">
        <v>367</v>
      </c>
      <c r="G472" s="1" t="s">
        <v>11</v>
      </c>
      <c r="H472" s="1" t="s">
        <v>19</v>
      </c>
      <c r="I472" s="1">
        <v>1988</v>
      </c>
    </row>
    <row r="473" spans="1:9" ht="15.75" customHeight="1" x14ac:dyDescent="0.3">
      <c r="A473" s="1">
        <v>272434</v>
      </c>
      <c r="B473" s="2">
        <v>42748.717476851853</v>
      </c>
      <c r="C473" s="2">
        <v>42748.722986111112</v>
      </c>
      <c r="D473" s="1">
        <v>476</v>
      </c>
      <c r="E473" s="1" t="s">
        <v>255</v>
      </c>
      <c r="F473" s="1" t="s">
        <v>406</v>
      </c>
      <c r="G473" s="1" t="s">
        <v>11</v>
      </c>
      <c r="H473" s="1" t="s">
        <v>12</v>
      </c>
      <c r="I473" s="1">
        <v>1988</v>
      </c>
    </row>
    <row r="474" spans="1:9" ht="15.75" customHeight="1" x14ac:dyDescent="0.3">
      <c r="A474" s="1">
        <v>3575288</v>
      </c>
      <c r="B474" s="2">
        <v>42856.430706018517</v>
      </c>
      <c r="C474" s="2">
        <v>42856.454062500001</v>
      </c>
      <c r="D474" s="1">
        <v>2017</v>
      </c>
      <c r="E474" s="1" t="s">
        <v>134</v>
      </c>
      <c r="F474" s="1" t="s">
        <v>221</v>
      </c>
      <c r="G474" s="1" t="s">
        <v>29</v>
      </c>
    </row>
    <row r="475" spans="1:9" ht="15.75" customHeight="1" x14ac:dyDescent="0.3">
      <c r="A475" s="1">
        <v>2320669</v>
      </c>
      <c r="B475" s="2">
        <v>42828.397337962961</v>
      </c>
      <c r="C475" s="2">
        <v>42828.400358796294</v>
      </c>
      <c r="D475" s="1">
        <v>260</v>
      </c>
      <c r="E475" s="1" t="s">
        <v>93</v>
      </c>
      <c r="F475" s="1" t="s">
        <v>335</v>
      </c>
      <c r="G475" s="1" t="s">
        <v>11</v>
      </c>
      <c r="H475" s="1" t="s">
        <v>12</v>
      </c>
      <c r="I475" s="1">
        <v>1975</v>
      </c>
    </row>
    <row r="476" spans="1:9" ht="15.75" customHeight="1" x14ac:dyDescent="0.3">
      <c r="A476" s="1">
        <v>4370534</v>
      </c>
      <c r="B476" s="2">
        <v>42872.551516203705</v>
      </c>
      <c r="C476" s="2">
        <v>42872.55667824074</v>
      </c>
      <c r="D476" s="1">
        <v>445</v>
      </c>
      <c r="E476" s="1" t="s">
        <v>304</v>
      </c>
      <c r="F476" s="1" t="s">
        <v>324</v>
      </c>
      <c r="G476" s="1" t="s">
        <v>11</v>
      </c>
      <c r="H476" s="1" t="s">
        <v>12</v>
      </c>
      <c r="I476" s="1">
        <v>1973</v>
      </c>
    </row>
    <row r="477" spans="1:9" ht="15.75" customHeight="1" x14ac:dyDescent="0.3">
      <c r="A477" s="1">
        <v>2647378</v>
      </c>
      <c r="B477" s="2">
        <v>42836.690682870372</v>
      </c>
      <c r="C477" s="2">
        <v>42836.702523148146</v>
      </c>
      <c r="D477" s="1">
        <v>1022</v>
      </c>
      <c r="E477" s="1" t="s">
        <v>64</v>
      </c>
      <c r="F477" s="1" t="s">
        <v>207</v>
      </c>
      <c r="G477" s="1" t="s">
        <v>11</v>
      </c>
      <c r="H477" s="1" t="s">
        <v>12</v>
      </c>
      <c r="I477" s="1">
        <v>1975</v>
      </c>
    </row>
    <row r="478" spans="1:9" ht="15.75" customHeight="1" x14ac:dyDescent="0.3">
      <c r="A478" s="1">
        <v>1964284</v>
      </c>
      <c r="B478" s="2">
        <v>42815.828564814816</v>
      </c>
      <c r="C478" s="2">
        <v>42815.833819444444</v>
      </c>
      <c r="D478" s="1">
        <v>454</v>
      </c>
      <c r="E478" s="1" t="s">
        <v>130</v>
      </c>
      <c r="F478" s="1" t="s">
        <v>374</v>
      </c>
      <c r="G478" s="1" t="s">
        <v>11</v>
      </c>
      <c r="H478" s="1" t="s">
        <v>12</v>
      </c>
      <c r="I478" s="1">
        <v>1963</v>
      </c>
    </row>
    <row r="479" spans="1:9" ht="15.75" customHeight="1" x14ac:dyDescent="0.3">
      <c r="A479" s="1">
        <v>120263</v>
      </c>
      <c r="B479" s="2">
        <v>42741.75917824074</v>
      </c>
      <c r="C479" s="2">
        <v>42741.766250000001</v>
      </c>
      <c r="D479" s="1">
        <v>610</v>
      </c>
      <c r="E479" s="1" t="s">
        <v>61</v>
      </c>
      <c r="F479" s="1" t="s">
        <v>67</v>
      </c>
      <c r="G479" s="1" t="s">
        <v>11</v>
      </c>
      <c r="H479" s="1" t="s">
        <v>12</v>
      </c>
      <c r="I479" s="1">
        <v>1979</v>
      </c>
    </row>
    <row r="480" spans="1:9" ht="15.75" customHeight="1" x14ac:dyDescent="0.3">
      <c r="A480" s="1">
        <v>485112</v>
      </c>
      <c r="B480" s="2">
        <v>42757.551203703704</v>
      </c>
      <c r="C480" s="2">
        <v>42757.554328703707</v>
      </c>
      <c r="D480" s="1">
        <v>269</v>
      </c>
      <c r="E480" s="1" t="s">
        <v>407</v>
      </c>
      <c r="F480" s="1" t="s">
        <v>408</v>
      </c>
      <c r="G480" s="1" t="s">
        <v>11</v>
      </c>
      <c r="H480" s="1" t="s">
        <v>19</v>
      </c>
      <c r="I480" s="1">
        <v>1981</v>
      </c>
    </row>
    <row r="481" spans="1:9" ht="15.75" customHeight="1" x14ac:dyDescent="0.3">
      <c r="A481" s="1">
        <v>5575264</v>
      </c>
      <c r="B481" s="2">
        <v>42895.653645833336</v>
      </c>
      <c r="C481" s="2">
        <v>42895.657951388886</v>
      </c>
      <c r="D481" s="1">
        <v>371</v>
      </c>
      <c r="E481" s="1" t="s">
        <v>141</v>
      </c>
      <c r="F481" s="1" t="s">
        <v>250</v>
      </c>
      <c r="G481" s="1" t="s">
        <v>11</v>
      </c>
      <c r="H481" s="1" t="s">
        <v>12</v>
      </c>
      <c r="I481" s="1">
        <v>1966</v>
      </c>
    </row>
    <row r="482" spans="1:9" ht="15.75" customHeight="1" x14ac:dyDescent="0.3">
      <c r="A482" s="1">
        <v>4774471</v>
      </c>
      <c r="B482" s="2">
        <v>42879.807118055556</v>
      </c>
      <c r="C482" s="2">
        <v>42879.826168981483</v>
      </c>
      <c r="D482" s="1">
        <v>1646</v>
      </c>
      <c r="E482" s="1" t="s">
        <v>364</v>
      </c>
      <c r="F482" s="1" t="s">
        <v>409</v>
      </c>
      <c r="G482" s="1" t="s">
        <v>11</v>
      </c>
      <c r="H482" s="1" t="s">
        <v>12</v>
      </c>
      <c r="I482" s="1">
        <v>1965</v>
      </c>
    </row>
    <row r="483" spans="1:9" ht="15.75" customHeight="1" x14ac:dyDescent="0.3">
      <c r="A483" s="1">
        <v>4589251</v>
      </c>
      <c r="B483" s="2">
        <v>42876.409733796296</v>
      </c>
      <c r="C483" s="2">
        <v>42876.428738425922</v>
      </c>
      <c r="D483" s="1">
        <v>1641</v>
      </c>
      <c r="E483" s="1" t="s">
        <v>145</v>
      </c>
      <c r="F483" s="1" t="s">
        <v>145</v>
      </c>
      <c r="G483" s="1" t="s">
        <v>11</v>
      </c>
      <c r="H483" s="1" t="s">
        <v>19</v>
      </c>
      <c r="I483" s="1">
        <v>1978</v>
      </c>
    </row>
    <row r="484" spans="1:9" ht="15.75" customHeight="1" x14ac:dyDescent="0.3">
      <c r="A484" s="1">
        <v>6536890</v>
      </c>
      <c r="B484" s="2">
        <v>42912.73</v>
      </c>
      <c r="C484" s="2">
        <v>42912.74795138889</v>
      </c>
      <c r="D484" s="1">
        <v>1551</v>
      </c>
      <c r="E484" s="1" t="s">
        <v>249</v>
      </c>
      <c r="F484" s="1" t="s">
        <v>410</v>
      </c>
      <c r="G484" s="1" t="s">
        <v>11</v>
      </c>
      <c r="H484" s="1" t="s">
        <v>12</v>
      </c>
      <c r="I484" s="1">
        <v>1994</v>
      </c>
    </row>
    <row r="485" spans="1:9" ht="15.75" customHeight="1" x14ac:dyDescent="0.3">
      <c r="A485" s="1">
        <v>3694987</v>
      </c>
      <c r="B485" s="2">
        <v>42858.409675925926</v>
      </c>
      <c r="C485" s="2">
        <v>42858.413634259261</v>
      </c>
      <c r="D485" s="1">
        <v>342</v>
      </c>
      <c r="E485" s="1" t="s">
        <v>354</v>
      </c>
      <c r="F485" s="1" t="s">
        <v>313</v>
      </c>
      <c r="G485" s="1" t="s">
        <v>11</v>
      </c>
      <c r="H485" s="1" t="s">
        <v>12</v>
      </c>
      <c r="I485" s="1">
        <v>1990</v>
      </c>
    </row>
    <row r="486" spans="1:9" ht="15.75" customHeight="1" x14ac:dyDescent="0.3">
      <c r="A486" s="1">
        <v>6297900</v>
      </c>
      <c r="B486" s="2">
        <v>42908.579421296294</v>
      </c>
      <c r="C486" s="2">
        <v>42908.593032407407</v>
      </c>
      <c r="D486" s="1">
        <v>1176</v>
      </c>
      <c r="E486" s="1" t="s">
        <v>192</v>
      </c>
      <c r="F486" s="1" t="s">
        <v>145</v>
      </c>
      <c r="G486" s="1" t="s">
        <v>11</v>
      </c>
      <c r="H486" s="1" t="s">
        <v>12</v>
      </c>
      <c r="I486" s="1">
        <v>1971</v>
      </c>
    </row>
    <row r="487" spans="1:9" ht="15.75" customHeight="1" x14ac:dyDescent="0.3">
      <c r="A487" s="1">
        <v>6276441</v>
      </c>
      <c r="B487" s="2">
        <v>42908.330069444448</v>
      </c>
      <c r="C487" s="2">
        <v>42908.356064814812</v>
      </c>
      <c r="D487" s="1">
        <v>2245</v>
      </c>
      <c r="E487" s="1" t="s">
        <v>411</v>
      </c>
      <c r="F487" s="1" t="s">
        <v>52</v>
      </c>
      <c r="G487" s="1" t="s">
        <v>11</v>
      </c>
      <c r="H487" s="1" t="s">
        <v>12</v>
      </c>
      <c r="I487" s="1">
        <v>1990</v>
      </c>
    </row>
    <row r="488" spans="1:9" ht="15.75" customHeight="1" x14ac:dyDescent="0.3">
      <c r="A488" s="1">
        <v>4228605</v>
      </c>
      <c r="B488" s="2">
        <v>42870.308854166666</v>
      </c>
      <c r="C488" s="2">
        <v>42870.321122685185</v>
      </c>
      <c r="D488" s="1">
        <v>1060</v>
      </c>
      <c r="E488" s="1" t="s">
        <v>227</v>
      </c>
      <c r="F488" s="1" t="s">
        <v>48</v>
      </c>
      <c r="G488" s="1" t="s">
        <v>11</v>
      </c>
      <c r="H488" s="1" t="s">
        <v>12</v>
      </c>
      <c r="I488" s="1">
        <v>1960</v>
      </c>
    </row>
    <row r="489" spans="1:9" ht="15.75" customHeight="1" x14ac:dyDescent="0.3">
      <c r="A489" s="1">
        <v>6054536</v>
      </c>
      <c r="B489" s="2">
        <v>42904.392534722225</v>
      </c>
      <c r="C489" s="2">
        <v>42904.394282407404</v>
      </c>
      <c r="D489" s="1">
        <v>151</v>
      </c>
      <c r="E489" s="1" t="s">
        <v>72</v>
      </c>
      <c r="F489" s="1" t="s">
        <v>57</v>
      </c>
      <c r="G489" s="1" t="s">
        <v>11</v>
      </c>
      <c r="H489" s="1" t="s">
        <v>12</v>
      </c>
      <c r="I489" s="1">
        <v>1981</v>
      </c>
    </row>
    <row r="490" spans="1:9" ht="15.75" customHeight="1" x14ac:dyDescent="0.3">
      <c r="A490" s="1">
        <v>4064209</v>
      </c>
      <c r="B490" s="2">
        <v>42865.898587962962</v>
      </c>
      <c r="C490" s="2">
        <v>42865.902499999997</v>
      </c>
      <c r="D490" s="1">
        <v>337</v>
      </c>
      <c r="E490" s="1" t="s">
        <v>249</v>
      </c>
      <c r="F490" s="1" t="s">
        <v>412</v>
      </c>
      <c r="G490" s="1" t="s">
        <v>11</v>
      </c>
      <c r="H490" s="1" t="s">
        <v>19</v>
      </c>
      <c r="I490" s="1">
        <v>1970</v>
      </c>
    </row>
    <row r="491" spans="1:9" ht="15.75" customHeight="1" x14ac:dyDescent="0.3">
      <c r="A491" s="1">
        <v>2880543</v>
      </c>
      <c r="B491" s="2">
        <v>42841.483043981483</v>
      </c>
      <c r="C491" s="2">
        <v>42841.502766203703</v>
      </c>
      <c r="D491" s="1">
        <v>1703</v>
      </c>
      <c r="E491" s="1" t="s">
        <v>413</v>
      </c>
      <c r="F491" s="1" t="s">
        <v>302</v>
      </c>
      <c r="G491" s="1" t="s">
        <v>11</v>
      </c>
      <c r="H491" s="1" t="s">
        <v>12</v>
      </c>
      <c r="I491" s="1">
        <v>1993</v>
      </c>
    </row>
    <row r="492" spans="1:9" ht="15.75" customHeight="1" x14ac:dyDescent="0.3">
      <c r="A492" s="1">
        <v>1500135</v>
      </c>
      <c r="B492" s="2">
        <v>42794.662326388891</v>
      </c>
      <c r="C492" s="2">
        <v>42794.668611111112</v>
      </c>
      <c r="D492" s="1">
        <v>543</v>
      </c>
      <c r="E492" s="1" t="s">
        <v>83</v>
      </c>
      <c r="F492" s="1" t="s">
        <v>267</v>
      </c>
      <c r="G492" s="1" t="s">
        <v>11</v>
      </c>
      <c r="H492" s="1" t="s">
        <v>12</v>
      </c>
      <c r="I492" s="1">
        <v>1992</v>
      </c>
    </row>
    <row r="493" spans="1:9" ht="15.75" customHeight="1" x14ac:dyDescent="0.3">
      <c r="A493" s="1">
        <v>2006709</v>
      </c>
      <c r="B493" s="2">
        <v>42817.531793981485</v>
      </c>
      <c r="C493" s="2">
        <v>42817.547349537039</v>
      </c>
      <c r="D493" s="1">
        <v>1344</v>
      </c>
      <c r="E493" s="1" t="s">
        <v>226</v>
      </c>
      <c r="F493" s="1" t="s">
        <v>14</v>
      </c>
      <c r="G493" s="1" t="s">
        <v>11</v>
      </c>
      <c r="H493" s="1" t="s">
        <v>12</v>
      </c>
      <c r="I493" s="1">
        <v>1984</v>
      </c>
    </row>
    <row r="494" spans="1:9" ht="15.75" customHeight="1" x14ac:dyDescent="0.3">
      <c r="A494" s="1">
        <v>629185</v>
      </c>
      <c r="B494" s="2">
        <v>42763.31763888889</v>
      </c>
      <c r="C494" s="2">
        <v>42763.318773148145</v>
      </c>
      <c r="D494" s="1">
        <v>97</v>
      </c>
      <c r="E494" s="1" t="s">
        <v>198</v>
      </c>
      <c r="F494" s="1" t="s">
        <v>181</v>
      </c>
      <c r="G494" s="1" t="s">
        <v>11</v>
      </c>
      <c r="H494" s="1" t="s">
        <v>19</v>
      </c>
      <c r="I494" s="1">
        <v>1982</v>
      </c>
    </row>
    <row r="495" spans="1:9" ht="15.75" customHeight="1" x14ac:dyDescent="0.3">
      <c r="A495" s="1">
        <v>192292</v>
      </c>
      <c r="B495" s="2">
        <v>42746.623796296299</v>
      </c>
      <c r="C495" s="2">
        <v>42746.628101851849</v>
      </c>
      <c r="D495" s="1">
        <v>371</v>
      </c>
      <c r="E495" s="1" t="s">
        <v>104</v>
      </c>
      <c r="F495" s="1" t="s">
        <v>289</v>
      </c>
      <c r="G495" s="1" t="s">
        <v>11</v>
      </c>
      <c r="H495" s="1" t="s">
        <v>12</v>
      </c>
      <c r="I495" s="1">
        <v>1967</v>
      </c>
    </row>
    <row r="496" spans="1:9" ht="15.75" customHeight="1" x14ac:dyDescent="0.3">
      <c r="A496" s="1">
        <v>898044</v>
      </c>
      <c r="B496" s="2">
        <v>42772.930914351855</v>
      </c>
      <c r="C496" s="2">
        <v>42772.934537037036</v>
      </c>
      <c r="D496" s="1">
        <v>312</v>
      </c>
      <c r="E496" s="1" t="s">
        <v>176</v>
      </c>
      <c r="F496" s="1" t="s">
        <v>329</v>
      </c>
      <c r="G496" s="1" t="s">
        <v>11</v>
      </c>
      <c r="H496" s="1" t="s">
        <v>19</v>
      </c>
      <c r="I496" s="1">
        <v>1989</v>
      </c>
    </row>
    <row r="497" spans="1:9" ht="15.75" customHeight="1" x14ac:dyDescent="0.3">
      <c r="A497" s="1">
        <v>4264483</v>
      </c>
      <c r="B497" s="2">
        <v>42870.759826388887</v>
      </c>
      <c r="C497" s="2">
        <v>42870.768634259257</v>
      </c>
      <c r="D497" s="1">
        <v>761</v>
      </c>
      <c r="E497" s="1" t="s">
        <v>414</v>
      </c>
      <c r="F497" s="1" t="s">
        <v>415</v>
      </c>
      <c r="G497" s="1" t="s">
        <v>11</v>
      </c>
      <c r="H497" s="1" t="s">
        <v>12</v>
      </c>
      <c r="I497" s="1">
        <v>1981</v>
      </c>
    </row>
    <row r="498" spans="1:9" ht="15.75" customHeight="1" x14ac:dyDescent="0.3">
      <c r="A498" s="1">
        <v>5899528</v>
      </c>
      <c r="B498" s="2">
        <v>42901.321921296294</v>
      </c>
      <c r="C498" s="2">
        <v>42901.328460648147</v>
      </c>
      <c r="D498" s="1">
        <v>564</v>
      </c>
      <c r="E498" s="1" t="s">
        <v>186</v>
      </c>
      <c r="F498" s="1" t="s">
        <v>92</v>
      </c>
      <c r="G498" s="1" t="s">
        <v>11</v>
      </c>
      <c r="H498" s="1" t="s">
        <v>12</v>
      </c>
      <c r="I498" s="1">
        <v>1950</v>
      </c>
    </row>
    <row r="499" spans="1:9" ht="15.75" customHeight="1" x14ac:dyDescent="0.3">
      <c r="A499" s="1">
        <v>6754379</v>
      </c>
      <c r="B499" s="2">
        <v>42915.909745370373</v>
      </c>
      <c r="C499" s="2">
        <v>42915.914317129631</v>
      </c>
      <c r="D499" s="1">
        <v>395</v>
      </c>
      <c r="E499" s="1" t="s">
        <v>321</v>
      </c>
      <c r="F499" s="1" t="s">
        <v>416</v>
      </c>
      <c r="G499" s="1" t="s">
        <v>11</v>
      </c>
      <c r="H499" s="1" t="s">
        <v>12</v>
      </c>
      <c r="I499" s="1">
        <v>1973</v>
      </c>
    </row>
    <row r="500" spans="1:9" ht="15.75" customHeight="1" x14ac:dyDescent="0.3">
      <c r="A500" s="1">
        <v>3854712</v>
      </c>
      <c r="B500" s="2">
        <v>42861.741712962961</v>
      </c>
      <c r="C500" s="2">
        <v>42861.768576388888</v>
      </c>
      <c r="D500" s="1">
        <v>2321</v>
      </c>
      <c r="E500" s="1" t="s">
        <v>144</v>
      </c>
      <c r="F500" s="1" t="s">
        <v>93</v>
      </c>
      <c r="G500" s="1" t="s">
        <v>11</v>
      </c>
      <c r="H500" s="1" t="s">
        <v>12</v>
      </c>
      <c r="I500" s="1">
        <v>1985</v>
      </c>
    </row>
    <row r="501" spans="1:9" ht="15.75" customHeight="1" x14ac:dyDescent="0.3">
      <c r="A501" s="1">
        <v>3111054</v>
      </c>
      <c r="B501" s="2">
        <v>42845.841064814813</v>
      </c>
      <c r="C501" s="2">
        <v>42845.843668981484</v>
      </c>
      <c r="D501" s="1">
        <v>225</v>
      </c>
      <c r="E501" s="1" t="s">
        <v>188</v>
      </c>
      <c r="F501" s="1" t="s">
        <v>402</v>
      </c>
      <c r="G501" s="1" t="s">
        <v>11</v>
      </c>
      <c r="H501" s="1" t="s">
        <v>12</v>
      </c>
      <c r="I501" s="1">
        <v>1991</v>
      </c>
    </row>
    <row r="502" spans="1:9" ht="15.75" customHeight="1" x14ac:dyDescent="0.3">
      <c r="A502" s="1">
        <v>1582978</v>
      </c>
      <c r="B502" s="2">
        <v>42796.722569444442</v>
      </c>
      <c r="C502" s="2">
        <v>42796.729259259257</v>
      </c>
      <c r="D502" s="1">
        <v>578</v>
      </c>
      <c r="E502" s="1" t="s">
        <v>9</v>
      </c>
      <c r="F502" s="1" t="s">
        <v>118</v>
      </c>
      <c r="G502" s="1" t="s">
        <v>11</v>
      </c>
      <c r="H502" s="1" t="s">
        <v>12</v>
      </c>
      <c r="I502" s="1">
        <v>1960</v>
      </c>
    </row>
    <row r="503" spans="1:9" ht="15.75" customHeight="1" x14ac:dyDescent="0.3">
      <c r="A503" s="1">
        <v>2867496</v>
      </c>
      <c r="B503" s="2">
        <v>42840.858587962961</v>
      </c>
      <c r="C503" s="2">
        <v>42840.877187500002</v>
      </c>
      <c r="D503" s="1">
        <v>1607</v>
      </c>
      <c r="E503" s="1" t="s">
        <v>417</v>
      </c>
      <c r="F503" s="1" t="s">
        <v>345</v>
      </c>
      <c r="G503" s="1" t="s">
        <v>11</v>
      </c>
      <c r="H503" s="1" t="s">
        <v>12</v>
      </c>
      <c r="I503" s="1">
        <v>1987</v>
      </c>
    </row>
    <row r="504" spans="1:9" ht="15.75" customHeight="1" x14ac:dyDescent="0.3">
      <c r="A504" s="1">
        <v>6330204</v>
      </c>
      <c r="B504" s="2">
        <v>42908.872164351851</v>
      </c>
      <c r="C504" s="2">
        <v>42908.882337962961</v>
      </c>
      <c r="D504" s="1">
        <v>878</v>
      </c>
      <c r="E504" s="1" t="s">
        <v>225</v>
      </c>
      <c r="F504" s="1" t="s">
        <v>46</v>
      </c>
      <c r="G504" s="1" t="s">
        <v>11</v>
      </c>
      <c r="H504" s="1" t="s">
        <v>12</v>
      </c>
      <c r="I504" s="1">
        <v>1980</v>
      </c>
    </row>
    <row r="505" spans="1:9" ht="15.75" customHeight="1" x14ac:dyDescent="0.3">
      <c r="A505" s="1">
        <v>5329838</v>
      </c>
      <c r="B505" s="2">
        <v>42891.418738425928</v>
      </c>
      <c r="C505" s="2">
        <v>42891.420057870368</v>
      </c>
      <c r="D505" s="1">
        <v>114</v>
      </c>
      <c r="E505" s="1" t="s">
        <v>418</v>
      </c>
      <c r="F505" s="1" t="s">
        <v>418</v>
      </c>
      <c r="G505" s="1" t="s">
        <v>11</v>
      </c>
      <c r="H505" s="1" t="s">
        <v>12</v>
      </c>
      <c r="I505" s="1">
        <v>1973</v>
      </c>
    </row>
    <row r="506" spans="1:9" ht="15.75" customHeight="1" x14ac:dyDescent="0.3">
      <c r="A506" s="1">
        <v>1817912</v>
      </c>
      <c r="B506" s="2">
        <v>42804.69023148148</v>
      </c>
      <c r="C506" s="2">
        <v>42804.698368055557</v>
      </c>
      <c r="D506" s="1">
        <v>703</v>
      </c>
      <c r="E506" s="1" t="s">
        <v>128</v>
      </c>
      <c r="F506" s="1" t="s">
        <v>289</v>
      </c>
      <c r="G506" s="1" t="s">
        <v>11</v>
      </c>
      <c r="H506" s="1" t="s">
        <v>12</v>
      </c>
      <c r="I506" s="1">
        <v>1962</v>
      </c>
    </row>
    <row r="507" spans="1:9" ht="15.75" customHeight="1" x14ac:dyDescent="0.3">
      <c r="A507" s="1">
        <v>4689916</v>
      </c>
      <c r="B507" s="2">
        <v>42878.602129629631</v>
      </c>
      <c r="C507" s="2">
        <v>42878.604942129627</v>
      </c>
      <c r="D507" s="1">
        <v>243</v>
      </c>
      <c r="E507" s="1" t="s">
        <v>240</v>
      </c>
      <c r="F507" s="1" t="s">
        <v>9</v>
      </c>
      <c r="G507" s="1" t="s">
        <v>11</v>
      </c>
      <c r="H507" s="1" t="s">
        <v>12</v>
      </c>
      <c r="I507" s="1">
        <v>1988</v>
      </c>
    </row>
    <row r="508" spans="1:9" ht="15.75" customHeight="1" x14ac:dyDescent="0.3">
      <c r="A508" s="1">
        <v>2886325</v>
      </c>
      <c r="B508" s="2">
        <v>42841.541990740741</v>
      </c>
      <c r="C508" s="2">
        <v>42841.562094907407</v>
      </c>
      <c r="D508" s="1">
        <v>1737</v>
      </c>
      <c r="E508" s="1" t="s">
        <v>208</v>
      </c>
      <c r="F508" s="1" t="s">
        <v>236</v>
      </c>
      <c r="G508" s="1" t="s">
        <v>29</v>
      </c>
    </row>
    <row r="509" spans="1:9" ht="15.75" customHeight="1" x14ac:dyDescent="0.3">
      <c r="A509" s="1">
        <v>5476047</v>
      </c>
      <c r="B509" s="2">
        <v>42893.953425925924</v>
      </c>
      <c r="C509" s="2">
        <v>42893.972905092596</v>
      </c>
      <c r="D509" s="1">
        <v>1682</v>
      </c>
      <c r="E509" s="1" t="s">
        <v>202</v>
      </c>
      <c r="F509" s="1" t="s">
        <v>170</v>
      </c>
      <c r="G509" s="1" t="s">
        <v>11</v>
      </c>
      <c r="H509" s="1" t="s">
        <v>12</v>
      </c>
      <c r="I509" s="1">
        <v>1980</v>
      </c>
    </row>
    <row r="510" spans="1:9" ht="15.75" customHeight="1" x14ac:dyDescent="0.3">
      <c r="A510" s="1">
        <v>6020712</v>
      </c>
      <c r="B510" s="2">
        <v>42903.406261574077</v>
      </c>
      <c r="C510" s="2">
        <v>42903.409780092596</v>
      </c>
      <c r="D510" s="1">
        <v>304</v>
      </c>
      <c r="E510" s="1" t="s">
        <v>259</v>
      </c>
      <c r="F510" s="1" t="s">
        <v>48</v>
      </c>
      <c r="G510" s="1" t="s">
        <v>11</v>
      </c>
      <c r="H510" s="1" t="s">
        <v>12</v>
      </c>
      <c r="I510" s="1">
        <v>1970</v>
      </c>
    </row>
    <row r="511" spans="1:9" ht="15.75" customHeight="1" x14ac:dyDescent="0.3">
      <c r="A511" s="1">
        <v>2628269</v>
      </c>
      <c r="B511" s="2">
        <v>42836.403773148151</v>
      </c>
      <c r="C511" s="2">
        <v>42836.422719907408</v>
      </c>
      <c r="D511" s="1">
        <v>1637</v>
      </c>
      <c r="E511" s="1" t="s">
        <v>361</v>
      </c>
      <c r="F511" s="1" t="s">
        <v>401</v>
      </c>
      <c r="G511" s="1" t="s">
        <v>11</v>
      </c>
      <c r="H511" s="1" t="s">
        <v>12</v>
      </c>
      <c r="I511" s="1">
        <v>1975</v>
      </c>
    </row>
    <row r="512" spans="1:9" ht="15.75" customHeight="1" x14ac:dyDescent="0.3">
      <c r="A512" s="1">
        <v>1730516</v>
      </c>
      <c r="B512" s="2">
        <v>42802.411145833335</v>
      </c>
      <c r="C512" s="2">
        <v>42802.415590277778</v>
      </c>
      <c r="D512" s="1">
        <v>383</v>
      </c>
      <c r="E512" s="1" t="s">
        <v>412</v>
      </c>
      <c r="F512" s="1" t="s">
        <v>249</v>
      </c>
      <c r="G512" s="1" t="s">
        <v>11</v>
      </c>
      <c r="H512" s="1" t="s">
        <v>12</v>
      </c>
      <c r="I512" s="1">
        <v>1972</v>
      </c>
    </row>
    <row r="513" spans="1:9" ht="15.75" customHeight="1" x14ac:dyDescent="0.3">
      <c r="A513" s="1">
        <v>2466078</v>
      </c>
      <c r="B513" s="2">
        <v>42832.584363425929</v>
      </c>
      <c r="C513" s="2">
        <v>42832.597974537035</v>
      </c>
      <c r="D513" s="1">
        <v>1175</v>
      </c>
      <c r="E513" s="1" t="s">
        <v>254</v>
      </c>
      <c r="F513" s="1" t="s">
        <v>212</v>
      </c>
      <c r="G513" s="1" t="s">
        <v>11</v>
      </c>
      <c r="H513" s="1" t="s">
        <v>19</v>
      </c>
      <c r="I513" s="1">
        <v>1985</v>
      </c>
    </row>
    <row r="514" spans="1:9" ht="15.75" customHeight="1" x14ac:dyDescent="0.3">
      <c r="A514" s="1">
        <v>1240459</v>
      </c>
      <c r="B514" s="2">
        <v>42787.668726851851</v>
      </c>
      <c r="C514" s="2">
        <v>42787.671111111114</v>
      </c>
      <c r="D514" s="1">
        <v>205</v>
      </c>
      <c r="E514" s="1" t="s">
        <v>94</v>
      </c>
      <c r="F514" s="1" t="s">
        <v>378</v>
      </c>
      <c r="G514" s="1" t="s">
        <v>11</v>
      </c>
      <c r="H514" s="1" t="s">
        <v>12</v>
      </c>
      <c r="I514" s="1">
        <v>1977</v>
      </c>
    </row>
    <row r="515" spans="1:9" ht="15.75" customHeight="1" x14ac:dyDescent="0.3">
      <c r="A515" s="1">
        <v>906359</v>
      </c>
      <c r="B515" s="2">
        <v>42773.516689814816</v>
      </c>
      <c r="C515" s="2">
        <v>42773.522129629629</v>
      </c>
      <c r="D515" s="1">
        <v>470</v>
      </c>
      <c r="E515" s="1" t="s">
        <v>85</v>
      </c>
      <c r="F515" s="1" t="s">
        <v>256</v>
      </c>
      <c r="G515" s="1" t="s">
        <v>11</v>
      </c>
      <c r="H515" s="1" t="s">
        <v>12</v>
      </c>
      <c r="I515" s="1">
        <v>1988</v>
      </c>
    </row>
    <row r="516" spans="1:9" ht="15.75" customHeight="1" x14ac:dyDescent="0.3">
      <c r="A516" s="1">
        <v>3624425</v>
      </c>
      <c r="B516" s="2">
        <v>42857.342013888891</v>
      </c>
      <c r="C516" s="2">
        <v>42857.347025462965</v>
      </c>
      <c r="D516" s="1">
        <v>433</v>
      </c>
      <c r="E516" s="1" t="s">
        <v>98</v>
      </c>
      <c r="F516" s="1" t="s">
        <v>236</v>
      </c>
      <c r="G516" s="1" t="s">
        <v>11</v>
      </c>
      <c r="H516" s="1" t="s">
        <v>12</v>
      </c>
      <c r="I516" s="1">
        <v>1975</v>
      </c>
    </row>
    <row r="517" spans="1:9" ht="15.75" customHeight="1" x14ac:dyDescent="0.3">
      <c r="A517" s="1">
        <v>4756004</v>
      </c>
      <c r="B517" s="2">
        <v>42879.675937499997</v>
      </c>
      <c r="C517" s="2">
        <v>42879.690104166664</v>
      </c>
      <c r="D517" s="1">
        <v>1224</v>
      </c>
      <c r="E517" s="1" t="s">
        <v>157</v>
      </c>
      <c r="F517" s="1" t="s">
        <v>144</v>
      </c>
      <c r="G517" s="1" t="s">
        <v>11</v>
      </c>
      <c r="H517" s="1" t="s">
        <v>19</v>
      </c>
      <c r="I517" s="1">
        <v>1983</v>
      </c>
    </row>
    <row r="518" spans="1:9" ht="15.75" customHeight="1" x14ac:dyDescent="0.3">
      <c r="A518" s="1">
        <v>5082496</v>
      </c>
      <c r="B518" s="2">
        <v>42886.919212962966</v>
      </c>
      <c r="C518" s="2">
        <v>42886.937534722223</v>
      </c>
      <c r="D518" s="1">
        <v>1583</v>
      </c>
      <c r="E518" s="1" t="s">
        <v>111</v>
      </c>
      <c r="F518" s="1" t="s">
        <v>372</v>
      </c>
      <c r="G518" s="1" t="s">
        <v>11</v>
      </c>
      <c r="H518" s="1" t="s">
        <v>12</v>
      </c>
      <c r="I518" s="1">
        <v>1994</v>
      </c>
    </row>
    <row r="519" spans="1:9" ht="15.75" customHeight="1" x14ac:dyDescent="0.3">
      <c r="A519" s="1">
        <v>2479281</v>
      </c>
      <c r="B519" s="2">
        <v>42832.787326388891</v>
      </c>
      <c r="C519" s="2">
        <v>42832.794363425928</v>
      </c>
      <c r="D519" s="1">
        <v>608</v>
      </c>
      <c r="E519" s="1" t="s">
        <v>187</v>
      </c>
      <c r="F519" s="1" t="s">
        <v>250</v>
      </c>
      <c r="G519" s="1" t="s">
        <v>11</v>
      </c>
      <c r="H519" s="1" t="s">
        <v>12</v>
      </c>
      <c r="I519" s="1">
        <v>1970</v>
      </c>
    </row>
    <row r="520" spans="1:9" ht="15.75" customHeight="1" x14ac:dyDescent="0.3">
      <c r="A520" s="1">
        <v>6092448</v>
      </c>
      <c r="B520" s="2">
        <v>42904.829236111109</v>
      </c>
      <c r="C520" s="2">
        <v>42904.83353009259</v>
      </c>
      <c r="D520" s="1">
        <v>370</v>
      </c>
      <c r="E520" s="1" t="s">
        <v>389</v>
      </c>
      <c r="F520" s="1" t="s">
        <v>396</v>
      </c>
      <c r="G520" s="1" t="s">
        <v>11</v>
      </c>
      <c r="H520" s="1" t="s">
        <v>12</v>
      </c>
      <c r="I520" s="1">
        <v>1981</v>
      </c>
    </row>
    <row r="521" spans="1:9" ht="15.75" customHeight="1" x14ac:dyDescent="0.3">
      <c r="A521" s="1">
        <v>4520344</v>
      </c>
      <c r="B521" s="2">
        <v>42874.756932870368</v>
      </c>
      <c r="C521" s="2">
        <v>42874.759502314817</v>
      </c>
      <c r="D521" s="1">
        <v>222</v>
      </c>
      <c r="E521" s="1" t="s">
        <v>215</v>
      </c>
      <c r="F521" s="1" t="s">
        <v>152</v>
      </c>
      <c r="G521" s="1" t="s">
        <v>11</v>
      </c>
      <c r="H521" s="1" t="s">
        <v>12</v>
      </c>
      <c r="I521" s="1">
        <v>1972</v>
      </c>
    </row>
    <row r="522" spans="1:9" ht="15.75" customHeight="1" x14ac:dyDescent="0.3">
      <c r="A522" s="1">
        <v>3908912</v>
      </c>
      <c r="B522" s="2">
        <v>42863.360717592594</v>
      </c>
      <c r="C522" s="2">
        <v>42863.377199074072</v>
      </c>
      <c r="D522" s="1">
        <v>1423</v>
      </c>
      <c r="E522" s="1" t="s">
        <v>85</v>
      </c>
      <c r="F522" s="1" t="s">
        <v>234</v>
      </c>
      <c r="G522" s="1" t="s">
        <v>11</v>
      </c>
      <c r="H522" s="1" t="s">
        <v>12</v>
      </c>
      <c r="I522" s="1">
        <v>1983</v>
      </c>
    </row>
    <row r="523" spans="1:9" ht="15.75" customHeight="1" x14ac:dyDescent="0.3">
      <c r="A523" s="1">
        <v>6336122</v>
      </c>
      <c r="B523" s="2">
        <v>42909.005833333336</v>
      </c>
      <c r="C523" s="2">
        <v>42909.010405092595</v>
      </c>
      <c r="D523" s="1">
        <v>394</v>
      </c>
      <c r="E523" s="1" t="s">
        <v>412</v>
      </c>
      <c r="F523" s="1" t="s">
        <v>181</v>
      </c>
      <c r="G523" s="1" t="s">
        <v>29</v>
      </c>
    </row>
    <row r="524" spans="1:9" ht="15.75" customHeight="1" x14ac:dyDescent="0.3">
      <c r="A524" s="1">
        <v>6049194</v>
      </c>
      <c r="B524" s="2">
        <v>42903.965590277781</v>
      </c>
      <c r="C524" s="2">
        <v>42903.96875</v>
      </c>
      <c r="D524" s="1">
        <v>273</v>
      </c>
      <c r="E524" s="1" t="s">
        <v>364</v>
      </c>
      <c r="F524" s="1" t="s">
        <v>84</v>
      </c>
      <c r="G524" s="1" t="s">
        <v>11</v>
      </c>
      <c r="H524" s="1" t="s">
        <v>12</v>
      </c>
      <c r="I524" s="1">
        <v>1987</v>
      </c>
    </row>
    <row r="525" spans="1:9" ht="15.75" customHeight="1" x14ac:dyDescent="0.3">
      <c r="A525" s="1">
        <v>504718</v>
      </c>
      <c r="B525" s="2">
        <v>42758.4062037037</v>
      </c>
      <c r="C525" s="2">
        <v>42758.410983796297</v>
      </c>
      <c r="D525" s="1">
        <v>412</v>
      </c>
      <c r="E525" s="1" t="s">
        <v>419</v>
      </c>
      <c r="F525" s="1" t="s">
        <v>17</v>
      </c>
      <c r="G525" s="1" t="s">
        <v>11</v>
      </c>
    </row>
    <row r="526" spans="1:9" ht="15.75" customHeight="1" x14ac:dyDescent="0.3">
      <c r="A526" s="1">
        <v>3095701</v>
      </c>
      <c r="B526" s="2">
        <v>42845.698923611111</v>
      </c>
      <c r="C526" s="2">
        <v>42845.714780092596</v>
      </c>
      <c r="D526" s="1">
        <v>1370</v>
      </c>
      <c r="E526" s="1" t="s">
        <v>337</v>
      </c>
      <c r="F526" s="1" t="s">
        <v>28</v>
      </c>
      <c r="G526" s="1" t="s">
        <v>29</v>
      </c>
    </row>
    <row r="527" spans="1:9" ht="15.75" customHeight="1" x14ac:dyDescent="0.3">
      <c r="A527" s="1">
        <v>818106</v>
      </c>
      <c r="B527" s="2">
        <v>42769.73133101852</v>
      </c>
      <c r="C527" s="2">
        <v>42769.740219907406</v>
      </c>
      <c r="D527" s="1">
        <v>767</v>
      </c>
      <c r="E527" s="1" t="s">
        <v>198</v>
      </c>
      <c r="F527" s="1" t="s">
        <v>38</v>
      </c>
      <c r="G527" s="1" t="s">
        <v>11</v>
      </c>
      <c r="H527" s="1" t="s">
        <v>12</v>
      </c>
      <c r="I527" s="1">
        <v>1982</v>
      </c>
    </row>
    <row r="528" spans="1:9" ht="15.75" customHeight="1" x14ac:dyDescent="0.3">
      <c r="A528" s="1">
        <v>389640</v>
      </c>
      <c r="B528" s="2">
        <v>42754.320925925924</v>
      </c>
      <c r="C528" s="2">
        <v>42754.328958333332</v>
      </c>
      <c r="D528" s="1">
        <v>693</v>
      </c>
      <c r="E528" s="1" t="s">
        <v>143</v>
      </c>
      <c r="F528" s="1" t="s">
        <v>208</v>
      </c>
      <c r="G528" s="1" t="s">
        <v>11</v>
      </c>
      <c r="H528" s="1" t="s">
        <v>12</v>
      </c>
      <c r="I528" s="1">
        <v>1970</v>
      </c>
    </row>
    <row r="529" spans="1:9" ht="15.75" customHeight="1" x14ac:dyDescent="0.3">
      <c r="A529" s="1">
        <v>6012712</v>
      </c>
      <c r="B529" s="2">
        <v>42902.91679398148</v>
      </c>
      <c r="C529" s="2">
        <v>42902.921539351853</v>
      </c>
      <c r="D529" s="1">
        <v>409</v>
      </c>
      <c r="E529" s="1" t="s">
        <v>154</v>
      </c>
      <c r="F529" s="1" t="s">
        <v>99</v>
      </c>
      <c r="G529" s="1" t="s">
        <v>11</v>
      </c>
      <c r="H529" s="1" t="s">
        <v>12</v>
      </c>
      <c r="I529" s="1">
        <v>1980</v>
      </c>
    </row>
    <row r="530" spans="1:9" ht="15.75" customHeight="1" x14ac:dyDescent="0.3">
      <c r="A530" s="1">
        <v>1247078</v>
      </c>
      <c r="B530" s="2">
        <v>42787.765925925924</v>
      </c>
      <c r="C530" s="2">
        <v>42787.771724537037</v>
      </c>
      <c r="D530" s="1">
        <v>500</v>
      </c>
      <c r="E530" s="1" t="s">
        <v>261</v>
      </c>
      <c r="F530" s="1" t="s">
        <v>112</v>
      </c>
      <c r="G530" s="1" t="s">
        <v>11</v>
      </c>
      <c r="H530" s="1" t="s">
        <v>19</v>
      </c>
      <c r="I530" s="1">
        <v>1990</v>
      </c>
    </row>
    <row r="531" spans="1:9" ht="15.75" customHeight="1" x14ac:dyDescent="0.3">
      <c r="A531" s="1">
        <v>4042274</v>
      </c>
      <c r="B531" s="2">
        <v>42865.697199074071</v>
      </c>
      <c r="C531" s="2">
        <v>42865.701099537036</v>
      </c>
      <c r="D531" s="1">
        <v>336</v>
      </c>
      <c r="E531" s="1" t="s">
        <v>185</v>
      </c>
      <c r="F531" s="1" t="s">
        <v>275</v>
      </c>
      <c r="G531" s="1" t="s">
        <v>11</v>
      </c>
      <c r="H531" s="1" t="s">
        <v>12</v>
      </c>
      <c r="I531" s="1">
        <v>1960</v>
      </c>
    </row>
    <row r="532" spans="1:9" ht="15.75" customHeight="1" x14ac:dyDescent="0.3">
      <c r="A532" s="1">
        <v>3064456</v>
      </c>
      <c r="B532" s="2">
        <v>42844.791493055556</v>
      </c>
      <c r="C532" s="2">
        <v>42844.794618055559</v>
      </c>
      <c r="D532" s="1">
        <v>269</v>
      </c>
      <c r="E532" s="1" t="s">
        <v>327</v>
      </c>
      <c r="F532" s="1" t="s">
        <v>240</v>
      </c>
      <c r="G532" s="1" t="s">
        <v>11</v>
      </c>
      <c r="H532" s="1" t="s">
        <v>19</v>
      </c>
      <c r="I532" s="1">
        <v>1982</v>
      </c>
    </row>
    <row r="533" spans="1:9" ht="15.75" customHeight="1" x14ac:dyDescent="0.3">
      <c r="A533" s="1">
        <v>5189150</v>
      </c>
      <c r="B533" s="2">
        <v>42888.660798611112</v>
      </c>
      <c r="C533" s="2">
        <v>42888.665162037039</v>
      </c>
      <c r="D533" s="1">
        <v>377</v>
      </c>
      <c r="E533" s="1" t="s">
        <v>125</v>
      </c>
      <c r="F533" s="1" t="s">
        <v>332</v>
      </c>
      <c r="G533" s="1" t="s">
        <v>11</v>
      </c>
      <c r="H533" s="1" t="s">
        <v>12</v>
      </c>
      <c r="I533" s="1">
        <v>2000</v>
      </c>
    </row>
    <row r="534" spans="1:9" ht="15.75" customHeight="1" x14ac:dyDescent="0.3">
      <c r="A534" s="1">
        <v>5856833</v>
      </c>
      <c r="B534" s="2">
        <v>42900.58425925926</v>
      </c>
      <c r="C534" s="2">
        <v>42900.595636574071</v>
      </c>
      <c r="D534" s="1">
        <v>982</v>
      </c>
      <c r="E534" s="1" t="s">
        <v>420</v>
      </c>
      <c r="F534" s="1" t="s">
        <v>101</v>
      </c>
      <c r="G534" s="1" t="s">
        <v>11</v>
      </c>
      <c r="H534" s="1" t="s">
        <v>12</v>
      </c>
      <c r="I534" s="1">
        <v>1973</v>
      </c>
    </row>
    <row r="535" spans="1:9" ht="15.75" customHeight="1" x14ac:dyDescent="0.3">
      <c r="A535" s="1">
        <v>5546194</v>
      </c>
      <c r="B535" s="2">
        <v>42895.334768518522</v>
      </c>
      <c r="C535" s="2">
        <v>42895.337187500001</v>
      </c>
      <c r="D535" s="1">
        <v>208</v>
      </c>
      <c r="E535" s="1" t="s">
        <v>421</v>
      </c>
      <c r="F535" s="1" t="s">
        <v>422</v>
      </c>
      <c r="G535" s="1" t="s">
        <v>11</v>
      </c>
      <c r="H535" s="1" t="s">
        <v>12</v>
      </c>
      <c r="I535" s="1">
        <v>1963</v>
      </c>
    </row>
    <row r="536" spans="1:9" ht="15.75" customHeight="1" x14ac:dyDescent="0.3">
      <c r="A536" s="1">
        <v>1127643</v>
      </c>
      <c r="B536" s="2">
        <v>42784.471377314818</v>
      </c>
      <c r="C536" s="2">
        <v>42784.484895833331</v>
      </c>
      <c r="D536" s="1">
        <v>1167</v>
      </c>
      <c r="E536" s="1" t="s">
        <v>296</v>
      </c>
      <c r="F536" s="1" t="s">
        <v>167</v>
      </c>
      <c r="G536" s="1" t="s">
        <v>29</v>
      </c>
    </row>
    <row r="537" spans="1:9" ht="15.75" customHeight="1" x14ac:dyDescent="0.3">
      <c r="A537" s="1">
        <v>4389603</v>
      </c>
      <c r="B537" s="2">
        <v>42872.747557870367</v>
      </c>
      <c r="C537" s="2">
        <v>42872.754282407404</v>
      </c>
      <c r="D537" s="1">
        <v>580</v>
      </c>
      <c r="E537" s="1" t="s">
        <v>329</v>
      </c>
      <c r="F537" s="1" t="s">
        <v>9</v>
      </c>
      <c r="G537" s="1" t="s">
        <v>11</v>
      </c>
      <c r="H537" s="1" t="s">
        <v>12</v>
      </c>
      <c r="I537" s="1">
        <v>1987</v>
      </c>
    </row>
    <row r="538" spans="1:9" ht="15.75" customHeight="1" x14ac:dyDescent="0.3">
      <c r="A538" s="1">
        <v>5753846</v>
      </c>
      <c r="B538" s="2">
        <v>42898.75167824074</v>
      </c>
      <c r="C538" s="2">
        <v>42898.765104166669</v>
      </c>
      <c r="D538" s="1">
        <v>1159</v>
      </c>
      <c r="E538" s="1" t="s">
        <v>250</v>
      </c>
      <c r="F538" s="1" t="s">
        <v>159</v>
      </c>
      <c r="G538" s="1" t="s">
        <v>11</v>
      </c>
      <c r="H538" s="1" t="s">
        <v>12</v>
      </c>
      <c r="I538" s="1">
        <v>1953</v>
      </c>
    </row>
    <row r="539" spans="1:9" ht="15.75" customHeight="1" x14ac:dyDescent="0.3">
      <c r="A539" s="1">
        <v>1389633</v>
      </c>
      <c r="B539" s="2">
        <v>42791.459930555553</v>
      </c>
      <c r="C539" s="2">
        <v>42791.491006944445</v>
      </c>
      <c r="D539" s="1">
        <v>2685</v>
      </c>
      <c r="E539" s="1" t="s">
        <v>217</v>
      </c>
      <c r="F539" s="1" t="s">
        <v>217</v>
      </c>
      <c r="G539" s="1" t="s">
        <v>11</v>
      </c>
      <c r="H539" s="1" t="s">
        <v>12</v>
      </c>
      <c r="I539" s="1">
        <v>1992</v>
      </c>
    </row>
    <row r="540" spans="1:9" ht="15.75" customHeight="1" x14ac:dyDescent="0.3">
      <c r="A540" s="1">
        <v>1830220</v>
      </c>
      <c r="B540" s="2">
        <v>42805.468807870369</v>
      </c>
      <c r="C540" s="2">
        <v>42805.472256944442</v>
      </c>
      <c r="D540" s="1">
        <v>298</v>
      </c>
      <c r="E540" s="1" t="s">
        <v>360</v>
      </c>
      <c r="F540" s="1" t="s">
        <v>203</v>
      </c>
      <c r="G540" s="1" t="s">
        <v>11</v>
      </c>
      <c r="H540" s="1" t="s">
        <v>12</v>
      </c>
      <c r="I540" s="1">
        <v>1981</v>
      </c>
    </row>
    <row r="541" spans="1:9" ht="15.75" customHeight="1" x14ac:dyDescent="0.3">
      <c r="A541" s="1">
        <v>128154</v>
      </c>
      <c r="B541" s="2">
        <v>42742.437256944446</v>
      </c>
      <c r="C541" s="2">
        <v>42742.444074074076</v>
      </c>
      <c r="D541" s="1">
        <v>588</v>
      </c>
      <c r="E541" s="1" t="s">
        <v>397</v>
      </c>
      <c r="F541" s="1" t="s">
        <v>240</v>
      </c>
      <c r="G541" s="1" t="s">
        <v>11</v>
      </c>
      <c r="H541" s="1" t="s">
        <v>12</v>
      </c>
      <c r="I541" s="1">
        <v>1975</v>
      </c>
    </row>
    <row r="542" spans="1:9" ht="15.75" customHeight="1" x14ac:dyDescent="0.3">
      <c r="A542" s="1">
        <v>1966663</v>
      </c>
      <c r="B542" s="2">
        <v>42815.89099537037</v>
      </c>
      <c r="C542" s="2">
        <v>42815.894490740742</v>
      </c>
      <c r="D542" s="1">
        <v>302</v>
      </c>
      <c r="E542" s="1" t="s">
        <v>228</v>
      </c>
      <c r="F542" s="1" t="s">
        <v>148</v>
      </c>
      <c r="G542" s="1" t="s">
        <v>11</v>
      </c>
      <c r="H542" s="1" t="s">
        <v>12</v>
      </c>
      <c r="I542" s="1">
        <v>1975</v>
      </c>
    </row>
    <row r="543" spans="1:9" ht="15.75" customHeight="1" x14ac:dyDescent="0.3">
      <c r="A543" s="1">
        <v>1896633</v>
      </c>
      <c r="B543" s="2">
        <v>42813.538483796299</v>
      </c>
      <c r="C543" s="2">
        <v>42813.546585648146</v>
      </c>
      <c r="D543" s="1">
        <v>700</v>
      </c>
      <c r="E543" s="1" t="s">
        <v>423</v>
      </c>
      <c r="F543" s="1" t="s">
        <v>53</v>
      </c>
      <c r="G543" s="1" t="s">
        <v>11</v>
      </c>
      <c r="H543" s="1" t="s">
        <v>12</v>
      </c>
      <c r="I543" s="1">
        <v>1983</v>
      </c>
    </row>
    <row r="544" spans="1:9" ht="15.75" customHeight="1" x14ac:dyDescent="0.3">
      <c r="A544" s="1">
        <v>3882076</v>
      </c>
      <c r="B544" s="2">
        <v>42862.562557870369</v>
      </c>
      <c r="C544" s="2">
        <v>42862.566030092596</v>
      </c>
      <c r="D544" s="1">
        <v>299</v>
      </c>
      <c r="E544" s="1" t="s">
        <v>149</v>
      </c>
      <c r="F544" s="1" t="s">
        <v>81</v>
      </c>
      <c r="G544" s="1" t="s">
        <v>11</v>
      </c>
      <c r="H544" s="1" t="s">
        <v>12</v>
      </c>
      <c r="I544" s="1">
        <v>1990</v>
      </c>
    </row>
    <row r="545" spans="1:9" ht="15.75" customHeight="1" x14ac:dyDescent="0.3">
      <c r="A545" s="1">
        <v>780521</v>
      </c>
      <c r="B545" s="2">
        <v>42768.642766203702</v>
      </c>
      <c r="C545" s="2">
        <v>42768.650879629633</v>
      </c>
      <c r="D545" s="1">
        <v>700</v>
      </c>
      <c r="E545" s="1" t="s">
        <v>424</v>
      </c>
      <c r="F545" s="1" t="s">
        <v>151</v>
      </c>
      <c r="G545" s="1" t="s">
        <v>11</v>
      </c>
      <c r="H545" s="1" t="s">
        <v>19</v>
      </c>
      <c r="I545" s="1">
        <v>1971</v>
      </c>
    </row>
    <row r="546" spans="1:9" ht="15.75" customHeight="1" x14ac:dyDescent="0.3">
      <c r="A546" s="1">
        <v>4441252</v>
      </c>
      <c r="B546" s="2">
        <v>42873.638773148145</v>
      </c>
      <c r="C546" s="2">
        <v>42873.642384259256</v>
      </c>
      <c r="D546" s="1">
        <v>312</v>
      </c>
      <c r="E546" s="1" t="s">
        <v>425</v>
      </c>
      <c r="F546" s="1" t="s">
        <v>89</v>
      </c>
      <c r="G546" s="1" t="s">
        <v>11</v>
      </c>
      <c r="H546" s="1" t="s">
        <v>12</v>
      </c>
      <c r="I546" s="1">
        <v>1951</v>
      </c>
    </row>
    <row r="547" spans="1:9" ht="15.75" customHeight="1" x14ac:dyDescent="0.3">
      <c r="A547" s="1">
        <v>4311383</v>
      </c>
      <c r="B547" s="2">
        <v>42871.638761574075</v>
      </c>
      <c r="C547" s="2">
        <v>42871.649409722224</v>
      </c>
      <c r="D547" s="1">
        <v>920</v>
      </c>
      <c r="E547" s="1" t="s">
        <v>236</v>
      </c>
      <c r="F547" s="1" t="s">
        <v>64</v>
      </c>
      <c r="G547" s="1" t="s">
        <v>29</v>
      </c>
    </row>
    <row r="548" spans="1:9" ht="15.75" customHeight="1" x14ac:dyDescent="0.3">
      <c r="A548" s="1">
        <v>1847360</v>
      </c>
      <c r="B548" s="2">
        <v>42806.584317129629</v>
      </c>
      <c r="C548" s="2">
        <v>42806.586296296293</v>
      </c>
      <c r="D548" s="1">
        <v>171</v>
      </c>
      <c r="E548" s="1" t="s">
        <v>240</v>
      </c>
      <c r="F548" s="1" t="s">
        <v>319</v>
      </c>
      <c r="G548" s="1" t="s">
        <v>11</v>
      </c>
      <c r="H548" s="1" t="s">
        <v>12</v>
      </c>
      <c r="I548" s="1">
        <v>1982</v>
      </c>
    </row>
    <row r="549" spans="1:9" ht="15.75" customHeight="1" x14ac:dyDescent="0.3">
      <c r="A549" s="1">
        <v>4792831</v>
      </c>
      <c r="B549" s="2">
        <v>42880.714687500003</v>
      </c>
      <c r="C549" s="2">
        <v>42880.717847222222</v>
      </c>
      <c r="D549" s="1">
        <v>273</v>
      </c>
      <c r="E549" s="1" t="s">
        <v>31</v>
      </c>
      <c r="F549" s="1" t="s">
        <v>118</v>
      </c>
      <c r="G549" s="1" t="s">
        <v>11</v>
      </c>
      <c r="I549" s="1">
        <v>1984</v>
      </c>
    </row>
    <row r="550" spans="1:9" ht="15.75" customHeight="1" x14ac:dyDescent="0.3">
      <c r="A550" s="1">
        <v>5725467</v>
      </c>
      <c r="B550" s="2">
        <v>42898.368321759262</v>
      </c>
      <c r="C550" s="2">
        <v>42898.377650462964</v>
      </c>
      <c r="D550" s="1">
        <v>806</v>
      </c>
      <c r="E550" s="1" t="s">
        <v>71</v>
      </c>
      <c r="F550" s="1" t="s">
        <v>426</v>
      </c>
      <c r="G550" s="1" t="s">
        <v>11</v>
      </c>
      <c r="H550" s="1" t="s">
        <v>12</v>
      </c>
      <c r="I550" s="1">
        <v>1990</v>
      </c>
    </row>
    <row r="551" spans="1:9" ht="15.75" customHeight="1" x14ac:dyDescent="0.3">
      <c r="A551" s="1">
        <v>5941730</v>
      </c>
      <c r="B551" s="2">
        <v>42901.763252314813</v>
      </c>
      <c r="C551" s="2">
        <v>42901.776516203703</v>
      </c>
      <c r="D551" s="1">
        <v>1146</v>
      </c>
      <c r="E551" s="1" t="s">
        <v>427</v>
      </c>
      <c r="F551" s="1" t="s">
        <v>306</v>
      </c>
      <c r="G551" s="1" t="s">
        <v>11</v>
      </c>
      <c r="H551" s="1" t="s">
        <v>12</v>
      </c>
      <c r="I551" s="1">
        <v>1988</v>
      </c>
    </row>
    <row r="552" spans="1:9" ht="15.75" customHeight="1" x14ac:dyDescent="0.3">
      <c r="A552" s="1">
        <v>1713896</v>
      </c>
      <c r="B552" s="2">
        <v>42801.804525462961</v>
      </c>
      <c r="C552" s="2">
        <v>42801.808263888888</v>
      </c>
      <c r="D552" s="1">
        <v>322</v>
      </c>
      <c r="E552" s="1" t="s">
        <v>228</v>
      </c>
      <c r="F552" s="1" t="s">
        <v>201</v>
      </c>
      <c r="G552" s="1" t="s">
        <v>11</v>
      </c>
      <c r="H552" s="1" t="s">
        <v>19</v>
      </c>
      <c r="I552" s="1">
        <v>1964</v>
      </c>
    </row>
    <row r="553" spans="1:9" ht="15.75" customHeight="1" x14ac:dyDescent="0.3">
      <c r="A553" s="1">
        <v>3286226</v>
      </c>
      <c r="B553" s="2">
        <v>42849.892824074072</v>
      </c>
      <c r="C553" s="2">
        <v>42849.895462962966</v>
      </c>
      <c r="D553" s="1">
        <v>227</v>
      </c>
      <c r="E553" s="1" t="s">
        <v>302</v>
      </c>
      <c r="F553" s="1" t="s">
        <v>140</v>
      </c>
      <c r="G553" s="1" t="s">
        <v>11</v>
      </c>
      <c r="H553" s="1" t="s">
        <v>12</v>
      </c>
      <c r="I553" s="1">
        <v>1994</v>
      </c>
    </row>
    <row r="554" spans="1:9" ht="15.75" customHeight="1" x14ac:dyDescent="0.3">
      <c r="A554" s="1">
        <v>2417677</v>
      </c>
      <c r="B554" s="2">
        <v>42830.749745370369</v>
      </c>
      <c r="C554" s="2">
        <v>42830.760798611111</v>
      </c>
      <c r="D554" s="1">
        <v>954</v>
      </c>
      <c r="E554" s="1" t="s">
        <v>359</v>
      </c>
      <c r="F554" s="1" t="s">
        <v>64</v>
      </c>
      <c r="G554" s="1" t="s">
        <v>11</v>
      </c>
      <c r="H554" s="1" t="s">
        <v>12</v>
      </c>
      <c r="I554" s="1">
        <v>1969</v>
      </c>
    </row>
    <row r="555" spans="1:9" ht="15.75" customHeight="1" x14ac:dyDescent="0.3">
      <c r="A555" s="1">
        <v>2672948</v>
      </c>
      <c r="B555" s="2">
        <v>42837.236817129633</v>
      </c>
      <c r="C555" s="2">
        <v>42837.243298611109</v>
      </c>
      <c r="D555" s="1">
        <v>560</v>
      </c>
      <c r="E555" s="1" t="s">
        <v>316</v>
      </c>
      <c r="F555" s="1" t="s">
        <v>155</v>
      </c>
      <c r="G555" s="1" t="s">
        <v>11</v>
      </c>
    </row>
    <row r="556" spans="1:9" ht="15.75" customHeight="1" x14ac:dyDescent="0.3">
      <c r="A556" s="1">
        <v>4089568</v>
      </c>
      <c r="B556" s="2">
        <v>42866.535208333335</v>
      </c>
      <c r="C556" s="2">
        <v>42866.561365740738</v>
      </c>
      <c r="D556" s="1">
        <v>2259</v>
      </c>
      <c r="E556" s="1" t="s">
        <v>281</v>
      </c>
      <c r="F556" s="1" t="s">
        <v>46</v>
      </c>
      <c r="G556" s="1" t="s">
        <v>11</v>
      </c>
      <c r="H556" s="1" t="s">
        <v>12</v>
      </c>
      <c r="I556" s="1">
        <v>1997</v>
      </c>
    </row>
    <row r="557" spans="1:9" ht="15.75" customHeight="1" x14ac:dyDescent="0.3">
      <c r="A557" s="1">
        <v>3686308</v>
      </c>
      <c r="B557" s="2">
        <v>42858.341284722221</v>
      </c>
      <c r="C557" s="2">
        <v>42858.349097222221</v>
      </c>
      <c r="D557" s="1">
        <v>674</v>
      </c>
      <c r="E557" s="1" t="s">
        <v>205</v>
      </c>
      <c r="F557" s="1" t="s">
        <v>281</v>
      </c>
      <c r="G557" s="1" t="s">
        <v>11</v>
      </c>
      <c r="H557" s="1" t="s">
        <v>19</v>
      </c>
      <c r="I557" s="1">
        <v>1988</v>
      </c>
    </row>
    <row r="558" spans="1:9" ht="15.75" customHeight="1" x14ac:dyDescent="0.3">
      <c r="A558" s="1">
        <v>5057014</v>
      </c>
      <c r="B558" s="2">
        <v>42886.69635416667</v>
      </c>
      <c r="C558" s="2">
        <v>42886.701643518521</v>
      </c>
      <c r="D558" s="1">
        <v>456</v>
      </c>
      <c r="E558" s="1" t="s">
        <v>18</v>
      </c>
      <c r="F558" s="1" t="s">
        <v>60</v>
      </c>
      <c r="G558" s="1" t="s">
        <v>11</v>
      </c>
      <c r="H558" s="1" t="s">
        <v>19</v>
      </c>
      <c r="I558" s="1">
        <v>1985</v>
      </c>
    </row>
    <row r="559" spans="1:9" ht="15.75" customHeight="1" x14ac:dyDescent="0.3">
      <c r="A559" s="1">
        <v>5954601</v>
      </c>
      <c r="B559" s="2">
        <v>42901.886747685188</v>
      </c>
      <c r="C559" s="2">
        <v>42901.905081018522</v>
      </c>
      <c r="D559" s="1">
        <v>1583</v>
      </c>
      <c r="E559" s="1" t="s">
        <v>198</v>
      </c>
      <c r="F559" s="1" t="s">
        <v>176</v>
      </c>
      <c r="G559" s="1" t="s">
        <v>29</v>
      </c>
    </row>
    <row r="560" spans="1:9" ht="15.75" customHeight="1" x14ac:dyDescent="0.3">
      <c r="A560" s="1">
        <v>4654698</v>
      </c>
      <c r="B560" s="2">
        <v>42877.770624999997</v>
      </c>
      <c r="C560" s="2">
        <v>42877.775740740741</v>
      </c>
      <c r="D560" s="1">
        <v>441</v>
      </c>
      <c r="E560" s="1" t="s">
        <v>170</v>
      </c>
      <c r="F560" s="1" t="s">
        <v>391</v>
      </c>
      <c r="G560" s="1" t="s">
        <v>11</v>
      </c>
      <c r="H560" s="1" t="s">
        <v>12</v>
      </c>
      <c r="I560" s="1">
        <v>1987</v>
      </c>
    </row>
    <row r="561" spans="1:9" ht="15.75" customHeight="1" x14ac:dyDescent="0.3">
      <c r="A561" s="1">
        <v>5276733</v>
      </c>
      <c r="B561" s="2">
        <v>42890.095578703702</v>
      </c>
      <c r="C561" s="2">
        <v>42890.107291666667</v>
      </c>
      <c r="D561" s="1">
        <v>1011</v>
      </c>
      <c r="E561" s="1" t="s">
        <v>238</v>
      </c>
      <c r="F561" s="1" t="s">
        <v>9</v>
      </c>
      <c r="G561" s="1" t="s">
        <v>11</v>
      </c>
      <c r="H561" s="1" t="s">
        <v>12</v>
      </c>
      <c r="I561" s="1">
        <v>1988</v>
      </c>
    </row>
    <row r="562" spans="1:9" ht="15.75" customHeight="1" x14ac:dyDescent="0.3">
      <c r="A562" s="1">
        <v>6686111</v>
      </c>
      <c r="B562" s="2">
        <v>42914.851990740739</v>
      </c>
      <c r="C562" s="2">
        <v>42914.868842592594</v>
      </c>
      <c r="D562" s="1">
        <v>1455</v>
      </c>
      <c r="E562" s="1" t="s">
        <v>135</v>
      </c>
      <c r="F562" s="1" t="s">
        <v>428</v>
      </c>
      <c r="G562" s="1" t="s">
        <v>29</v>
      </c>
      <c r="H562" s="1" t="s">
        <v>19</v>
      </c>
      <c r="I562" s="1">
        <v>1990</v>
      </c>
    </row>
    <row r="563" spans="1:9" ht="15.75" customHeight="1" x14ac:dyDescent="0.3">
      <c r="A563" s="1">
        <v>25470</v>
      </c>
      <c r="B563" s="2">
        <v>42738.26767361111</v>
      </c>
      <c r="C563" s="2">
        <v>42738.276076388887</v>
      </c>
      <c r="D563" s="1">
        <v>726</v>
      </c>
      <c r="E563" s="1" t="s">
        <v>155</v>
      </c>
      <c r="F563" s="1" t="s">
        <v>178</v>
      </c>
      <c r="G563" s="1" t="s">
        <v>11</v>
      </c>
      <c r="H563" s="1" t="s">
        <v>12</v>
      </c>
      <c r="I563" s="1">
        <v>1976</v>
      </c>
    </row>
    <row r="564" spans="1:9" ht="15.75" customHeight="1" x14ac:dyDescent="0.3">
      <c r="A564" s="1">
        <v>174116</v>
      </c>
      <c r="B564" s="2">
        <v>42745.874502314815</v>
      </c>
      <c r="C564" s="2">
        <v>42745.877372685187</v>
      </c>
      <c r="D564" s="1">
        <v>248</v>
      </c>
      <c r="E564" s="1" t="s">
        <v>86</v>
      </c>
      <c r="F564" s="1" t="s">
        <v>10</v>
      </c>
      <c r="G564" s="1" t="s">
        <v>11</v>
      </c>
      <c r="H564" s="1" t="s">
        <v>12</v>
      </c>
      <c r="I564" s="1">
        <v>1987</v>
      </c>
    </row>
    <row r="565" spans="1:9" ht="15.75" customHeight="1" x14ac:dyDescent="0.3">
      <c r="A565" s="1">
        <v>3702899</v>
      </c>
      <c r="B565" s="2">
        <v>42858.547962962963</v>
      </c>
      <c r="C565" s="2">
        <v>42858.553680555553</v>
      </c>
      <c r="D565" s="1">
        <v>493</v>
      </c>
      <c r="E565" s="1" t="s">
        <v>285</v>
      </c>
      <c r="F565" s="1" t="s">
        <v>429</v>
      </c>
      <c r="G565" s="1" t="s">
        <v>11</v>
      </c>
      <c r="H565" s="1" t="s">
        <v>12</v>
      </c>
      <c r="I565" s="1">
        <v>1965</v>
      </c>
    </row>
    <row r="566" spans="1:9" ht="15.75" customHeight="1" x14ac:dyDescent="0.3">
      <c r="A566" s="1">
        <v>1086513</v>
      </c>
      <c r="B566" s="2">
        <v>42782.754062499997</v>
      </c>
      <c r="C566" s="2">
        <v>42782.757754629631</v>
      </c>
      <c r="D566" s="1">
        <v>319</v>
      </c>
      <c r="E566" s="1" t="s">
        <v>172</v>
      </c>
      <c r="F566" s="1" t="s">
        <v>249</v>
      </c>
      <c r="G566" s="1" t="s">
        <v>11</v>
      </c>
      <c r="H566" s="1" t="s">
        <v>12</v>
      </c>
      <c r="I566" s="1">
        <v>1988</v>
      </c>
    </row>
    <row r="567" spans="1:9" ht="15.75" customHeight="1" x14ac:dyDescent="0.3">
      <c r="A567" s="1">
        <v>2161137</v>
      </c>
      <c r="B567" s="2">
        <v>42823.335555555554</v>
      </c>
      <c r="C567" s="2">
        <v>42823.339062500003</v>
      </c>
      <c r="D567" s="1">
        <v>303</v>
      </c>
      <c r="E567" s="1" t="s">
        <v>215</v>
      </c>
      <c r="F567" s="1" t="s">
        <v>430</v>
      </c>
      <c r="G567" s="1" t="s">
        <v>11</v>
      </c>
      <c r="H567" s="1" t="s">
        <v>19</v>
      </c>
      <c r="I567" s="1">
        <v>1974</v>
      </c>
    </row>
    <row r="568" spans="1:9" ht="15.75" customHeight="1" x14ac:dyDescent="0.3">
      <c r="A568" s="1">
        <v>6815929</v>
      </c>
      <c r="B568" s="2">
        <v>42916.982835648145</v>
      </c>
      <c r="C568" s="2">
        <v>42916.996736111112</v>
      </c>
      <c r="D568" s="1">
        <v>1200</v>
      </c>
      <c r="E568" s="1" t="s">
        <v>401</v>
      </c>
      <c r="F568" s="1" t="s">
        <v>21</v>
      </c>
      <c r="G568" s="1" t="s">
        <v>11</v>
      </c>
      <c r="H568" s="1" t="s">
        <v>12</v>
      </c>
      <c r="I568" s="1">
        <v>1990</v>
      </c>
    </row>
    <row r="569" spans="1:9" ht="15.75" customHeight="1" x14ac:dyDescent="0.3">
      <c r="A569" s="1">
        <v>870002</v>
      </c>
      <c r="B569" s="2">
        <v>42772.346712962964</v>
      </c>
      <c r="C569" s="2">
        <v>42772.349236111113</v>
      </c>
      <c r="D569" s="1">
        <v>218</v>
      </c>
      <c r="E569" s="1" t="s">
        <v>28</v>
      </c>
      <c r="F569" s="1" t="s">
        <v>406</v>
      </c>
      <c r="G569" s="1" t="s">
        <v>11</v>
      </c>
      <c r="H569" s="1" t="s">
        <v>12</v>
      </c>
      <c r="I569" s="1">
        <v>1959</v>
      </c>
    </row>
    <row r="570" spans="1:9" ht="15.75" customHeight="1" x14ac:dyDescent="0.3">
      <c r="A570" s="1">
        <v>3201773</v>
      </c>
      <c r="B570" s="2">
        <v>42848.499722222223</v>
      </c>
      <c r="C570" s="2">
        <v>42848.540752314817</v>
      </c>
      <c r="D570" s="1">
        <v>3544</v>
      </c>
      <c r="E570" s="1" t="s">
        <v>431</v>
      </c>
      <c r="F570" s="1" t="s">
        <v>432</v>
      </c>
      <c r="G570" s="1" t="s">
        <v>29</v>
      </c>
    </row>
    <row r="571" spans="1:9" ht="15.75" customHeight="1" x14ac:dyDescent="0.3">
      <c r="A571" s="1">
        <v>936454</v>
      </c>
      <c r="B571" s="2">
        <v>42774.499120370368</v>
      </c>
      <c r="C571" s="2">
        <v>42774.512731481482</v>
      </c>
      <c r="D571" s="1">
        <v>1175</v>
      </c>
      <c r="E571" s="1" t="s">
        <v>433</v>
      </c>
      <c r="F571" s="1" t="s">
        <v>431</v>
      </c>
      <c r="G571" s="1" t="s">
        <v>11</v>
      </c>
      <c r="H571" s="1" t="s">
        <v>19</v>
      </c>
      <c r="I571" s="1">
        <v>1986</v>
      </c>
    </row>
    <row r="572" spans="1:9" ht="15.75" customHeight="1" x14ac:dyDescent="0.3">
      <c r="A572" s="1">
        <v>1393687</v>
      </c>
      <c r="B572" s="2">
        <v>42791.514467592591</v>
      </c>
      <c r="C572" s="2">
        <v>42791.524351851855</v>
      </c>
      <c r="D572" s="1">
        <v>854</v>
      </c>
      <c r="E572" s="1" t="s">
        <v>327</v>
      </c>
      <c r="F572" s="1" t="s">
        <v>43</v>
      </c>
      <c r="G572" s="1" t="s">
        <v>11</v>
      </c>
      <c r="H572" s="1" t="s">
        <v>12</v>
      </c>
      <c r="I572" s="1">
        <v>1991</v>
      </c>
    </row>
    <row r="573" spans="1:9" ht="15.75" customHeight="1" x14ac:dyDescent="0.3">
      <c r="A573" s="1">
        <v>488749</v>
      </c>
      <c r="B573" s="2">
        <v>42757.62059027778</v>
      </c>
      <c r="C573" s="2">
        <v>42757.624236111114</v>
      </c>
      <c r="D573" s="1">
        <v>315</v>
      </c>
      <c r="E573" s="1" t="s">
        <v>344</v>
      </c>
      <c r="F573" s="1" t="s">
        <v>434</v>
      </c>
      <c r="G573" s="1" t="s">
        <v>11</v>
      </c>
      <c r="H573" s="1" t="s">
        <v>19</v>
      </c>
      <c r="I573" s="1">
        <v>1952</v>
      </c>
    </row>
    <row r="574" spans="1:9" ht="15.75" customHeight="1" x14ac:dyDescent="0.3">
      <c r="A574" s="1">
        <v>2407604</v>
      </c>
      <c r="B574" s="2">
        <v>42830.644513888888</v>
      </c>
      <c r="C574" s="2">
        <v>42830.658541666664</v>
      </c>
      <c r="D574" s="1">
        <v>1212</v>
      </c>
      <c r="E574" s="1" t="s">
        <v>261</v>
      </c>
      <c r="F574" s="1" t="s">
        <v>435</v>
      </c>
      <c r="G574" s="1" t="s">
        <v>11</v>
      </c>
      <c r="H574" s="1" t="s">
        <v>19</v>
      </c>
      <c r="I574" s="1">
        <v>1962</v>
      </c>
    </row>
    <row r="575" spans="1:9" ht="15.75" customHeight="1" x14ac:dyDescent="0.3">
      <c r="A575" s="1">
        <v>109483</v>
      </c>
      <c r="B575" s="2">
        <v>42741.483564814815</v>
      </c>
      <c r="C575" s="2">
        <v>42741.487581018519</v>
      </c>
      <c r="D575" s="1">
        <v>347</v>
      </c>
      <c r="E575" s="1" t="s">
        <v>211</v>
      </c>
      <c r="F575" s="1" t="s">
        <v>436</v>
      </c>
      <c r="G575" s="1" t="s">
        <v>11</v>
      </c>
      <c r="H575" s="1" t="s">
        <v>12</v>
      </c>
      <c r="I575" s="1">
        <v>1987</v>
      </c>
    </row>
    <row r="576" spans="1:9" ht="15.75" customHeight="1" x14ac:dyDescent="0.3">
      <c r="A576" s="1">
        <v>530394</v>
      </c>
      <c r="B576" s="2">
        <v>42760.343541666669</v>
      </c>
      <c r="C576" s="2">
        <v>42760.348333333335</v>
      </c>
      <c r="D576" s="1">
        <v>414</v>
      </c>
      <c r="E576" s="1" t="s">
        <v>248</v>
      </c>
      <c r="F576" s="1" t="s">
        <v>114</v>
      </c>
      <c r="G576" s="1" t="s">
        <v>11</v>
      </c>
      <c r="H576" s="1" t="s">
        <v>19</v>
      </c>
      <c r="I576" s="1">
        <v>1989</v>
      </c>
    </row>
    <row r="577" spans="1:9" ht="15.75" customHeight="1" x14ac:dyDescent="0.3">
      <c r="A577" s="1">
        <v>12991</v>
      </c>
      <c r="B577" s="2">
        <v>42736.767013888886</v>
      </c>
      <c r="C577" s="2">
        <v>42736.78806712963</v>
      </c>
      <c r="D577" s="1">
        <v>1819</v>
      </c>
      <c r="E577" s="1" t="s">
        <v>14</v>
      </c>
      <c r="F577" s="1" t="s">
        <v>129</v>
      </c>
      <c r="G577" s="1" t="s">
        <v>11</v>
      </c>
      <c r="H577" s="1" t="s">
        <v>12</v>
      </c>
      <c r="I577" s="1">
        <v>1987</v>
      </c>
    </row>
    <row r="578" spans="1:9" ht="15.75" customHeight="1" x14ac:dyDescent="0.3">
      <c r="A578" s="1">
        <v>1588764</v>
      </c>
      <c r="B578" s="2">
        <v>42796.789618055554</v>
      </c>
      <c r="C578" s="2">
        <v>42796.79146990741</v>
      </c>
      <c r="D578" s="1">
        <v>160</v>
      </c>
      <c r="E578" s="1" t="s">
        <v>136</v>
      </c>
      <c r="F578" s="1" t="s">
        <v>93</v>
      </c>
      <c r="G578" s="1" t="s">
        <v>11</v>
      </c>
      <c r="H578" s="1" t="s">
        <v>12</v>
      </c>
      <c r="I578" s="1">
        <v>1983</v>
      </c>
    </row>
    <row r="579" spans="1:9" ht="15.75" customHeight="1" x14ac:dyDescent="0.3">
      <c r="A579" s="1">
        <v>6104010</v>
      </c>
      <c r="B579" s="2">
        <v>42905.31689814815</v>
      </c>
      <c r="C579" s="2">
        <v>42905.322627314818</v>
      </c>
      <c r="D579" s="1">
        <v>495</v>
      </c>
      <c r="E579" s="1" t="s">
        <v>437</v>
      </c>
      <c r="F579" s="1" t="s">
        <v>308</v>
      </c>
      <c r="G579" s="1" t="s">
        <v>11</v>
      </c>
      <c r="H579" s="1" t="s">
        <v>12</v>
      </c>
      <c r="I579" s="1">
        <v>1995</v>
      </c>
    </row>
    <row r="580" spans="1:9" ht="15.75" customHeight="1" x14ac:dyDescent="0.3">
      <c r="A580" s="1">
        <v>411823</v>
      </c>
      <c r="B580" s="2">
        <v>42754.734803240739</v>
      </c>
      <c r="C580" s="2">
        <v>42754.742418981485</v>
      </c>
      <c r="D580" s="1">
        <v>658</v>
      </c>
      <c r="E580" s="1" t="s">
        <v>175</v>
      </c>
      <c r="F580" s="1" t="s">
        <v>438</v>
      </c>
      <c r="G580" s="1" t="s">
        <v>11</v>
      </c>
      <c r="H580" s="1" t="s">
        <v>12</v>
      </c>
      <c r="I580" s="1">
        <v>1983</v>
      </c>
    </row>
    <row r="581" spans="1:9" ht="15.75" customHeight="1" x14ac:dyDescent="0.3">
      <c r="A581" s="1">
        <v>3691640</v>
      </c>
      <c r="B581" s="2">
        <v>42858.376192129632</v>
      </c>
      <c r="C581" s="2">
        <v>42858.395219907405</v>
      </c>
      <c r="D581" s="1">
        <v>1643</v>
      </c>
      <c r="E581" s="1" t="s">
        <v>41</v>
      </c>
      <c r="F581" s="1" t="s">
        <v>192</v>
      </c>
      <c r="G581" s="1" t="s">
        <v>11</v>
      </c>
      <c r="H581" s="1" t="s">
        <v>19</v>
      </c>
      <c r="I581" s="1">
        <v>1985</v>
      </c>
    </row>
    <row r="582" spans="1:9" ht="15.75" customHeight="1" x14ac:dyDescent="0.3">
      <c r="A582" s="1">
        <v>3212131</v>
      </c>
      <c r="B582" s="2">
        <v>42848.591689814813</v>
      </c>
      <c r="C582" s="2">
        <v>42848.593680555554</v>
      </c>
      <c r="D582" s="1">
        <v>171</v>
      </c>
      <c r="E582" s="1" t="s">
        <v>327</v>
      </c>
      <c r="F582" s="1" t="s">
        <v>439</v>
      </c>
      <c r="G582" s="1" t="s">
        <v>11</v>
      </c>
      <c r="H582" s="1" t="s">
        <v>19</v>
      </c>
      <c r="I582" s="1">
        <v>1969</v>
      </c>
    </row>
    <row r="583" spans="1:9" ht="15.75" customHeight="1" x14ac:dyDescent="0.3">
      <c r="A583" s="1">
        <v>5110759</v>
      </c>
      <c r="B583" s="2">
        <v>42887.545312499999</v>
      </c>
      <c r="C583" s="2">
        <v>42887.549895833334</v>
      </c>
      <c r="D583" s="1">
        <v>395</v>
      </c>
      <c r="E583" s="1" t="s">
        <v>184</v>
      </c>
      <c r="F583" s="1" t="s">
        <v>201</v>
      </c>
      <c r="G583" s="1" t="s">
        <v>11</v>
      </c>
      <c r="H583" s="1" t="s">
        <v>12</v>
      </c>
      <c r="I583" s="1">
        <v>1963</v>
      </c>
    </row>
    <row r="584" spans="1:9" ht="15.75" customHeight="1" x14ac:dyDescent="0.3">
      <c r="A584" s="1">
        <v>1658303</v>
      </c>
      <c r="B584" s="2">
        <v>42800.27820601852</v>
      </c>
      <c r="C584" s="2">
        <v>42800.287731481483</v>
      </c>
      <c r="D584" s="1">
        <v>823</v>
      </c>
      <c r="E584" s="1" t="s">
        <v>313</v>
      </c>
      <c r="F584" s="1" t="s">
        <v>131</v>
      </c>
      <c r="G584" s="1" t="s">
        <v>11</v>
      </c>
      <c r="H584" s="1" t="s">
        <v>12</v>
      </c>
      <c r="I584" s="1">
        <v>1962</v>
      </c>
    </row>
    <row r="585" spans="1:9" ht="15.75" customHeight="1" x14ac:dyDescent="0.3">
      <c r="A585" s="1">
        <v>3231332</v>
      </c>
      <c r="B585" s="2">
        <v>42848.768043981479</v>
      </c>
      <c r="C585" s="2">
        <v>42848.780381944445</v>
      </c>
      <c r="D585" s="1">
        <v>1066</v>
      </c>
      <c r="E585" s="1" t="s">
        <v>28</v>
      </c>
      <c r="F585" s="1" t="s">
        <v>321</v>
      </c>
      <c r="G585" s="1" t="s">
        <v>29</v>
      </c>
    </row>
    <row r="586" spans="1:9" ht="15.75" customHeight="1" x14ac:dyDescent="0.3">
      <c r="A586" s="1">
        <v>5178025</v>
      </c>
      <c r="B586" s="2">
        <v>42888.543240740742</v>
      </c>
      <c r="C586" s="2">
        <v>42888.549791666665</v>
      </c>
      <c r="D586" s="1">
        <v>565</v>
      </c>
      <c r="E586" s="1" t="s">
        <v>206</v>
      </c>
      <c r="F586" s="1" t="s">
        <v>409</v>
      </c>
      <c r="G586" s="1" t="s">
        <v>11</v>
      </c>
      <c r="H586" s="1" t="s">
        <v>19</v>
      </c>
      <c r="I586" s="1">
        <v>1955</v>
      </c>
    </row>
    <row r="587" spans="1:9" ht="15.75" customHeight="1" x14ac:dyDescent="0.3">
      <c r="A587" s="1">
        <v>6322215</v>
      </c>
      <c r="B587" s="2">
        <v>42908.792233796295</v>
      </c>
      <c r="C587" s="2">
        <v>42908.796527777777</v>
      </c>
      <c r="D587" s="1">
        <v>370</v>
      </c>
      <c r="E587" s="1" t="s">
        <v>186</v>
      </c>
      <c r="F587" s="1" t="s">
        <v>83</v>
      </c>
      <c r="G587" s="1" t="s">
        <v>11</v>
      </c>
      <c r="H587" s="1" t="s">
        <v>19</v>
      </c>
      <c r="I587" s="1">
        <v>1972</v>
      </c>
    </row>
    <row r="588" spans="1:9" ht="15.75" customHeight="1" x14ac:dyDescent="0.3">
      <c r="A588" s="1">
        <v>6292420</v>
      </c>
      <c r="B588" s="2">
        <v>42908.502372685187</v>
      </c>
      <c r="C588" s="2">
        <v>42908.511145833334</v>
      </c>
      <c r="D588" s="1">
        <v>757</v>
      </c>
      <c r="E588" s="1" t="s">
        <v>62</v>
      </c>
      <c r="F588" s="1" t="s">
        <v>212</v>
      </c>
      <c r="G588" s="1" t="s">
        <v>11</v>
      </c>
      <c r="H588" s="1" t="s">
        <v>19</v>
      </c>
      <c r="I588" s="1">
        <v>1995</v>
      </c>
    </row>
    <row r="589" spans="1:9" ht="15.75" customHeight="1" x14ac:dyDescent="0.3">
      <c r="A589" s="1">
        <v>4893017</v>
      </c>
      <c r="B589" s="2">
        <v>42882.782037037039</v>
      </c>
      <c r="C589" s="2">
        <v>42882.78633101852</v>
      </c>
      <c r="D589" s="1">
        <v>371</v>
      </c>
      <c r="E589" s="1" t="s">
        <v>83</v>
      </c>
      <c r="F589" s="1" t="s">
        <v>49</v>
      </c>
      <c r="G589" s="1" t="s">
        <v>11</v>
      </c>
      <c r="H589" s="1" t="s">
        <v>19</v>
      </c>
      <c r="I589" s="1">
        <v>1964</v>
      </c>
    </row>
    <row r="590" spans="1:9" ht="15.75" customHeight="1" x14ac:dyDescent="0.3">
      <c r="A590" s="1">
        <v>1858796</v>
      </c>
      <c r="B590" s="2">
        <v>42807.349756944444</v>
      </c>
      <c r="C590" s="2">
        <v>42807.354189814818</v>
      </c>
      <c r="D590" s="1">
        <v>383</v>
      </c>
      <c r="E590" s="1" t="s">
        <v>248</v>
      </c>
      <c r="F590" s="1" t="s">
        <v>398</v>
      </c>
      <c r="G590" s="1" t="s">
        <v>11</v>
      </c>
      <c r="H590" s="1" t="s">
        <v>19</v>
      </c>
      <c r="I590" s="1">
        <v>1974</v>
      </c>
    </row>
    <row r="591" spans="1:9" ht="15.75" customHeight="1" x14ac:dyDescent="0.3">
      <c r="A591" s="1">
        <v>6592160</v>
      </c>
      <c r="B591" s="2">
        <v>42913.642233796294</v>
      </c>
      <c r="C591" s="2">
        <v>42913.646736111114</v>
      </c>
      <c r="D591" s="1">
        <v>389</v>
      </c>
      <c r="E591" s="1" t="s">
        <v>187</v>
      </c>
      <c r="F591" s="1" t="s">
        <v>84</v>
      </c>
      <c r="G591" s="1" t="s">
        <v>11</v>
      </c>
      <c r="H591" s="1" t="s">
        <v>12</v>
      </c>
      <c r="I591" s="1">
        <v>1982</v>
      </c>
    </row>
    <row r="592" spans="1:9" ht="15.75" customHeight="1" x14ac:dyDescent="0.3">
      <c r="A592" s="1">
        <v>5007909</v>
      </c>
      <c r="B592" s="2">
        <v>42885.734039351853</v>
      </c>
      <c r="C592" s="2">
        <v>42885.744745370372</v>
      </c>
      <c r="D592" s="1">
        <v>924</v>
      </c>
      <c r="E592" s="1" t="s">
        <v>155</v>
      </c>
      <c r="F592" s="1" t="s">
        <v>140</v>
      </c>
      <c r="G592" s="1" t="s">
        <v>11</v>
      </c>
      <c r="H592" s="1" t="s">
        <v>12</v>
      </c>
      <c r="I592" s="1">
        <v>1972</v>
      </c>
    </row>
    <row r="593" spans="1:9" ht="15.75" customHeight="1" x14ac:dyDescent="0.3">
      <c r="A593" s="1">
        <v>1821647</v>
      </c>
      <c r="B593" s="2">
        <v>42804.75640046296</v>
      </c>
      <c r="C593" s="2">
        <v>42804.76059027778</v>
      </c>
      <c r="D593" s="1">
        <v>361</v>
      </c>
      <c r="E593" s="1" t="s">
        <v>275</v>
      </c>
      <c r="F593" s="1" t="s">
        <v>53</v>
      </c>
      <c r="G593" s="1" t="s">
        <v>11</v>
      </c>
      <c r="H593" s="1" t="s">
        <v>19</v>
      </c>
      <c r="I593" s="1">
        <v>1990</v>
      </c>
    </row>
    <row r="594" spans="1:9" ht="15.75" customHeight="1" x14ac:dyDescent="0.3">
      <c r="A594" s="1">
        <v>5001163</v>
      </c>
      <c r="B594" s="2">
        <v>42885.665347222224</v>
      </c>
      <c r="C594" s="2">
        <v>42885.675833333335</v>
      </c>
      <c r="D594" s="1">
        <v>906</v>
      </c>
      <c r="E594" s="1" t="s">
        <v>140</v>
      </c>
      <c r="F594" s="1" t="s">
        <v>38</v>
      </c>
      <c r="G594" s="1" t="s">
        <v>11</v>
      </c>
      <c r="H594" s="1" t="s">
        <v>12</v>
      </c>
      <c r="I594" s="1">
        <v>1982</v>
      </c>
    </row>
    <row r="595" spans="1:9" ht="15.75" customHeight="1" x14ac:dyDescent="0.3">
      <c r="A595" s="1">
        <v>227375</v>
      </c>
      <c r="B595" s="2">
        <v>42747.625486111108</v>
      </c>
      <c r="C595" s="2">
        <v>42747.631643518522</v>
      </c>
      <c r="D595" s="1">
        <v>532</v>
      </c>
      <c r="E595" s="1" t="s">
        <v>275</v>
      </c>
      <c r="F595" s="1" t="s">
        <v>260</v>
      </c>
      <c r="G595" s="1" t="s">
        <v>11</v>
      </c>
      <c r="H595" s="1" t="s">
        <v>12</v>
      </c>
      <c r="I595" s="1">
        <v>1989</v>
      </c>
    </row>
    <row r="596" spans="1:9" ht="15.75" customHeight="1" x14ac:dyDescent="0.3">
      <c r="A596" s="1">
        <v>511331</v>
      </c>
      <c r="B596" s="2">
        <v>42758.728194444448</v>
      </c>
      <c r="C596" s="2">
        <v>42758.744305555556</v>
      </c>
      <c r="D596" s="1">
        <v>1391</v>
      </c>
      <c r="E596" s="1" t="s">
        <v>61</v>
      </c>
      <c r="F596" s="1" t="s">
        <v>364</v>
      </c>
      <c r="G596" s="1" t="s">
        <v>11</v>
      </c>
      <c r="H596" s="1" t="s">
        <v>12</v>
      </c>
      <c r="I596" s="1">
        <v>1972</v>
      </c>
    </row>
    <row r="597" spans="1:9" ht="15.75" customHeight="1" x14ac:dyDescent="0.3">
      <c r="A597" s="1">
        <v>2095232</v>
      </c>
      <c r="B597" s="2">
        <v>42820.516458333332</v>
      </c>
      <c r="C597" s="2">
        <v>42820.539618055554</v>
      </c>
      <c r="D597" s="1">
        <v>2001</v>
      </c>
      <c r="E597" s="1" t="s">
        <v>209</v>
      </c>
      <c r="F597" s="1" t="s">
        <v>440</v>
      </c>
      <c r="G597" s="1" t="s">
        <v>29</v>
      </c>
    </row>
    <row r="598" spans="1:9" ht="15.75" customHeight="1" x14ac:dyDescent="0.3">
      <c r="A598" s="1">
        <v>6358884</v>
      </c>
      <c r="B598" s="2">
        <v>42909.5309375</v>
      </c>
      <c r="C598" s="2">
        <v>42909.536238425928</v>
      </c>
      <c r="D598" s="1">
        <v>457</v>
      </c>
      <c r="E598" s="1" t="s">
        <v>144</v>
      </c>
      <c r="F598" s="1" t="s">
        <v>359</v>
      </c>
      <c r="G598" s="1" t="s">
        <v>11</v>
      </c>
      <c r="H598" s="1" t="s">
        <v>12</v>
      </c>
      <c r="I598" s="1">
        <v>1971</v>
      </c>
    </row>
    <row r="599" spans="1:9" ht="15.75" customHeight="1" x14ac:dyDescent="0.3">
      <c r="A599" s="1">
        <v>4786384</v>
      </c>
      <c r="B599" s="2">
        <v>42880.333634259259</v>
      </c>
      <c r="C599" s="2">
        <v>42880.340104166666</v>
      </c>
      <c r="D599" s="1">
        <v>559</v>
      </c>
      <c r="E599" s="1" t="s">
        <v>381</v>
      </c>
      <c r="F599" s="1" t="s">
        <v>144</v>
      </c>
      <c r="G599" s="1" t="s">
        <v>11</v>
      </c>
      <c r="H599" s="1" t="s">
        <v>12</v>
      </c>
      <c r="I599" s="1">
        <v>1975</v>
      </c>
    </row>
    <row r="600" spans="1:9" ht="15.75" customHeight="1" x14ac:dyDescent="0.3">
      <c r="A600" s="1">
        <v>2652860</v>
      </c>
      <c r="B600" s="2">
        <v>42836.733923611115</v>
      </c>
      <c r="C600" s="2">
        <v>42836.737141203703</v>
      </c>
      <c r="D600" s="1">
        <v>278</v>
      </c>
      <c r="E600" s="1" t="s">
        <v>28</v>
      </c>
      <c r="F600" s="1" t="s">
        <v>361</v>
      </c>
      <c r="G600" s="1" t="s">
        <v>11</v>
      </c>
      <c r="H600" s="1" t="s">
        <v>12</v>
      </c>
      <c r="I600" s="1">
        <v>1958</v>
      </c>
    </row>
    <row r="601" spans="1:9" ht="15.75" customHeight="1" x14ac:dyDescent="0.3">
      <c r="A601" s="1">
        <v>228975</v>
      </c>
      <c r="B601" s="2">
        <v>42747.656574074077</v>
      </c>
      <c r="C601" s="2">
        <v>42747.664641203701</v>
      </c>
      <c r="D601" s="1">
        <v>697</v>
      </c>
      <c r="E601" s="1" t="s">
        <v>354</v>
      </c>
      <c r="F601" s="1" t="s">
        <v>317</v>
      </c>
      <c r="G601" s="1" t="s">
        <v>11</v>
      </c>
      <c r="H601" s="1" t="s">
        <v>12</v>
      </c>
      <c r="I601" s="1">
        <v>1986</v>
      </c>
    </row>
    <row r="602" spans="1:9" ht="15.75" customHeight="1" x14ac:dyDescent="0.3">
      <c r="A602" s="1">
        <v>1862182</v>
      </c>
      <c r="B602" s="2">
        <v>42807.401319444441</v>
      </c>
      <c r="C602" s="2">
        <v>42807.413784722223</v>
      </c>
      <c r="D602" s="1">
        <v>1076</v>
      </c>
      <c r="E602" s="1" t="s">
        <v>79</v>
      </c>
      <c r="F602" s="1" t="s">
        <v>147</v>
      </c>
      <c r="G602" s="1" t="s">
        <v>11</v>
      </c>
      <c r="I602" s="1">
        <v>1990</v>
      </c>
    </row>
    <row r="603" spans="1:9" ht="15.75" customHeight="1" x14ac:dyDescent="0.3">
      <c r="A603" s="1">
        <v>1432998</v>
      </c>
      <c r="B603" s="2">
        <v>42792.690150462964</v>
      </c>
      <c r="C603" s="2">
        <v>42792.720081018517</v>
      </c>
      <c r="D603" s="1">
        <v>2585</v>
      </c>
      <c r="E603" s="1" t="s">
        <v>240</v>
      </c>
      <c r="F603" s="1" t="s">
        <v>79</v>
      </c>
      <c r="G603" s="1" t="s">
        <v>11</v>
      </c>
      <c r="H603" s="1" t="s">
        <v>12</v>
      </c>
      <c r="I603" s="1">
        <v>1952</v>
      </c>
    </row>
    <row r="604" spans="1:9" ht="15.75" customHeight="1" x14ac:dyDescent="0.3">
      <c r="A604" s="1">
        <v>93958</v>
      </c>
      <c r="B604" s="2">
        <v>42740.748356481483</v>
      </c>
      <c r="C604" s="2">
        <v>42740.763506944444</v>
      </c>
      <c r="D604" s="1">
        <v>1309</v>
      </c>
      <c r="E604" s="1" t="s">
        <v>186</v>
      </c>
      <c r="F604" s="1" t="s">
        <v>143</v>
      </c>
      <c r="G604" s="1" t="s">
        <v>11</v>
      </c>
      <c r="H604" s="1" t="s">
        <v>12</v>
      </c>
      <c r="I604" s="1">
        <v>1986</v>
      </c>
    </row>
    <row r="605" spans="1:9" ht="15.75" customHeight="1" x14ac:dyDescent="0.3">
      <c r="A605" s="1">
        <v>2128616</v>
      </c>
      <c r="B605" s="2">
        <v>42821.787708333337</v>
      </c>
      <c r="C605" s="2">
        <v>42821.799641203703</v>
      </c>
      <c r="D605" s="1">
        <v>1030</v>
      </c>
      <c r="E605" s="1" t="s">
        <v>165</v>
      </c>
      <c r="F605" s="1" t="s">
        <v>310</v>
      </c>
      <c r="G605" s="1" t="s">
        <v>11</v>
      </c>
      <c r="H605" s="1" t="s">
        <v>12</v>
      </c>
      <c r="I605" s="1">
        <v>1991</v>
      </c>
    </row>
    <row r="606" spans="1:9" ht="15.75" customHeight="1" x14ac:dyDescent="0.3">
      <c r="A606" s="1">
        <v>3293818</v>
      </c>
      <c r="B606" s="2">
        <v>42850.36341435185</v>
      </c>
      <c r="C606" s="2">
        <v>42850.365254629629</v>
      </c>
      <c r="D606" s="1">
        <v>159</v>
      </c>
      <c r="E606" s="1" t="s">
        <v>203</v>
      </c>
      <c r="F606" s="1" t="s">
        <v>428</v>
      </c>
      <c r="G606" s="1" t="s">
        <v>11</v>
      </c>
      <c r="H606" s="1" t="s">
        <v>19</v>
      </c>
      <c r="I606" s="1">
        <v>1975</v>
      </c>
    </row>
    <row r="607" spans="1:9" ht="15.75" customHeight="1" x14ac:dyDescent="0.3">
      <c r="A607" s="1">
        <v>729053</v>
      </c>
      <c r="B607" s="2">
        <v>42767.307071759256</v>
      </c>
      <c r="C607" s="2">
        <v>42767.316076388888</v>
      </c>
      <c r="D607" s="1">
        <v>777</v>
      </c>
      <c r="E607" s="1" t="s">
        <v>138</v>
      </c>
      <c r="F607" s="1" t="s">
        <v>342</v>
      </c>
      <c r="G607" s="1" t="s">
        <v>11</v>
      </c>
      <c r="H607" s="1" t="s">
        <v>12</v>
      </c>
      <c r="I607" s="1">
        <v>1992</v>
      </c>
    </row>
    <row r="608" spans="1:9" ht="15.75" customHeight="1" x14ac:dyDescent="0.3">
      <c r="A608" s="1">
        <v>2476245</v>
      </c>
      <c r="B608" s="2">
        <v>42832.749803240738</v>
      </c>
      <c r="C608" s="2">
        <v>42832.760659722226</v>
      </c>
      <c r="D608" s="1">
        <v>938</v>
      </c>
      <c r="E608" s="1" t="s">
        <v>134</v>
      </c>
      <c r="F608" s="1" t="s">
        <v>337</v>
      </c>
      <c r="G608" s="1" t="s">
        <v>11</v>
      </c>
      <c r="H608" s="1" t="s">
        <v>12</v>
      </c>
      <c r="I608" s="1">
        <v>1961</v>
      </c>
    </row>
    <row r="609" spans="1:9" ht="15.75" customHeight="1" x14ac:dyDescent="0.3">
      <c r="A609" s="1">
        <v>5904884</v>
      </c>
      <c r="B609" s="2">
        <v>42901.362280092595</v>
      </c>
      <c r="C609" s="2">
        <v>42901.375717592593</v>
      </c>
      <c r="D609" s="1">
        <v>1161</v>
      </c>
      <c r="E609" s="1" t="s">
        <v>231</v>
      </c>
      <c r="F609" s="1" t="s">
        <v>146</v>
      </c>
      <c r="G609" s="1" t="s">
        <v>11</v>
      </c>
      <c r="H609" s="1" t="s">
        <v>12</v>
      </c>
      <c r="I609" s="1">
        <v>1967</v>
      </c>
    </row>
    <row r="610" spans="1:9" ht="15.75" customHeight="1" x14ac:dyDescent="0.3">
      <c r="A610" s="1">
        <v>648040</v>
      </c>
      <c r="B610" s="2">
        <v>42763.891273148147</v>
      </c>
      <c r="C610" s="2">
        <v>42763.898634259262</v>
      </c>
      <c r="D610" s="1">
        <v>636</v>
      </c>
      <c r="E610" s="1" t="s">
        <v>116</v>
      </c>
      <c r="F610" s="1" t="s">
        <v>367</v>
      </c>
      <c r="G610" s="1" t="s">
        <v>11</v>
      </c>
      <c r="H610" s="1" t="s">
        <v>12</v>
      </c>
      <c r="I610" s="1">
        <v>1985</v>
      </c>
    </row>
    <row r="611" spans="1:9" ht="15.75" customHeight="1" x14ac:dyDescent="0.3">
      <c r="A611" s="1">
        <v>4341667</v>
      </c>
      <c r="B611" s="2">
        <v>42871.908252314817</v>
      </c>
      <c r="C611" s="2">
        <v>42871.909756944442</v>
      </c>
      <c r="D611" s="1">
        <v>129</v>
      </c>
      <c r="E611" s="1" t="s">
        <v>256</v>
      </c>
      <c r="F611" s="1" t="s">
        <v>83</v>
      </c>
      <c r="G611" s="1" t="s">
        <v>11</v>
      </c>
      <c r="H611" s="1" t="s">
        <v>12</v>
      </c>
      <c r="I611" s="1">
        <v>1969</v>
      </c>
    </row>
    <row r="612" spans="1:9" ht="15.75" customHeight="1" x14ac:dyDescent="0.3">
      <c r="A612" s="1">
        <v>1393402</v>
      </c>
      <c r="B612" s="2">
        <v>42791.51053240741</v>
      </c>
      <c r="C612" s="2">
        <v>42791.513402777775</v>
      </c>
      <c r="D612" s="1">
        <v>248</v>
      </c>
      <c r="E612" s="1" t="s">
        <v>72</v>
      </c>
      <c r="F612" s="1" t="s">
        <v>10</v>
      </c>
      <c r="G612" s="1" t="s">
        <v>11</v>
      </c>
      <c r="H612" s="1" t="s">
        <v>12</v>
      </c>
      <c r="I612" s="1">
        <v>1995</v>
      </c>
    </row>
    <row r="613" spans="1:9" ht="15.75" customHeight="1" x14ac:dyDescent="0.3">
      <c r="A613" s="1">
        <v>6403666</v>
      </c>
      <c r="B613" s="2">
        <v>42910.523229166669</v>
      </c>
      <c r="C613" s="2">
        <v>42910.54042824074</v>
      </c>
      <c r="D613" s="1">
        <v>1486</v>
      </c>
      <c r="E613" s="1" t="s">
        <v>183</v>
      </c>
      <c r="F613" s="1" t="s">
        <v>45</v>
      </c>
      <c r="G613" s="1" t="s">
        <v>29</v>
      </c>
    </row>
    <row r="614" spans="1:9" ht="15.75" customHeight="1" x14ac:dyDescent="0.3">
      <c r="A614" s="1">
        <v>2083467</v>
      </c>
      <c r="B614" s="2">
        <v>42819.753576388888</v>
      </c>
      <c r="C614" s="2">
        <v>42819.763101851851</v>
      </c>
      <c r="D614" s="1">
        <v>823</v>
      </c>
      <c r="E614" s="1" t="s">
        <v>122</v>
      </c>
      <c r="F614" s="1" t="s">
        <v>291</v>
      </c>
      <c r="G614" s="1" t="s">
        <v>11</v>
      </c>
      <c r="H614" s="1" t="s">
        <v>12</v>
      </c>
      <c r="I614" s="1">
        <v>1968</v>
      </c>
    </row>
    <row r="615" spans="1:9" ht="15.75" customHeight="1" x14ac:dyDescent="0.3">
      <c r="A615" s="1">
        <v>4315230</v>
      </c>
      <c r="B615" s="2">
        <v>42871.68445601852</v>
      </c>
      <c r="C615" s="2">
        <v>42871.704282407409</v>
      </c>
      <c r="D615" s="1">
        <v>1712</v>
      </c>
      <c r="E615" s="1" t="s">
        <v>280</v>
      </c>
      <c r="F615" s="1" t="s">
        <v>246</v>
      </c>
      <c r="G615" s="1" t="s">
        <v>29</v>
      </c>
    </row>
    <row r="616" spans="1:9" ht="15.75" customHeight="1" x14ac:dyDescent="0.3">
      <c r="A616" s="1">
        <v>5437205</v>
      </c>
      <c r="B616" s="2">
        <v>42893.544409722221</v>
      </c>
      <c r="C616" s="2">
        <v>42893.553136574075</v>
      </c>
      <c r="D616" s="1">
        <v>753</v>
      </c>
      <c r="E616" s="1" t="s">
        <v>374</v>
      </c>
      <c r="F616" s="1" t="s">
        <v>184</v>
      </c>
      <c r="G616" s="1" t="s">
        <v>11</v>
      </c>
      <c r="H616" s="1" t="s">
        <v>12</v>
      </c>
      <c r="I616" s="1">
        <v>1989</v>
      </c>
    </row>
    <row r="617" spans="1:9" ht="15.75" customHeight="1" x14ac:dyDescent="0.3">
      <c r="A617" s="1">
        <v>1260121</v>
      </c>
      <c r="B617" s="2">
        <v>42788.346967592595</v>
      </c>
      <c r="C617" s="2">
        <v>42788.354895833334</v>
      </c>
      <c r="D617" s="1">
        <v>684</v>
      </c>
      <c r="E617" s="1" t="s">
        <v>39</v>
      </c>
      <c r="F617" s="1" t="s">
        <v>157</v>
      </c>
      <c r="G617" s="1" t="s">
        <v>11</v>
      </c>
      <c r="H617" s="1" t="s">
        <v>12</v>
      </c>
      <c r="I617" s="1">
        <v>1974</v>
      </c>
    </row>
    <row r="618" spans="1:9" ht="15.75" customHeight="1" x14ac:dyDescent="0.3">
      <c r="A618" s="1">
        <v>2460556</v>
      </c>
      <c r="B618" s="2">
        <v>42832.43476851852</v>
      </c>
      <c r="C618" s="2">
        <v>42832.43949074074</v>
      </c>
      <c r="D618" s="1">
        <v>408</v>
      </c>
      <c r="E618" s="1" t="s">
        <v>297</v>
      </c>
      <c r="F618" s="1" t="s">
        <v>253</v>
      </c>
      <c r="G618" s="1" t="s">
        <v>11</v>
      </c>
      <c r="H618" s="1" t="s">
        <v>12</v>
      </c>
      <c r="I618" s="1">
        <v>1982</v>
      </c>
    </row>
    <row r="619" spans="1:9" ht="15.75" customHeight="1" x14ac:dyDescent="0.3">
      <c r="A619" s="1">
        <v>6102262</v>
      </c>
      <c r="B619" s="2">
        <v>42905.289212962962</v>
      </c>
      <c r="C619" s="2">
        <v>42905.294895833336</v>
      </c>
      <c r="D619" s="1">
        <v>491</v>
      </c>
      <c r="E619" s="1" t="s">
        <v>63</v>
      </c>
      <c r="F619" s="1" t="s">
        <v>255</v>
      </c>
      <c r="G619" s="1" t="s">
        <v>11</v>
      </c>
      <c r="H619" s="1" t="s">
        <v>12</v>
      </c>
      <c r="I619" s="1">
        <v>1983</v>
      </c>
    </row>
    <row r="620" spans="1:9" ht="15.75" customHeight="1" x14ac:dyDescent="0.3">
      <c r="A620" s="1">
        <v>2469770</v>
      </c>
      <c r="B620" s="2">
        <v>42832.664826388886</v>
      </c>
      <c r="C620" s="2">
        <v>42832.67863425926</v>
      </c>
      <c r="D620" s="1">
        <v>1192</v>
      </c>
      <c r="E620" s="1" t="s">
        <v>441</v>
      </c>
      <c r="F620" s="1" t="s">
        <v>88</v>
      </c>
      <c r="G620" s="1" t="s">
        <v>11</v>
      </c>
      <c r="H620" s="1" t="s">
        <v>19</v>
      </c>
      <c r="I620" s="1">
        <v>1977</v>
      </c>
    </row>
    <row r="621" spans="1:9" ht="15.75" customHeight="1" x14ac:dyDescent="0.3">
      <c r="A621" s="1">
        <v>5621355</v>
      </c>
      <c r="B621" s="2">
        <v>42896.50403935185</v>
      </c>
      <c r="C621" s="2">
        <v>42896.524189814816</v>
      </c>
      <c r="D621" s="1">
        <v>1740</v>
      </c>
      <c r="E621" s="1" t="s">
        <v>346</v>
      </c>
      <c r="F621" s="1" t="s">
        <v>363</v>
      </c>
      <c r="G621" s="1" t="s">
        <v>29</v>
      </c>
    </row>
    <row r="622" spans="1:9" ht="15.75" customHeight="1" x14ac:dyDescent="0.3">
      <c r="A622" s="1">
        <v>1630084</v>
      </c>
      <c r="B622" s="2">
        <v>42798.476180555554</v>
      </c>
      <c r="C622" s="2">
        <v>42798.48400462963</v>
      </c>
      <c r="D622" s="1">
        <v>676</v>
      </c>
      <c r="E622" s="1" t="s">
        <v>107</v>
      </c>
      <c r="F622" s="1" t="s">
        <v>367</v>
      </c>
      <c r="G622" s="1" t="s">
        <v>11</v>
      </c>
      <c r="H622" s="1" t="s">
        <v>12</v>
      </c>
      <c r="I622" s="1">
        <v>1991</v>
      </c>
    </row>
    <row r="623" spans="1:9" ht="15.75" customHeight="1" x14ac:dyDescent="0.3">
      <c r="A623" s="1">
        <v>4577767</v>
      </c>
      <c r="B623" s="2">
        <v>42875.822800925926</v>
      </c>
      <c r="C623" s="2">
        <v>42875.828750000001</v>
      </c>
      <c r="D623" s="1">
        <v>514</v>
      </c>
      <c r="E623" s="1" t="s">
        <v>141</v>
      </c>
      <c r="F623" s="1" t="s">
        <v>82</v>
      </c>
      <c r="G623" s="1" t="s">
        <v>11</v>
      </c>
      <c r="H623" s="1" t="s">
        <v>12</v>
      </c>
      <c r="I623" s="1">
        <v>1979</v>
      </c>
    </row>
    <row r="624" spans="1:9" ht="15.75" customHeight="1" x14ac:dyDescent="0.3">
      <c r="A624" s="1">
        <v>4251955</v>
      </c>
      <c r="B624" s="2">
        <v>42870.653344907405</v>
      </c>
      <c r="C624" s="2">
        <v>42870.657766203702</v>
      </c>
      <c r="D624" s="1">
        <v>382</v>
      </c>
      <c r="E624" s="1" t="s">
        <v>79</v>
      </c>
      <c r="F624" s="1" t="s">
        <v>109</v>
      </c>
      <c r="G624" s="1" t="s">
        <v>11</v>
      </c>
      <c r="H624" s="1" t="s">
        <v>12</v>
      </c>
      <c r="I624" s="1">
        <v>1988</v>
      </c>
    </row>
    <row r="625" spans="1:9" ht="15.75" customHeight="1" x14ac:dyDescent="0.3">
      <c r="A625" s="1">
        <v>5092155</v>
      </c>
      <c r="B625" s="2">
        <v>42887.338796296295</v>
      </c>
      <c r="C625" s="2">
        <v>42887.348506944443</v>
      </c>
      <c r="D625" s="1">
        <v>839</v>
      </c>
      <c r="E625" s="1" t="s">
        <v>313</v>
      </c>
      <c r="F625" s="1" t="s">
        <v>170</v>
      </c>
      <c r="G625" s="1" t="s">
        <v>11</v>
      </c>
      <c r="H625" s="1" t="s">
        <v>12</v>
      </c>
      <c r="I625" s="1">
        <v>1964</v>
      </c>
    </row>
    <row r="626" spans="1:9" ht="15.75" customHeight="1" x14ac:dyDescent="0.3">
      <c r="A626" s="1">
        <v>4582789</v>
      </c>
      <c r="B626" s="2">
        <v>42875.951747685183</v>
      </c>
      <c r="C626" s="2">
        <v>42875.954710648148</v>
      </c>
      <c r="D626" s="1">
        <v>256</v>
      </c>
      <c r="E626" s="1" t="s">
        <v>228</v>
      </c>
      <c r="F626" s="1" t="s">
        <v>56</v>
      </c>
      <c r="G626" s="1" t="s">
        <v>11</v>
      </c>
      <c r="H626" s="1" t="s">
        <v>12</v>
      </c>
      <c r="I626" s="1">
        <v>1989</v>
      </c>
    </row>
    <row r="627" spans="1:9" ht="15.75" customHeight="1" x14ac:dyDescent="0.3">
      <c r="A627" s="1">
        <v>437124</v>
      </c>
      <c r="B627" s="2">
        <v>42755.523518518516</v>
      </c>
      <c r="C627" s="2">
        <v>42755.524710648147</v>
      </c>
      <c r="D627" s="1">
        <v>102</v>
      </c>
      <c r="E627" s="1" t="s">
        <v>436</v>
      </c>
      <c r="F627" s="1" t="s">
        <v>442</v>
      </c>
      <c r="G627" s="1" t="s">
        <v>11</v>
      </c>
      <c r="H627" s="1" t="s">
        <v>12</v>
      </c>
      <c r="I627" s="1">
        <v>1994</v>
      </c>
    </row>
    <row r="628" spans="1:9" ht="15.75" customHeight="1" x14ac:dyDescent="0.3">
      <c r="A628" s="1">
        <v>4386654</v>
      </c>
      <c r="B628" s="2">
        <v>42872.730474537035</v>
      </c>
      <c r="C628" s="2">
        <v>42872.734652777777</v>
      </c>
      <c r="D628" s="1">
        <v>361</v>
      </c>
      <c r="E628" s="1" t="s">
        <v>439</v>
      </c>
      <c r="F628" s="1" t="s">
        <v>176</v>
      </c>
      <c r="G628" s="1" t="s">
        <v>11</v>
      </c>
      <c r="H628" s="1" t="s">
        <v>12</v>
      </c>
      <c r="I628" s="1">
        <v>1985</v>
      </c>
    </row>
    <row r="629" spans="1:9" ht="15.75" customHeight="1" x14ac:dyDescent="0.3">
      <c r="A629" s="1">
        <v>4848206</v>
      </c>
      <c r="B629" s="2">
        <v>42881.810763888891</v>
      </c>
      <c r="C629" s="2">
        <v>42881.813958333332</v>
      </c>
      <c r="D629" s="1">
        <v>276</v>
      </c>
      <c r="E629" s="1" t="s">
        <v>303</v>
      </c>
      <c r="F629" s="1" t="s">
        <v>306</v>
      </c>
      <c r="G629" s="1" t="s">
        <v>11</v>
      </c>
      <c r="H629" s="1" t="s">
        <v>12</v>
      </c>
      <c r="I629" s="1">
        <v>1990</v>
      </c>
    </row>
    <row r="630" spans="1:9" ht="15.75" customHeight="1" x14ac:dyDescent="0.3">
      <c r="A630" s="1">
        <v>6355814</v>
      </c>
      <c r="B630" s="2">
        <v>42909.483356481483</v>
      </c>
      <c r="C630" s="2">
        <v>42909.496134259258</v>
      </c>
      <c r="D630" s="1">
        <v>1104</v>
      </c>
      <c r="E630" s="1" t="s">
        <v>186</v>
      </c>
      <c r="F630" s="1" t="s">
        <v>141</v>
      </c>
      <c r="G630" s="1" t="s">
        <v>11</v>
      </c>
      <c r="H630" s="1" t="s">
        <v>12</v>
      </c>
      <c r="I630" s="1">
        <v>1985</v>
      </c>
    </row>
    <row r="631" spans="1:9" ht="15.75" customHeight="1" x14ac:dyDescent="0.3">
      <c r="A631" s="1">
        <v>5590129</v>
      </c>
      <c r="B631" s="2">
        <v>42895.758483796293</v>
      </c>
      <c r="C631" s="2">
        <v>42895.763865740744</v>
      </c>
      <c r="D631" s="1">
        <v>465</v>
      </c>
      <c r="E631" s="1" t="s">
        <v>328</v>
      </c>
      <c r="F631" s="1" t="s">
        <v>443</v>
      </c>
      <c r="G631" s="1" t="s">
        <v>11</v>
      </c>
      <c r="H631" s="1" t="s">
        <v>19</v>
      </c>
      <c r="I631" s="1">
        <v>1999</v>
      </c>
    </row>
    <row r="632" spans="1:9" ht="15.75" customHeight="1" x14ac:dyDescent="0.3">
      <c r="A632" s="1">
        <v>4036294</v>
      </c>
      <c r="B632" s="2">
        <v>42865.615787037037</v>
      </c>
      <c r="C632" s="2">
        <v>42865.620057870372</v>
      </c>
      <c r="D632" s="1">
        <v>368</v>
      </c>
      <c r="E632" s="1" t="s">
        <v>126</v>
      </c>
      <c r="F632" s="1" t="s">
        <v>176</v>
      </c>
      <c r="G632" s="1" t="s">
        <v>11</v>
      </c>
      <c r="H632" s="1" t="s">
        <v>19</v>
      </c>
      <c r="I632" s="1">
        <v>1987</v>
      </c>
    </row>
    <row r="633" spans="1:9" ht="15.75" customHeight="1" x14ac:dyDescent="0.3">
      <c r="A633" s="1">
        <v>6281515</v>
      </c>
      <c r="B633" s="2">
        <v>42908.365914351853</v>
      </c>
      <c r="C633" s="2">
        <v>42908.372523148151</v>
      </c>
      <c r="D633" s="1">
        <v>571</v>
      </c>
      <c r="E633" s="1" t="s">
        <v>441</v>
      </c>
      <c r="F633" s="1" t="s">
        <v>444</v>
      </c>
      <c r="G633" s="1" t="s">
        <v>11</v>
      </c>
      <c r="H633" s="1" t="s">
        <v>12</v>
      </c>
      <c r="I633" s="1">
        <v>1968</v>
      </c>
    </row>
    <row r="634" spans="1:9" ht="15.75" customHeight="1" x14ac:dyDescent="0.3">
      <c r="A634" s="1">
        <v>5000284</v>
      </c>
      <c r="B634" s="2">
        <v>42885.651076388887</v>
      </c>
      <c r="C634" s="2">
        <v>42885.677499999998</v>
      </c>
      <c r="D634" s="1">
        <v>2282</v>
      </c>
      <c r="E634" s="1" t="s">
        <v>28</v>
      </c>
      <c r="F634" s="1" t="s">
        <v>228</v>
      </c>
      <c r="G634" s="1" t="s">
        <v>11</v>
      </c>
      <c r="H634" s="1" t="s">
        <v>12</v>
      </c>
      <c r="I634" s="1">
        <v>1975</v>
      </c>
    </row>
    <row r="635" spans="1:9" ht="15.75" customHeight="1" x14ac:dyDescent="0.3">
      <c r="A635" s="1">
        <v>3723871</v>
      </c>
      <c r="B635" s="2">
        <v>42858.764988425923</v>
      </c>
      <c r="C635" s="2">
        <v>42858.771099537036</v>
      </c>
      <c r="D635" s="1">
        <v>528</v>
      </c>
      <c r="E635" s="1" t="s">
        <v>39</v>
      </c>
      <c r="F635" s="1" t="s">
        <v>393</v>
      </c>
      <c r="G635" s="1" t="s">
        <v>11</v>
      </c>
      <c r="H635" s="1" t="s">
        <v>12</v>
      </c>
      <c r="I635" s="1">
        <v>1978</v>
      </c>
    </row>
    <row r="636" spans="1:9" ht="15.75" customHeight="1" x14ac:dyDescent="0.3">
      <c r="A636" s="1">
        <v>5658418</v>
      </c>
      <c r="B636" s="2">
        <v>42896.876909722225</v>
      </c>
      <c r="C636" s="2">
        <v>42896.895104166666</v>
      </c>
      <c r="D636" s="1">
        <v>1571</v>
      </c>
      <c r="E636" s="1" t="s">
        <v>182</v>
      </c>
      <c r="F636" s="1" t="s">
        <v>31</v>
      </c>
      <c r="G636" s="1" t="s">
        <v>11</v>
      </c>
      <c r="H636" s="1" t="s">
        <v>12</v>
      </c>
      <c r="I636" s="1">
        <v>1962</v>
      </c>
    </row>
    <row r="637" spans="1:9" ht="15.75" customHeight="1" x14ac:dyDescent="0.3">
      <c r="A637" s="1">
        <v>6538158</v>
      </c>
      <c r="B637" s="2">
        <v>42912.736793981479</v>
      </c>
      <c r="C637" s="2">
        <v>42912.747881944444</v>
      </c>
      <c r="D637" s="1">
        <v>958</v>
      </c>
      <c r="E637" s="1" t="s">
        <v>134</v>
      </c>
      <c r="F637" s="1" t="s">
        <v>289</v>
      </c>
      <c r="G637" s="1" t="s">
        <v>29</v>
      </c>
    </row>
    <row r="638" spans="1:9" ht="15.75" customHeight="1" x14ac:dyDescent="0.3">
      <c r="A638" s="1">
        <v>6603188</v>
      </c>
      <c r="B638" s="2">
        <v>42913.737743055557</v>
      </c>
      <c r="C638" s="2">
        <v>42913.743854166663</v>
      </c>
      <c r="D638" s="1">
        <v>528</v>
      </c>
      <c r="E638" s="1" t="s">
        <v>175</v>
      </c>
      <c r="F638" s="1" t="s">
        <v>38</v>
      </c>
      <c r="G638" s="1" t="s">
        <v>11</v>
      </c>
      <c r="H638" s="1" t="s">
        <v>12</v>
      </c>
      <c r="I638" s="1">
        <v>1992</v>
      </c>
    </row>
    <row r="639" spans="1:9" ht="15.75" customHeight="1" x14ac:dyDescent="0.3">
      <c r="A639" s="1">
        <v>3332077</v>
      </c>
      <c r="B639" s="2">
        <v>42851.744293981479</v>
      </c>
      <c r="C639" s="2">
        <v>42851.749120370368</v>
      </c>
      <c r="D639" s="1">
        <v>417</v>
      </c>
      <c r="E639" s="1" t="s">
        <v>162</v>
      </c>
      <c r="F639" s="1" t="s">
        <v>200</v>
      </c>
      <c r="G639" s="1" t="s">
        <v>11</v>
      </c>
      <c r="H639" s="1" t="s">
        <v>19</v>
      </c>
      <c r="I639" s="1">
        <v>1960</v>
      </c>
    </row>
    <row r="640" spans="1:9" ht="15.75" customHeight="1" x14ac:dyDescent="0.3">
      <c r="A640" s="1">
        <v>6579097</v>
      </c>
      <c r="B640" s="2">
        <v>42913.452453703707</v>
      </c>
      <c r="C640" s="2">
        <v>42913.468518518515</v>
      </c>
      <c r="D640" s="1">
        <v>1387</v>
      </c>
      <c r="E640" s="1" t="s">
        <v>246</v>
      </c>
      <c r="F640" s="1" t="s">
        <v>240</v>
      </c>
      <c r="G640" s="1" t="s">
        <v>11</v>
      </c>
      <c r="H640" s="1" t="s">
        <v>12</v>
      </c>
      <c r="I640" s="1">
        <v>1976</v>
      </c>
    </row>
    <row r="641" spans="1:9" ht="15.75" customHeight="1" x14ac:dyDescent="0.3">
      <c r="A641" s="1">
        <v>4347914</v>
      </c>
      <c r="B641" s="2">
        <v>42872.29724537037</v>
      </c>
      <c r="C641" s="2">
        <v>42872.299247685187</v>
      </c>
      <c r="D641" s="1">
        <v>173</v>
      </c>
      <c r="E641" s="1" t="s">
        <v>350</v>
      </c>
      <c r="F641" s="1" t="s">
        <v>142</v>
      </c>
      <c r="G641" s="1" t="s">
        <v>11</v>
      </c>
      <c r="H641" s="1" t="s">
        <v>12</v>
      </c>
      <c r="I641" s="1">
        <v>1991</v>
      </c>
    </row>
    <row r="642" spans="1:9" ht="15.75" customHeight="1" x14ac:dyDescent="0.3">
      <c r="A642" s="1">
        <v>6248195</v>
      </c>
      <c r="B642" s="2">
        <v>42907.749710648146</v>
      </c>
      <c r="C642" s="2">
        <v>42907.758090277777</v>
      </c>
      <c r="D642" s="1">
        <v>724</v>
      </c>
      <c r="E642" s="1" t="s">
        <v>81</v>
      </c>
      <c r="F642" s="1" t="s">
        <v>243</v>
      </c>
      <c r="G642" s="1" t="s">
        <v>11</v>
      </c>
      <c r="H642" s="1" t="s">
        <v>12</v>
      </c>
      <c r="I642" s="1">
        <v>1983</v>
      </c>
    </row>
    <row r="643" spans="1:9" ht="15.75" customHeight="1" x14ac:dyDescent="0.3">
      <c r="A643" s="1">
        <v>238151</v>
      </c>
      <c r="B643" s="2">
        <v>42747.768171296295</v>
      </c>
      <c r="C643" s="2">
        <v>42747.776423611111</v>
      </c>
      <c r="D643" s="1">
        <v>713</v>
      </c>
      <c r="E643" s="1" t="s">
        <v>445</v>
      </c>
      <c r="F643" s="1" t="s">
        <v>276</v>
      </c>
      <c r="G643" s="1" t="s">
        <v>11</v>
      </c>
      <c r="H643" s="1" t="s">
        <v>12</v>
      </c>
      <c r="I643" s="1">
        <v>1956</v>
      </c>
    </row>
    <row r="644" spans="1:9" ht="15.75" customHeight="1" x14ac:dyDescent="0.3">
      <c r="A644" s="1">
        <v>6190901</v>
      </c>
      <c r="B644" s="2">
        <v>42906.81108796296</v>
      </c>
      <c r="C644" s="2">
        <v>42906.813078703701</v>
      </c>
      <c r="D644" s="1">
        <v>171</v>
      </c>
      <c r="E644" s="1" t="s">
        <v>446</v>
      </c>
      <c r="F644" s="1" t="s">
        <v>447</v>
      </c>
      <c r="G644" s="1" t="s">
        <v>11</v>
      </c>
      <c r="H644" s="1" t="s">
        <v>12</v>
      </c>
      <c r="I644" s="1">
        <v>1961</v>
      </c>
    </row>
    <row r="645" spans="1:9" ht="15.75" customHeight="1" x14ac:dyDescent="0.3">
      <c r="A645" s="1">
        <v>6645191</v>
      </c>
      <c r="B645" s="2">
        <v>42914.446284722224</v>
      </c>
      <c r="C645" s="2">
        <v>42914.452847222223</v>
      </c>
      <c r="D645" s="1">
        <v>566</v>
      </c>
      <c r="E645" s="1" t="s">
        <v>144</v>
      </c>
      <c r="F645" s="1" t="s">
        <v>61</v>
      </c>
      <c r="G645" s="1" t="s">
        <v>11</v>
      </c>
      <c r="H645" s="1" t="s">
        <v>19</v>
      </c>
      <c r="I645" s="1">
        <v>1984</v>
      </c>
    </row>
    <row r="646" spans="1:9" ht="15.75" customHeight="1" x14ac:dyDescent="0.3">
      <c r="A646" s="1">
        <v>6116823</v>
      </c>
      <c r="B646" s="2">
        <v>42905.463634259257</v>
      </c>
      <c r="C646" s="2">
        <v>42905.474085648151</v>
      </c>
      <c r="D646" s="1">
        <v>903</v>
      </c>
      <c r="E646" s="1" t="s">
        <v>210</v>
      </c>
      <c r="F646" s="1" t="s">
        <v>185</v>
      </c>
      <c r="G646" s="1" t="s">
        <v>11</v>
      </c>
      <c r="H646" s="1" t="s">
        <v>12</v>
      </c>
      <c r="I646" s="1">
        <v>1985</v>
      </c>
    </row>
    <row r="647" spans="1:9" ht="15.75" customHeight="1" x14ac:dyDescent="0.3">
      <c r="A647" s="1">
        <v>937987</v>
      </c>
      <c r="B647" s="2">
        <v>42774.532858796294</v>
      </c>
      <c r="C647" s="2">
        <v>42774.537951388891</v>
      </c>
      <c r="D647" s="1">
        <v>439</v>
      </c>
      <c r="E647" s="1" t="s">
        <v>62</v>
      </c>
      <c r="F647" s="1" t="s">
        <v>130</v>
      </c>
      <c r="G647" s="1" t="s">
        <v>11</v>
      </c>
      <c r="H647" s="1" t="s">
        <v>19</v>
      </c>
      <c r="I647" s="1">
        <v>1966</v>
      </c>
    </row>
    <row r="648" spans="1:9" ht="15.75" customHeight="1" x14ac:dyDescent="0.3">
      <c r="A648" s="1">
        <v>5411923</v>
      </c>
      <c r="B648" s="2">
        <v>42892.961261574077</v>
      </c>
      <c r="C648" s="2">
        <v>42892.969502314816</v>
      </c>
      <c r="D648" s="1">
        <v>712</v>
      </c>
      <c r="E648" s="1" t="s">
        <v>221</v>
      </c>
      <c r="F648" s="1" t="s">
        <v>240</v>
      </c>
      <c r="G648" s="1" t="s">
        <v>11</v>
      </c>
      <c r="H648" s="1" t="s">
        <v>12</v>
      </c>
      <c r="I648" s="1">
        <v>1987</v>
      </c>
    </row>
    <row r="649" spans="1:9" ht="15.75" customHeight="1" x14ac:dyDescent="0.3">
      <c r="A649" s="1">
        <v>1614911</v>
      </c>
      <c r="B649" s="2">
        <v>42797.691145833334</v>
      </c>
      <c r="C649" s="2">
        <v>42797.702824074076</v>
      </c>
      <c r="D649" s="1">
        <v>1008</v>
      </c>
      <c r="E649" s="1" t="s">
        <v>140</v>
      </c>
      <c r="F649" s="1" t="s">
        <v>270</v>
      </c>
      <c r="G649" s="1" t="s">
        <v>11</v>
      </c>
      <c r="H649" s="1" t="s">
        <v>12</v>
      </c>
      <c r="I649" s="1">
        <v>1974</v>
      </c>
    </row>
    <row r="650" spans="1:9" ht="15.75" customHeight="1" x14ac:dyDescent="0.3">
      <c r="A650" s="1">
        <v>5260053</v>
      </c>
      <c r="B650" s="2">
        <v>42889.746342592596</v>
      </c>
      <c r="C650" s="2">
        <v>42889.765729166669</v>
      </c>
      <c r="D650" s="1">
        <v>1674</v>
      </c>
      <c r="E650" s="1" t="s">
        <v>448</v>
      </c>
      <c r="F650" s="1" t="s">
        <v>67</v>
      </c>
      <c r="G650" s="1" t="s">
        <v>11</v>
      </c>
      <c r="H650" s="1" t="s">
        <v>12</v>
      </c>
      <c r="I650" s="1">
        <v>1992</v>
      </c>
    </row>
    <row r="651" spans="1:9" ht="15.75" customHeight="1" x14ac:dyDescent="0.3">
      <c r="A651" s="1">
        <v>350707</v>
      </c>
      <c r="B651" s="2">
        <v>42752.693668981483</v>
      </c>
      <c r="C651" s="2">
        <v>42752.696539351855</v>
      </c>
      <c r="D651" s="1">
        <v>247</v>
      </c>
      <c r="E651" s="1" t="s">
        <v>293</v>
      </c>
      <c r="F651" s="1" t="s">
        <v>96</v>
      </c>
      <c r="G651" s="1" t="s">
        <v>11</v>
      </c>
      <c r="H651" s="1" t="s">
        <v>19</v>
      </c>
      <c r="I651" s="1">
        <v>1975</v>
      </c>
    </row>
    <row r="652" spans="1:9" ht="15.75" customHeight="1" x14ac:dyDescent="0.3">
      <c r="A652" s="1">
        <v>1526858</v>
      </c>
      <c r="B652" s="2">
        <v>42795.36546296296</v>
      </c>
      <c r="C652" s="2">
        <v>42795.374050925922</v>
      </c>
      <c r="D652" s="1">
        <v>741</v>
      </c>
      <c r="E652" s="1" t="s">
        <v>43</v>
      </c>
      <c r="F652" s="1" t="s">
        <v>267</v>
      </c>
      <c r="G652" s="1" t="s">
        <v>11</v>
      </c>
      <c r="H652" s="1" t="s">
        <v>12</v>
      </c>
      <c r="I652" s="1">
        <v>1987</v>
      </c>
    </row>
    <row r="653" spans="1:9" ht="15.75" customHeight="1" x14ac:dyDescent="0.3">
      <c r="A653" s="1">
        <v>1818265</v>
      </c>
      <c r="B653" s="2">
        <v>42804.69840277778</v>
      </c>
      <c r="C653" s="2">
        <v>42804.707384259258</v>
      </c>
      <c r="D653" s="1">
        <v>776</v>
      </c>
      <c r="E653" s="1" t="s">
        <v>198</v>
      </c>
      <c r="F653" s="1" t="s">
        <v>112</v>
      </c>
      <c r="G653" s="1" t="s">
        <v>11</v>
      </c>
      <c r="H653" s="1" t="s">
        <v>12</v>
      </c>
      <c r="I653" s="1">
        <v>1981</v>
      </c>
    </row>
    <row r="654" spans="1:9" ht="15.75" customHeight="1" x14ac:dyDescent="0.3">
      <c r="A654" s="1">
        <v>5729780</v>
      </c>
      <c r="B654" s="2">
        <v>42898.413206018522</v>
      </c>
      <c r="C654" s="2">
        <v>42898.42596064815</v>
      </c>
      <c r="D654" s="1">
        <v>1101</v>
      </c>
      <c r="E654" s="1" t="s">
        <v>131</v>
      </c>
      <c r="F654" s="1" t="s">
        <v>197</v>
      </c>
      <c r="G654" s="1" t="s">
        <v>11</v>
      </c>
      <c r="H654" s="1" t="s">
        <v>19</v>
      </c>
      <c r="I654" s="1">
        <v>1981</v>
      </c>
    </row>
    <row r="655" spans="1:9" ht="15.75" customHeight="1" x14ac:dyDescent="0.3">
      <c r="A655" s="1">
        <v>1391893</v>
      </c>
      <c r="B655" s="2">
        <v>42791.491805555554</v>
      </c>
      <c r="C655" s="2">
        <v>42791.500613425924</v>
      </c>
      <c r="D655" s="1">
        <v>760</v>
      </c>
      <c r="E655" s="1" t="s">
        <v>193</v>
      </c>
      <c r="F655" s="1" t="s">
        <v>429</v>
      </c>
      <c r="G655" s="1" t="s">
        <v>11</v>
      </c>
      <c r="H655" s="1" t="s">
        <v>12</v>
      </c>
      <c r="I655" s="1">
        <v>1987</v>
      </c>
    </row>
    <row r="656" spans="1:9" ht="15.75" customHeight="1" x14ac:dyDescent="0.3">
      <c r="A656" s="1">
        <v>6789894</v>
      </c>
      <c r="B656" s="2">
        <v>42916.643796296295</v>
      </c>
      <c r="C656" s="2">
        <v>42916.659872685188</v>
      </c>
      <c r="D656" s="1">
        <v>1388</v>
      </c>
      <c r="E656" s="1" t="s">
        <v>115</v>
      </c>
      <c r="F656" s="1" t="s">
        <v>449</v>
      </c>
      <c r="G656" s="1" t="s">
        <v>29</v>
      </c>
    </row>
    <row r="657" spans="1:9" ht="15.75" customHeight="1" x14ac:dyDescent="0.3">
      <c r="A657" s="1">
        <v>2378391</v>
      </c>
      <c r="B657" s="2">
        <v>42829.820532407408</v>
      </c>
      <c r="C657" s="2">
        <v>42829.84574074074</v>
      </c>
      <c r="D657" s="1">
        <v>2178</v>
      </c>
      <c r="E657" s="1" t="s">
        <v>208</v>
      </c>
      <c r="F657" s="1" t="s">
        <v>78</v>
      </c>
      <c r="G657" s="1" t="s">
        <v>11</v>
      </c>
      <c r="H657" s="1" t="s">
        <v>12</v>
      </c>
      <c r="I657" s="1">
        <v>1962</v>
      </c>
    </row>
    <row r="658" spans="1:9" ht="15.75" customHeight="1" x14ac:dyDescent="0.3">
      <c r="A658" s="1">
        <v>146803</v>
      </c>
      <c r="B658" s="2">
        <v>42744.719155092593</v>
      </c>
      <c r="C658" s="2">
        <v>42744.72550925926</v>
      </c>
      <c r="D658" s="1">
        <v>548</v>
      </c>
      <c r="E658" s="1" t="s">
        <v>147</v>
      </c>
      <c r="F658" s="1" t="s">
        <v>289</v>
      </c>
      <c r="G658" s="1" t="s">
        <v>11</v>
      </c>
      <c r="H658" s="1" t="s">
        <v>12</v>
      </c>
      <c r="I658" s="1">
        <v>1974</v>
      </c>
    </row>
    <row r="659" spans="1:9" ht="15.75" customHeight="1" x14ac:dyDescent="0.3">
      <c r="A659" s="1">
        <v>3184895</v>
      </c>
      <c r="B659" s="2">
        <v>42847.812060185184</v>
      </c>
      <c r="C659" s="2">
        <v>42847.819374999999</v>
      </c>
      <c r="D659" s="1">
        <v>631</v>
      </c>
      <c r="E659" s="1" t="s">
        <v>318</v>
      </c>
      <c r="F659" s="1" t="s">
        <v>231</v>
      </c>
      <c r="G659" s="1" t="s">
        <v>11</v>
      </c>
      <c r="H659" s="1" t="s">
        <v>12</v>
      </c>
      <c r="I659" s="1">
        <v>1968</v>
      </c>
    </row>
    <row r="660" spans="1:9" ht="15.75" customHeight="1" x14ac:dyDescent="0.3">
      <c r="A660" s="1">
        <v>5619352</v>
      </c>
      <c r="B660" s="2">
        <v>42896.484965277778</v>
      </c>
      <c r="C660" s="2">
        <v>42896.493009259262</v>
      </c>
      <c r="D660" s="1">
        <v>694</v>
      </c>
      <c r="E660" s="1" t="s">
        <v>114</v>
      </c>
      <c r="F660" s="1" t="s">
        <v>113</v>
      </c>
      <c r="G660" s="1" t="s">
        <v>11</v>
      </c>
      <c r="H660" s="1" t="s">
        <v>19</v>
      </c>
      <c r="I660" s="1">
        <v>1968</v>
      </c>
    </row>
    <row r="661" spans="1:9" ht="15.75" customHeight="1" x14ac:dyDescent="0.3">
      <c r="A661" s="1">
        <v>1831535</v>
      </c>
      <c r="B661" s="2">
        <v>42805.510775462964</v>
      </c>
      <c r="C661" s="2">
        <v>42805.517175925925</v>
      </c>
      <c r="D661" s="1">
        <v>552</v>
      </c>
      <c r="E661" s="1" t="s">
        <v>234</v>
      </c>
      <c r="F661" s="1" t="s">
        <v>347</v>
      </c>
      <c r="G661" s="1" t="s">
        <v>11</v>
      </c>
      <c r="H661" s="1" t="s">
        <v>12</v>
      </c>
      <c r="I661" s="1">
        <v>1992</v>
      </c>
    </row>
    <row r="662" spans="1:9" ht="15.75" customHeight="1" x14ac:dyDescent="0.3">
      <c r="A662" s="1">
        <v>5111514</v>
      </c>
      <c r="B662" s="2">
        <v>42887.555925925924</v>
      </c>
      <c r="C662" s="2">
        <v>42887.557384259257</v>
      </c>
      <c r="D662" s="1">
        <v>125</v>
      </c>
      <c r="E662" s="1" t="s">
        <v>208</v>
      </c>
      <c r="F662" s="1" t="s">
        <v>426</v>
      </c>
      <c r="G662" s="1" t="s">
        <v>11</v>
      </c>
      <c r="H662" s="1" t="s">
        <v>12</v>
      </c>
      <c r="I662" s="1">
        <v>1987</v>
      </c>
    </row>
    <row r="663" spans="1:9" ht="15.75" customHeight="1" x14ac:dyDescent="0.3">
      <c r="A663" s="1">
        <v>5797505</v>
      </c>
      <c r="B663" s="2">
        <v>42899.554872685185</v>
      </c>
      <c r="C663" s="2">
        <v>42899.560011574074</v>
      </c>
      <c r="D663" s="1">
        <v>444</v>
      </c>
      <c r="E663" s="1" t="s">
        <v>85</v>
      </c>
      <c r="F663" s="1" t="s">
        <v>99</v>
      </c>
      <c r="G663" s="1" t="s">
        <v>11</v>
      </c>
      <c r="H663" s="1" t="s">
        <v>12</v>
      </c>
      <c r="I663" s="1">
        <v>1978</v>
      </c>
    </row>
    <row r="664" spans="1:9" ht="15.75" customHeight="1" x14ac:dyDescent="0.3">
      <c r="A664" s="1">
        <v>2010334</v>
      </c>
      <c r="B664" s="2">
        <v>42817.645613425928</v>
      </c>
      <c r="C664" s="2">
        <v>42817.656180555554</v>
      </c>
      <c r="D664" s="1">
        <v>912</v>
      </c>
      <c r="E664" s="1" t="s">
        <v>95</v>
      </c>
      <c r="F664" s="1" t="s">
        <v>391</v>
      </c>
      <c r="G664" s="1" t="s">
        <v>11</v>
      </c>
      <c r="H664" s="1" t="s">
        <v>12</v>
      </c>
      <c r="I664" s="1">
        <v>1978</v>
      </c>
    </row>
    <row r="665" spans="1:9" ht="15.75" customHeight="1" x14ac:dyDescent="0.3">
      <c r="A665" s="1">
        <v>3447958</v>
      </c>
      <c r="B665" s="2">
        <v>42853.777673611112</v>
      </c>
      <c r="C665" s="2">
        <v>42853.784143518518</v>
      </c>
      <c r="D665" s="1">
        <v>559</v>
      </c>
      <c r="E665" s="1" t="s">
        <v>9</v>
      </c>
      <c r="F665" s="1" t="s">
        <v>394</v>
      </c>
      <c r="G665" s="1" t="s">
        <v>11</v>
      </c>
      <c r="H665" s="1" t="s">
        <v>12</v>
      </c>
      <c r="I665" s="1">
        <v>1990</v>
      </c>
    </row>
    <row r="666" spans="1:9" ht="15.75" customHeight="1" x14ac:dyDescent="0.3">
      <c r="A666" s="1">
        <v>2854090</v>
      </c>
      <c r="B666" s="2">
        <v>42840.663946759261</v>
      </c>
      <c r="C666" s="2">
        <v>42840.669421296298</v>
      </c>
      <c r="D666" s="1">
        <v>472</v>
      </c>
      <c r="E666" s="1" t="s">
        <v>218</v>
      </c>
      <c r="F666" s="1" t="s">
        <v>178</v>
      </c>
      <c r="G666" s="1" t="s">
        <v>11</v>
      </c>
      <c r="H666" s="1" t="s">
        <v>12</v>
      </c>
      <c r="I666" s="1">
        <v>1966</v>
      </c>
    </row>
    <row r="667" spans="1:9" ht="15.75" customHeight="1" x14ac:dyDescent="0.3">
      <c r="A667" s="1">
        <v>3795615</v>
      </c>
      <c r="B667" s="2">
        <v>42860.010254629633</v>
      </c>
      <c r="C667" s="2">
        <v>42860.026956018519</v>
      </c>
      <c r="D667" s="1">
        <v>1443</v>
      </c>
      <c r="E667" s="1" t="s">
        <v>345</v>
      </c>
      <c r="F667" s="1" t="s">
        <v>450</v>
      </c>
      <c r="G667" s="1" t="s">
        <v>11</v>
      </c>
      <c r="H667" s="1" t="s">
        <v>19</v>
      </c>
      <c r="I667" s="1">
        <v>1983</v>
      </c>
    </row>
    <row r="668" spans="1:9" ht="15.75" customHeight="1" x14ac:dyDescent="0.3"/>
    <row r="669" spans="1:9" ht="15.75" customHeight="1" x14ac:dyDescent="0.3"/>
    <row r="670" spans="1:9" ht="15.75" customHeight="1" x14ac:dyDescent="0.3"/>
    <row r="671" spans="1:9" ht="15.75" customHeight="1" x14ac:dyDescent="0.3"/>
    <row r="672" spans="1:9"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67"/>
  <sheetViews>
    <sheetView zoomScale="33" zoomScaleNormal="100" workbookViewId="0">
      <selection activeCell="F2" sqref="F2"/>
    </sheetView>
  </sheetViews>
  <sheetFormatPr defaultColWidth="9.109375" defaultRowHeight="14.4" x14ac:dyDescent="0.3"/>
  <cols>
    <col min="1" max="1" width="9.109375" style="9"/>
    <col min="2" max="2" width="22.6640625" style="9" customWidth="1"/>
    <col min="3" max="3" width="14.5546875" style="9" customWidth="1"/>
    <col min="4" max="4" width="14.6640625" style="9" customWidth="1"/>
    <col min="5" max="5" width="16.6640625" style="9" customWidth="1"/>
    <col min="6" max="6" width="14" style="9" customWidth="1"/>
    <col min="7" max="7" width="11.5546875" style="9" customWidth="1"/>
    <col min="8" max="8" width="9.5546875" style="9" customWidth="1"/>
    <col min="9" max="9" width="17.109375" style="9" customWidth="1"/>
    <col min="10" max="11" width="26.5546875" style="9" customWidth="1"/>
    <col min="12" max="12" width="32.33203125" style="9" customWidth="1"/>
    <col min="13" max="13" width="43.88671875" style="9" customWidth="1"/>
    <col min="14" max="14" width="60.88671875" style="14" customWidth="1"/>
    <col min="15" max="15" width="14.44140625" style="9" customWidth="1"/>
    <col min="16" max="16" width="12.33203125" style="9" customWidth="1"/>
    <col min="17" max="17" width="14.33203125" style="11" customWidth="1"/>
    <col min="18" max="18" width="8.44140625" style="9" customWidth="1"/>
    <col min="19" max="19" width="14.5546875" style="9" customWidth="1"/>
    <col min="20" max="20" width="8.88671875"/>
    <col min="21" max="24" width="9.109375" style="9"/>
    <col min="25" max="25" width="13.109375" style="9" bestFit="1" customWidth="1"/>
    <col min="26" max="16384" width="9.109375" style="9"/>
  </cols>
  <sheetData>
    <row r="1" spans="1:20" s="3" customFormat="1" x14ac:dyDescent="0.3">
      <c r="A1" s="3" t="s">
        <v>0</v>
      </c>
      <c r="B1" s="3" t="s">
        <v>493</v>
      </c>
      <c r="C1" s="3" t="s">
        <v>495</v>
      </c>
      <c r="D1" s="3" t="s">
        <v>496</v>
      </c>
      <c r="E1" s="3" t="s">
        <v>494</v>
      </c>
      <c r="F1" s="3" t="s">
        <v>453</v>
      </c>
      <c r="G1" s="3" t="s">
        <v>452</v>
      </c>
      <c r="H1" s="3" t="s">
        <v>454</v>
      </c>
      <c r="I1" s="3" t="s">
        <v>2</v>
      </c>
      <c r="J1" s="3" t="s">
        <v>485</v>
      </c>
      <c r="K1" s="3" t="s">
        <v>464</v>
      </c>
      <c r="L1" s="3" t="s">
        <v>4</v>
      </c>
      <c r="M1" s="3" t="s">
        <v>5</v>
      </c>
      <c r="N1" s="13" t="s">
        <v>455</v>
      </c>
      <c r="O1" s="3" t="s">
        <v>6</v>
      </c>
      <c r="P1" s="3" t="s">
        <v>7</v>
      </c>
      <c r="Q1" s="4" t="s">
        <v>8</v>
      </c>
      <c r="R1" s="3" t="s">
        <v>451</v>
      </c>
      <c r="S1" s="3" t="s">
        <v>479</v>
      </c>
    </row>
    <row r="2" spans="1:20" x14ac:dyDescent="0.3">
      <c r="A2" s="5">
        <v>5688089</v>
      </c>
      <c r="B2" s="6">
        <v>42897.62158564815</v>
      </c>
      <c r="C2" s="31">
        <f t="shared" ref="C2:C65" si="0">DATE(YEAR(B2),MONTH(B2),DAY(B2))</f>
        <v>42897</v>
      </c>
      <c r="D2" s="32">
        <f t="shared" ref="D2:D65" si="1">TIME(HOUR(B2),MINUTE(B2),SECOND(B2))</f>
        <v>0.62158564814814821</v>
      </c>
      <c r="E2" s="12">
        <f>FLOOR(D2,"1:00")</f>
        <v>0.58333333333333326</v>
      </c>
      <c r="F2" s="10">
        <f t="shared" ref="F2:F65" si="2">WEEKDAY(B2)</f>
        <v>1</v>
      </c>
      <c r="G2" s="9" t="str">
        <f t="shared" ref="G2:G65" si="3">TEXT(B2,"mmm")</f>
        <v>Jun</v>
      </c>
      <c r="H2" s="9">
        <f t="shared" ref="H2:H65" si="4">YEAR(B2)</f>
        <v>2017</v>
      </c>
      <c r="I2" s="6">
        <v>42897.630798611113</v>
      </c>
      <c r="J2" s="5">
        <v>795</v>
      </c>
      <c r="K2" s="7">
        <f t="shared" ref="K2:K65" si="5">J2/60</f>
        <v>13.25</v>
      </c>
      <c r="L2" s="5" t="s">
        <v>9</v>
      </c>
      <c r="M2" s="5" t="s">
        <v>10</v>
      </c>
      <c r="N2" s="14" t="str">
        <f>CONCATENATE(L2:L667," TO ",M2:M667)</f>
        <v>Suffolk St &amp; Stanton St TO W Broadway &amp; Spring St</v>
      </c>
      <c r="O2" s="5" t="s">
        <v>11</v>
      </c>
      <c r="P2" s="5" t="s">
        <v>12</v>
      </c>
      <c r="Q2" s="5">
        <v>1998</v>
      </c>
      <c r="R2" s="8">
        <f t="shared" ref="R2:R65" si="6">2022-Q2</f>
        <v>24</v>
      </c>
      <c r="S2" s="9" t="str">
        <f t="shared" ref="S2:S65" si="7">IF(AND(R2&gt;=20,R2&lt;30),"20-29",IF(AND(R2&gt;=30,R2&lt;40),"30-39",IF(AND(R2&gt;=40,R2&lt;50),"40-49",IF(AND(R2&gt;=50,R2&lt;60),"50-59",IF(AND(R2&gt;=60,R2&lt;70),"60-69",IF(AND(R2&gt;=70,R2&lt;80),"70-79","80 above"))))))</f>
        <v>20-29</v>
      </c>
      <c r="T2" s="9"/>
    </row>
    <row r="3" spans="1:20" x14ac:dyDescent="0.3">
      <c r="A3" s="5">
        <v>4096714</v>
      </c>
      <c r="B3" s="6">
        <v>42866.645960648151</v>
      </c>
      <c r="C3" s="31">
        <f t="shared" si="0"/>
        <v>42866</v>
      </c>
      <c r="D3" s="32">
        <f t="shared" si="1"/>
        <v>0.64596064814814813</v>
      </c>
      <c r="E3" s="12">
        <f t="shared" ref="E3:E66" si="8">FLOOR(D3,"1:00")</f>
        <v>0.625</v>
      </c>
      <c r="F3" s="10">
        <f t="shared" si="2"/>
        <v>5</v>
      </c>
      <c r="G3" s="9" t="str">
        <f t="shared" si="3"/>
        <v>May</v>
      </c>
      <c r="H3" s="9">
        <f t="shared" si="4"/>
        <v>2017</v>
      </c>
      <c r="I3" s="6">
        <v>42866.653969907406</v>
      </c>
      <c r="J3" s="5">
        <v>692</v>
      </c>
      <c r="K3" s="7">
        <f>J3/60</f>
        <v>11.533333333333333</v>
      </c>
      <c r="L3" s="5" t="s">
        <v>13</v>
      </c>
      <c r="M3" s="5" t="s">
        <v>14</v>
      </c>
      <c r="N3" s="14" t="str">
        <f t="shared" ref="N3:N66" si="9">CONCATENATE(L3:L668," TO ",M3:M668)</f>
        <v>Lexington Ave &amp; E 63 St TO 1 Ave &amp; E 78 St</v>
      </c>
      <c r="O3" s="5" t="s">
        <v>11</v>
      </c>
      <c r="P3" s="5" t="s">
        <v>12</v>
      </c>
      <c r="Q3" s="5">
        <v>1981</v>
      </c>
      <c r="R3" s="8">
        <f t="shared" si="6"/>
        <v>41</v>
      </c>
      <c r="S3" s="9" t="str">
        <f t="shared" si="7"/>
        <v>40-49</v>
      </c>
      <c r="T3" s="9"/>
    </row>
    <row r="4" spans="1:20" x14ac:dyDescent="0.3">
      <c r="A4" s="5">
        <v>2173887</v>
      </c>
      <c r="B4" s="6">
        <v>42823.560023148151</v>
      </c>
      <c r="C4" s="31">
        <f t="shared" si="0"/>
        <v>42823</v>
      </c>
      <c r="D4" s="32">
        <f t="shared" si="1"/>
        <v>0.56002314814814813</v>
      </c>
      <c r="E4" s="12">
        <f t="shared" si="8"/>
        <v>0.54166666666666663</v>
      </c>
      <c r="F4" s="10">
        <f t="shared" si="2"/>
        <v>4</v>
      </c>
      <c r="G4" s="9" t="str">
        <f t="shared" si="3"/>
        <v>Mar</v>
      </c>
      <c r="H4" s="9">
        <f t="shared" si="4"/>
        <v>2017</v>
      </c>
      <c r="I4" s="6">
        <v>42823.575358796297</v>
      </c>
      <c r="J4" s="5">
        <v>1325</v>
      </c>
      <c r="K4" s="7">
        <f>J4/60</f>
        <v>22.083333333333332</v>
      </c>
      <c r="L4" s="5" t="s">
        <v>15</v>
      </c>
      <c r="M4" s="5" t="s">
        <v>16</v>
      </c>
      <c r="N4" s="14" t="str">
        <f t="shared" si="9"/>
        <v>1 Pl &amp; Clinton St TO Henry St &amp; Degraw St</v>
      </c>
      <c r="O4" s="5" t="s">
        <v>11</v>
      </c>
      <c r="P4" s="5" t="s">
        <v>12</v>
      </c>
      <c r="Q4" s="5">
        <v>1987</v>
      </c>
      <c r="R4" s="8">
        <f t="shared" si="6"/>
        <v>35</v>
      </c>
      <c r="S4" s="9" t="str">
        <f t="shared" si="7"/>
        <v>30-39</v>
      </c>
      <c r="T4" s="9"/>
    </row>
    <row r="5" spans="1:20" x14ac:dyDescent="0.3">
      <c r="A5" s="5">
        <v>3945638</v>
      </c>
      <c r="B5" s="6">
        <v>42863.824513888889</v>
      </c>
      <c r="C5" s="31">
        <f t="shared" si="0"/>
        <v>42863</v>
      </c>
      <c r="D5" s="32">
        <f t="shared" si="1"/>
        <v>0.82451388888888888</v>
      </c>
      <c r="E5" s="12">
        <f t="shared" si="8"/>
        <v>0.79166666666666663</v>
      </c>
      <c r="F5" s="10">
        <f t="shared" si="2"/>
        <v>2</v>
      </c>
      <c r="G5" s="9" t="str">
        <f t="shared" si="3"/>
        <v>May</v>
      </c>
      <c r="H5" s="9">
        <f t="shared" si="4"/>
        <v>2017</v>
      </c>
      <c r="I5" s="6">
        <v>42863.832650462966</v>
      </c>
      <c r="J5" s="5">
        <v>703</v>
      </c>
      <c r="K5" s="7">
        <f t="shared" si="5"/>
        <v>11.716666666666667</v>
      </c>
      <c r="L5" s="5" t="s">
        <v>17</v>
      </c>
      <c r="M5" s="5" t="s">
        <v>18</v>
      </c>
      <c r="N5" s="14" t="str">
        <f t="shared" si="9"/>
        <v>Barrow St &amp; Hudson St TO W 20 St &amp; 8 Ave</v>
      </c>
      <c r="O5" s="5" t="s">
        <v>11</v>
      </c>
      <c r="P5" s="5" t="s">
        <v>19</v>
      </c>
      <c r="Q5" s="5">
        <v>1986</v>
      </c>
      <c r="R5" s="8">
        <f t="shared" si="6"/>
        <v>36</v>
      </c>
      <c r="S5" s="9" t="str">
        <f t="shared" si="7"/>
        <v>30-39</v>
      </c>
      <c r="T5" s="9"/>
    </row>
    <row r="6" spans="1:20" x14ac:dyDescent="0.3">
      <c r="A6" s="5">
        <v>6208972</v>
      </c>
      <c r="B6" s="6">
        <v>42907.325879629629</v>
      </c>
      <c r="C6" s="31">
        <f t="shared" si="0"/>
        <v>42907</v>
      </c>
      <c r="D6" s="32">
        <f t="shared" si="1"/>
        <v>0.32587962962962963</v>
      </c>
      <c r="E6" s="12">
        <f t="shared" si="8"/>
        <v>0.29166666666666663</v>
      </c>
      <c r="F6" s="10">
        <f t="shared" si="2"/>
        <v>4</v>
      </c>
      <c r="G6" s="9" t="str">
        <f t="shared" si="3"/>
        <v>Jun</v>
      </c>
      <c r="H6" s="9">
        <f t="shared" si="4"/>
        <v>2017</v>
      </c>
      <c r="I6" s="6">
        <v>42907.329699074071</v>
      </c>
      <c r="J6" s="5">
        <v>329</v>
      </c>
      <c r="K6" s="7">
        <f t="shared" si="5"/>
        <v>5.4833333333333334</v>
      </c>
      <c r="L6" s="5" t="s">
        <v>20</v>
      </c>
      <c r="M6" s="5" t="s">
        <v>21</v>
      </c>
      <c r="N6" s="14" t="str">
        <f t="shared" si="9"/>
        <v>1 Ave &amp; E 44 St TO E 53 St &amp; 3 Ave</v>
      </c>
      <c r="O6" s="5" t="s">
        <v>11</v>
      </c>
      <c r="P6" s="5" t="s">
        <v>12</v>
      </c>
      <c r="Q6" s="5">
        <v>1992</v>
      </c>
      <c r="R6" s="8">
        <f t="shared" si="6"/>
        <v>30</v>
      </c>
      <c r="S6" s="9" t="str">
        <f t="shared" si="7"/>
        <v>30-39</v>
      </c>
      <c r="T6" s="9"/>
    </row>
    <row r="7" spans="1:20" x14ac:dyDescent="0.3">
      <c r="A7" s="5">
        <v>1285652</v>
      </c>
      <c r="B7" s="6">
        <v>42788.788472222222</v>
      </c>
      <c r="C7" s="31">
        <f t="shared" si="0"/>
        <v>42788</v>
      </c>
      <c r="D7" s="32">
        <f t="shared" si="1"/>
        <v>0.78847222222222213</v>
      </c>
      <c r="E7" s="12">
        <f t="shared" si="8"/>
        <v>0.75</v>
      </c>
      <c r="F7" s="10">
        <f t="shared" si="2"/>
        <v>4</v>
      </c>
      <c r="G7" s="9" t="str">
        <f t="shared" si="3"/>
        <v>Feb</v>
      </c>
      <c r="H7" s="9">
        <f t="shared" si="4"/>
        <v>2017</v>
      </c>
      <c r="I7" s="6">
        <v>42788.800034722219</v>
      </c>
      <c r="J7" s="5">
        <v>998</v>
      </c>
      <c r="K7" s="7">
        <f>J7/60</f>
        <v>16.633333333333333</v>
      </c>
      <c r="L7" s="5" t="s">
        <v>22</v>
      </c>
      <c r="M7" s="5" t="s">
        <v>23</v>
      </c>
      <c r="N7" s="14" t="str">
        <f t="shared" si="9"/>
        <v>State St &amp; Smith St TO Bond St &amp; Fulton St</v>
      </c>
      <c r="O7" s="5" t="s">
        <v>11</v>
      </c>
      <c r="P7" s="5" t="s">
        <v>12</v>
      </c>
      <c r="Q7" s="5">
        <v>1986</v>
      </c>
      <c r="R7" s="8">
        <f t="shared" si="6"/>
        <v>36</v>
      </c>
      <c r="S7" s="9" t="str">
        <f t="shared" si="7"/>
        <v>30-39</v>
      </c>
      <c r="T7" s="9"/>
    </row>
    <row r="8" spans="1:20" x14ac:dyDescent="0.3">
      <c r="A8" s="5">
        <v>1675753</v>
      </c>
      <c r="B8" s="6">
        <v>42800.682557870372</v>
      </c>
      <c r="C8" s="31">
        <f t="shared" si="0"/>
        <v>42800</v>
      </c>
      <c r="D8" s="32">
        <f t="shared" si="1"/>
        <v>0.68255787037037041</v>
      </c>
      <c r="E8" s="12">
        <f t="shared" si="8"/>
        <v>0.66666666666666663</v>
      </c>
      <c r="F8" s="10">
        <f t="shared" si="2"/>
        <v>2</v>
      </c>
      <c r="G8" s="9" t="str">
        <f t="shared" si="3"/>
        <v>Mar</v>
      </c>
      <c r="H8" s="9">
        <f t="shared" si="4"/>
        <v>2017</v>
      </c>
      <c r="I8" s="6">
        <v>42800.688090277778</v>
      </c>
      <c r="J8" s="5">
        <v>478</v>
      </c>
      <c r="K8" s="7">
        <f t="shared" si="5"/>
        <v>7.9666666666666668</v>
      </c>
      <c r="L8" s="5" t="s">
        <v>24</v>
      </c>
      <c r="M8" s="5" t="s">
        <v>25</v>
      </c>
      <c r="N8" s="14" t="str">
        <f t="shared" si="9"/>
        <v>Front St &amp; Gold St TO Lafayette Ave &amp; Fort Greene Pl</v>
      </c>
      <c r="O8" s="5" t="s">
        <v>11</v>
      </c>
      <c r="P8" s="5" t="s">
        <v>12</v>
      </c>
      <c r="Q8" s="5">
        <v>1982</v>
      </c>
      <c r="R8" s="8">
        <f t="shared" si="6"/>
        <v>40</v>
      </c>
      <c r="S8" s="9" t="str">
        <f t="shared" si="7"/>
        <v>40-49</v>
      </c>
      <c r="T8" s="9"/>
    </row>
    <row r="9" spans="1:20" x14ac:dyDescent="0.3">
      <c r="A9" s="5">
        <v>1692245</v>
      </c>
      <c r="B9" s="6">
        <v>42801.321111111109</v>
      </c>
      <c r="C9" s="31">
        <f t="shared" si="0"/>
        <v>42801</v>
      </c>
      <c r="D9" s="32">
        <f t="shared" si="1"/>
        <v>0.32111111111111112</v>
      </c>
      <c r="E9" s="12">
        <f t="shared" si="8"/>
        <v>0.29166666666666663</v>
      </c>
      <c r="F9" s="10">
        <f t="shared" si="2"/>
        <v>3</v>
      </c>
      <c r="G9" s="9" t="str">
        <f t="shared" si="3"/>
        <v>Mar</v>
      </c>
      <c r="H9" s="9">
        <f t="shared" si="4"/>
        <v>2017</v>
      </c>
      <c r="I9" s="6">
        <v>42801.367847222224</v>
      </c>
      <c r="J9" s="5">
        <v>4038</v>
      </c>
      <c r="K9" s="7">
        <f t="shared" si="5"/>
        <v>67.3</v>
      </c>
      <c r="L9" s="5" t="s">
        <v>26</v>
      </c>
      <c r="M9" s="5" t="s">
        <v>27</v>
      </c>
      <c r="N9" s="14" t="str">
        <f t="shared" si="9"/>
        <v>E 89 St &amp; York Ave TO Broadway &amp; Battery Pl</v>
      </c>
      <c r="O9" s="5" t="s">
        <v>11</v>
      </c>
      <c r="P9" s="9" t="s">
        <v>12</v>
      </c>
      <c r="Q9" s="5">
        <v>1984</v>
      </c>
      <c r="R9" s="8">
        <f t="shared" si="6"/>
        <v>38</v>
      </c>
      <c r="S9" s="9" t="str">
        <f t="shared" si="7"/>
        <v>30-39</v>
      </c>
      <c r="T9" s="9"/>
    </row>
    <row r="10" spans="1:20" x14ac:dyDescent="0.3">
      <c r="A10" s="5">
        <v>2271331</v>
      </c>
      <c r="B10" s="6">
        <v>42827.335138888891</v>
      </c>
      <c r="C10" s="31">
        <f t="shared" si="0"/>
        <v>42827</v>
      </c>
      <c r="D10" s="32">
        <f t="shared" si="1"/>
        <v>0.33513888888888888</v>
      </c>
      <c r="E10" s="12">
        <f t="shared" si="8"/>
        <v>0.33333333333333331</v>
      </c>
      <c r="F10" s="10">
        <f t="shared" si="2"/>
        <v>1</v>
      </c>
      <c r="G10" s="9" t="str">
        <f t="shared" si="3"/>
        <v>Apr</v>
      </c>
      <c r="H10" s="9">
        <f t="shared" si="4"/>
        <v>2017</v>
      </c>
      <c r="I10" s="6">
        <v>42827.394537037035</v>
      </c>
      <c r="J10" s="5">
        <v>5132</v>
      </c>
      <c r="K10" s="7">
        <f t="shared" si="5"/>
        <v>85.533333333333331</v>
      </c>
      <c r="L10" s="5" t="s">
        <v>28</v>
      </c>
      <c r="M10" s="5" t="s">
        <v>28</v>
      </c>
      <c r="N10" s="14" t="str">
        <f t="shared" si="9"/>
        <v>Central Park S &amp; 6 Ave TO Central Park S &amp; 6 Ave</v>
      </c>
      <c r="O10" s="5" t="s">
        <v>29</v>
      </c>
      <c r="P10" s="9" t="s">
        <v>12</v>
      </c>
      <c r="Q10" s="9">
        <v>1984</v>
      </c>
      <c r="R10" s="8">
        <f t="shared" si="6"/>
        <v>38</v>
      </c>
      <c r="S10" s="9" t="str">
        <f t="shared" si="7"/>
        <v>30-39</v>
      </c>
      <c r="T10" s="9"/>
    </row>
    <row r="11" spans="1:20" x14ac:dyDescent="0.3">
      <c r="A11" s="5">
        <v>1558339</v>
      </c>
      <c r="B11" s="6">
        <v>42795.959386574075</v>
      </c>
      <c r="C11" s="31">
        <f t="shared" si="0"/>
        <v>42795</v>
      </c>
      <c r="D11" s="32">
        <f t="shared" si="1"/>
        <v>0.95938657407407402</v>
      </c>
      <c r="E11" s="12">
        <f t="shared" si="8"/>
        <v>0.95833333333333326</v>
      </c>
      <c r="F11" s="10">
        <f t="shared" si="2"/>
        <v>4</v>
      </c>
      <c r="G11" s="9" t="str">
        <f t="shared" si="3"/>
        <v>Mar</v>
      </c>
      <c r="H11" s="9">
        <f t="shared" si="4"/>
        <v>2017</v>
      </c>
      <c r="I11" s="6">
        <v>42795.96297453704</v>
      </c>
      <c r="J11" s="5">
        <v>309</v>
      </c>
      <c r="K11" s="7">
        <f t="shared" si="5"/>
        <v>5.15</v>
      </c>
      <c r="L11" s="5" t="s">
        <v>30</v>
      </c>
      <c r="M11" s="5" t="s">
        <v>31</v>
      </c>
      <c r="N11" s="14" t="str">
        <f t="shared" si="9"/>
        <v>E 3 St &amp; 1 Ave TO E 25 St &amp; 2 Ave</v>
      </c>
      <c r="O11" s="5" t="s">
        <v>11</v>
      </c>
      <c r="P11" s="5" t="s">
        <v>12</v>
      </c>
      <c r="Q11" s="5">
        <v>1992</v>
      </c>
      <c r="R11" s="8">
        <f t="shared" si="6"/>
        <v>30</v>
      </c>
      <c r="S11" s="9" t="str">
        <f t="shared" si="7"/>
        <v>30-39</v>
      </c>
      <c r="T11" s="9"/>
    </row>
    <row r="12" spans="1:20" x14ac:dyDescent="0.3">
      <c r="A12" s="5">
        <v>2287178</v>
      </c>
      <c r="B12" s="6">
        <v>42827.609259259261</v>
      </c>
      <c r="C12" s="31">
        <f t="shared" si="0"/>
        <v>42827</v>
      </c>
      <c r="D12" s="32">
        <f t="shared" si="1"/>
        <v>0.60925925925925928</v>
      </c>
      <c r="E12" s="12">
        <f t="shared" si="8"/>
        <v>0.58333333333333326</v>
      </c>
      <c r="F12" s="10">
        <f t="shared" si="2"/>
        <v>1</v>
      </c>
      <c r="G12" s="9" t="str">
        <f t="shared" si="3"/>
        <v>Apr</v>
      </c>
      <c r="H12" s="9">
        <f t="shared" si="4"/>
        <v>2017</v>
      </c>
      <c r="I12" s="6">
        <v>42827.622361111113</v>
      </c>
      <c r="J12" s="5">
        <v>1131</v>
      </c>
      <c r="K12" s="7">
        <f t="shared" si="5"/>
        <v>18.850000000000001</v>
      </c>
      <c r="L12" s="5" t="s">
        <v>32</v>
      </c>
      <c r="M12" s="5" t="s">
        <v>33</v>
      </c>
      <c r="N12" s="14" t="str">
        <f t="shared" si="9"/>
        <v>Bank St &amp; Washington St TO Little West St &amp; 1 Pl</v>
      </c>
      <c r="O12" s="5" t="s">
        <v>29</v>
      </c>
      <c r="P12" s="9" t="s">
        <v>12</v>
      </c>
      <c r="Q12" s="9">
        <v>1992</v>
      </c>
      <c r="R12" s="8">
        <f t="shared" si="6"/>
        <v>30</v>
      </c>
      <c r="S12" s="9" t="str">
        <f t="shared" si="7"/>
        <v>30-39</v>
      </c>
      <c r="T12" s="9"/>
    </row>
    <row r="13" spans="1:20" x14ac:dyDescent="0.3">
      <c r="A13" s="5">
        <v>2744874</v>
      </c>
      <c r="B13" s="6">
        <v>42838.569895833331</v>
      </c>
      <c r="C13" s="31">
        <f t="shared" si="0"/>
        <v>42838</v>
      </c>
      <c r="D13" s="32">
        <f t="shared" si="1"/>
        <v>0.56989583333333338</v>
      </c>
      <c r="E13" s="12">
        <f t="shared" si="8"/>
        <v>0.54166666666666663</v>
      </c>
      <c r="F13" s="10">
        <f t="shared" si="2"/>
        <v>5</v>
      </c>
      <c r="G13" s="9" t="str">
        <f t="shared" si="3"/>
        <v>Apr</v>
      </c>
      <c r="H13" s="9">
        <f t="shared" si="4"/>
        <v>2017</v>
      </c>
      <c r="I13" s="6">
        <v>42838.573599537034</v>
      </c>
      <c r="J13" s="5">
        <v>319</v>
      </c>
      <c r="K13" s="7">
        <f t="shared" si="5"/>
        <v>5.3166666666666664</v>
      </c>
      <c r="L13" s="5" t="s">
        <v>34</v>
      </c>
      <c r="M13" s="5" t="s">
        <v>35</v>
      </c>
      <c r="N13" s="14" t="str">
        <f t="shared" si="9"/>
        <v>Front St &amp; Maiden Ln TO Liberty St &amp; Broadway</v>
      </c>
      <c r="O13" s="5" t="s">
        <v>11</v>
      </c>
      <c r="P13" s="5" t="s">
        <v>12</v>
      </c>
      <c r="Q13" s="5">
        <v>1955</v>
      </c>
      <c r="R13" s="8">
        <f t="shared" si="6"/>
        <v>67</v>
      </c>
      <c r="S13" s="9" t="str">
        <f t="shared" si="7"/>
        <v>60-69</v>
      </c>
      <c r="T13" s="9"/>
    </row>
    <row r="14" spans="1:20" x14ac:dyDescent="0.3">
      <c r="A14" s="5">
        <v>3398180</v>
      </c>
      <c r="B14" s="6">
        <v>42852.977442129632</v>
      </c>
      <c r="C14" s="31">
        <f t="shared" si="0"/>
        <v>42852</v>
      </c>
      <c r="D14" s="32">
        <f t="shared" si="1"/>
        <v>0.97744212962962962</v>
      </c>
      <c r="E14" s="12">
        <f t="shared" si="8"/>
        <v>0.95833333333333326</v>
      </c>
      <c r="F14" s="10">
        <f t="shared" si="2"/>
        <v>5</v>
      </c>
      <c r="G14" s="9" t="str">
        <f t="shared" si="3"/>
        <v>Apr</v>
      </c>
      <c r="H14" s="9">
        <f t="shared" si="4"/>
        <v>2017</v>
      </c>
      <c r="I14" s="6">
        <v>42853.00408564815</v>
      </c>
      <c r="J14" s="5">
        <v>2301</v>
      </c>
      <c r="K14" s="7">
        <f t="shared" si="5"/>
        <v>38.35</v>
      </c>
      <c r="L14" s="5" t="s">
        <v>36</v>
      </c>
      <c r="M14" s="5" t="s">
        <v>37</v>
      </c>
      <c r="N14" s="14" t="str">
        <f t="shared" si="9"/>
        <v>E 10 St &amp; 5 Ave TO Columbus Ave &amp; W 72 St</v>
      </c>
      <c r="O14" s="5" t="s">
        <v>11</v>
      </c>
      <c r="P14" s="5" t="s">
        <v>12</v>
      </c>
      <c r="Q14" s="5">
        <v>1971</v>
      </c>
      <c r="R14" s="8">
        <f t="shared" si="6"/>
        <v>51</v>
      </c>
      <c r="S14" s="9" t="str">
        <f t="shared" si="7"/>
        <v>50-59</v>
      </c>
      <c r="T14" s="9"/>
    </row>
    <row r="15" spans="1:20" x14ac:dyDescent="0.3">
      <c r="A15" s="5">
        <v>991609</v>
      </c>
      <c r="B15" s="6">
        <v>42779.653391203705</v>
      </c>
      <c r="C15" s="31">
        <f t="shared" si="0"/>
        <v>42779</v>
      </c>
      <c r="D15" s="32">
        <f t="shared" si="1"/>
        <v>0.65339120370370374</v>
      </c>
      <c r="E15" s="12">
        <f t="shared" si="8"/>
        <v>0.625</v>
      </c>
      <c r="F15" s="10">
        <f t="shared" si="2"/>
        <v>2</v>
      </c>
      <c r="G15" s="9" t="str">
        <f t="shared" si="3"/>
        <v>Feb</v>
      </c>
      <c r="H15" s="9">
        <f t="shared" si="4"/>
        <v>2017</v>
      </c>
      <c r="I15" s="6">
        <v>42779.666967592595</v>
      </c>
      <c r="J15" s="5">
        <v>1172</v>
      </c>
      <c r="K15" s="7">
        <f t="shared" si="5"/>
        <v>19.533333333333335</v>
      </c>
      <c r="L15" s="5" t="s">
        <v>38</v>
      </c>
      <c r="M15" s="5" t="s">
        <v>39</v>
      </c>
      <c r="N15" s="14" t="str">
        <f t="shared" si="9"/>
        <v>1 Ave &amp; E 68 St TO E 47 St &amp; Park Ave</v>
      </c>
      <c r="O15" s="5" t="s">
        <v>11</v>
      </c>
      <c r="P15" s="5" t="s">
        <v>12</v>
      </c>
      <c r="Q15" s="5">
        <v>1993</v>
      </c>
      <c r="R15" s="8">
        <f t="shared" si="6"/>
        <v>29</v>
      </c>
      <c r="S15" s="9" t="str">
        <f t="shared" si="7"/>
        <v>20-29</v>
      </c>
      <c r="T15" s="9"/>
    </row>
    <row r="16" spans="1:20" x14ac:dyDescent="0.3">
      <c r="A16" s="5">
        <v>1512596</v>
      </c>
      <c r="B16" s="6">
        <v>42794.810219907406</v>
      </c>
      <c r="C16" s="31">
        <f t="shared" si="0"/>
        <v>42794</v>
      </c>
      <c r="D16" s="32">
        <f t="shared" si="1"/>
        <v>0.81021990740740746</v>
      </c>
      <c r="E16" s="12">
        <f t="shared" si="8"/>
        <v>0.79166666666666663</v>
      </c>
      <c r="F16" s="10">
        <f t="shared" si="2"/>
        <v>3</v>
      </c>
      <c r="G16" s="9" t="str">
        <f t="shared" si="3"/>
        <v>Feb</v>
      </c>
      <c r="H16" s="9">
        <f t="shared" si="4"/>
        <v>2017</v>
      </c>
      <c r="I16" s="6">
        <v>42794.81621527778</v>
      </c>
      <c r="J16" s="5">
        <v>518</v>
      </c>
      <c r="K16" s="7">
        <f t="shared" si="5"/>
        <v>8.6333333333333329</v>
      </c>
      <c r="L16" s="5" t="s">
        <v>40</v>
      </c>
      <c r="M16" s="5" t="s">
        <v>41</v>
      </c>
      <c r="N16" s="14" t="str">
        <f t="shared" si="9"/>
        <v>N 11 St &amp; Wythe Ave TO Bushwick Ave &amp; Powers St</v>
      </c>
      <c r="O16" s="5" t="s">
        <v>11</v>
      </c>
      <c r="P16" s="5" t="s">
        <v>12</v>
      </c>
      <c r="Q16" s="5">
        <v>1983</v>
      </c>
      <c r="R16" s="8">
        <f t="shared" si="6"/>
        <v>39</v>
      </c>
      <c r="S16" s="9" t="str">
        <f t="shared" si="7"/>
        <v>30-39</v>
      </c>
      <c r="T16" s="9"/>
    </row>
    <row r="17" spans="1:20" x14ac:dyDescent="0.3">
      <c r="A17" s="5">
        <v>187466</v>
      </c>
      <c r="B17" s="6">
        <v>42746.479513888888</v>
      </c>
      <c r="C17" s="31">
        <f t="shared" si="0"/>
        <v>42746</v>
      </c>
      <c r="D17" s="32">
        <f t="shared" si="1"/>
        <v>0.47951388888888885</v>
      </c>
      <c r="E17" s="12">
        <f t="shared" si="8"/>
        <v>0.45833333333333331</v>
      </c>
      <c r="F17" s="10">
        <f t="shared" si="2"/>
        <v>4</v>
      </c>
      <c r="G17" s="9" t="str">
        <f t="shared" si="3"/>
        <v>Jan</v>
      </c>
      <c r="H17" s="9">
        <f t="shared" si="4"/>
        <v>2017</v>
      </c>
      <c r="I17" s="6">
        <v>42746.482812499999</v>
      </c>
      <c r="J17" s="5">
        <v>285</v>
      </c>
      <c r="K17" s="7">
        <f t="shared" si="5"/>
        <v>4.75</v>
      </c>
      <c r="L17" s="5" t="s">
        <v>42</v>
      </c>
      <c r="M17" s="5" t="s">
        <v>43</v>
      </c>
      <c r="N17" s="14" t="str">
        <f t="shared" si="9"/>
        <v>E 17 St &amp; Broadway TO W 17 St &amp; 8 Ave</v>
      </c>
      <c r="O17" s="5" t="s">
        <v>11</v>
      </c>
      <c r="P17" s="5" t="s">
        <v>12</v>
      </c>
      <c r="Q17" s="5">
        <v>1972</v>
      </c>
      <c r="R17" s="8">
        <f t="shared" si="6"/>
        <v>50</v>
      </c>
      <c r="S17" s="9" t="str">
        <f t="shared" si="7"/>
        <v>50-59</v>
      </c>
      <c r="T17" s="9"/>
    </row>
    <row r="18" spans="1:20" x14ac:dyDescent="0.3">
      <c r="A18" s="5">
        <v>2195658</v>
      </c>
      <c r="B18" s="6">
        <v>42823.847037037034</v>
      </c>
      <c r="C18" s="31">
        <f t="shared" si="0"/>
        <v>42823</v>
      </c>
      <c r="D18" s="32">
        <f t="shared" si="1"/>
        <v>0.84703703703703714</v>
      </c>
      <c r="E18" s="12">
        <f t="shared" si="8"/>
        <v>0.83333333333333326</v>
      </c>
      <c r="F18" s="10">
        <f t="shared" si="2"/>
        <v>4</v>
      </c>
      <c r="G18" s="9" t="str">
        <f t="shared" si="3"/>
        <v>Mar</v>
      </c>
      <c r="H18" s="9">
        <f t="shared" si="4"/>
        <v>2017</v>
      </c>
      <c r="I18" s="6">
        <v>42823.850081018521</v>
      </c>
      <c r="J18" s="5">
        <v>263</v>
      </c>
      <c r="K18" s="7">
        <f t="shared" si="5"/>
        <v>4.3833333333333337</v>
      </c>
      <c r="L18" s="5" t="s">
        <v>22</v>
      </c>
      <c r="M18" s="5" t="s">
        <v>44</v>
      </c>
      <c r="N18" s="14" t="str">
        <f t="shared" si="9"/>
        <v>State St &amp; Smith St TO Johnson St &amp; Gold St</v>
      </c>
      <c r="O18" s="5" t="s">
        <v>11</v>
      </c>
      <c r="P18" s="5" t="s">
        <v>12</v>
      </c>
      <c r="Q18" s="5">
        <v>1982</v>
      </c>
      <c r="R18" s="8">
        <f t="shared" si="6"/>
        <v>40</v>
      </c>
      <c r="S18" s="9" t="str">
        <f t="shared" si="7"/>
        <v>40-49</v>
      </c>
      <c r="T18" s="9"/>
    </row>
    <row r="19" spans="1:20" x14ac:dyDescent="0.3">
      <c r="A19" s="5">
        <v>6388534</v>
      </c>
      <c r="B19" s="6">
        <v>42909.890266203707</v>
      </c>
      <c r="C19" s="31">
        <f t="shared" si="0"/>
        <v>42909</v>
      </c>
      <c r="D19" s="32">
        <f t="shared" si="1"/>
        <v>0.89026620370370368</v>
      </c>
      <c r="E19" s="12">
        <f t="shared" si="8"/>
        <v>0.875</v>
      </c>
      <c r="F19" s="10">
        <f t="shared" si="2"/>
        <v>6</v>
      </c>
      <c r="G19" s="9" t="str">
        <f t="shared" si="3"/>
        <v>Jun</v>
      </c>
      <c r="H19" s="9">
        <f t="shared" si="4"/>
        <v>2017</v>
      </c>
      <c r="I19" s="6">
        <v>42909.896354166667</v>
      </c>
      <c r="J19" s="5">
        <v>525</v>
      </c>
      <c r="K19" s="7">
        <f t="shared" si="5"/>
        <v>8.75</v>
      </c>
      <c r="L19" s="5" t="s">
        <v>45</v>
      </c>
      <c r="M19" s="5" t="s">
        <v>46</v>
      </c>
      <c r="N19" s="14" t="str">
        <f t="shared" si="9"/>
        <v>E 2 St &amp; Avenue C TO E 11 St &amp; 2 Ave</v>
      </c>
      <c r="O19" s="5" t="s">
        <v>11</v>
      </c>
      <c r="P19" s="5" t="s">
        <v>19</v>
      </c>
      <c r="Q19" s="5">
        <v>1997</v>
      </c>
      <c r="R19" s="8">
        <f t="shared" si="6"/>
        <v>25</v>
      </c>
      <c r="S19" s="9" t="str">
        <f t="shared" si="7"/>
        <v>20-29</v>
      </c>
      <c r="T19" s="9"/>
    </row>
    <row r="20" spans="1:20" x14ac:dyDescent="0.3">
      <c r="A20" s="5">
        <v>4733837</v>
      </c>
      <c r="B20" s="6">
        <v>42879.370509259257</v>
      </c>
      <c r="C20" s="31">
        <f t="shared" si="0"/>
        <v>42879</v>
      </c>
      <c r="D20" s="32">
        <f t="shared" si="1"/>
        <v>0.3705092592592592</v>
      </c>
      <c r="E20" s="12">
        <f t="shared" si="8"/>
        <v>0.33333333333333331</v>
      </c>
      <c r="F20" s="10">
        <f t="shared" si="2"/>
        <v>4</v>
      </c>
      <c r="G20" s="9" t="str">
        <f t="shared" si="3"/>
        <v>May</v>
      </c>
      <c r="H20" s="9">
        <f t="shared" si="4"/>
        <v>2017</v>
      </c>
      <c r="I20" s="6">
        <v>42879.378125000003</v>
      </c>
      <c r="J20" s="5">
        <v>658</v>
      </c>
      <c r="K20" s="7">
        <f t="shared" si="5"/>
        <v>10.966666666666667</v>
      </c>
      <c r="L20" s="5" t="s">
        <v>47</v>
      </c>
      <c r="M20" s="5" t="s">
        <v>48</v>
      </c>
      <c r="N20" s="14" t="str">
        <f t="shared" si="9"/>
        <v>Central Park West &amp; W 76 St TO E 72 St &amp; York Ave</v>
      </c>
      <c r="O20" s="5" t="s">
        <v>11</v>
      </c>
      <c r="P20" s="5" t="s">
        <v>12</v>
      </c>
      <c r="Q20" s="5">
        <v>1979</v>
      </c>
      <c r="R20" s="8">
        <f t="shared" si="6"/>
        <v>43</v>
      </c>
      <c r="S20" s="9" t="str">
        <f t="shared" si="7"/>
        <v>40-49</v>
      </c>
      <c r="T20" s="9"/>
    </row>
    <row r="21" spans="1:20" x14ac:dyDescent="0.3">
      <c r="A21" s="5">
        <v>5857</v>
      </c>
      <c r="B21" s="6">
        <v>42736.564340277779</v>
      </c>
      <c r="C21" s="31">
        <f t="shared" si="0"/>
        <v>42736</v>
      </c>
      <c r="D21" s="32">
        <f t="shared" si="1"/>
        <v>0.56434027777777784</v>
      </c>
      <c r="E21" s="12">
        <f t="shared" si="8"/>
        <v>0.54166666666666663</v>
      </c>
      <c r="F21" s="10">
        <f t="shared" si="2"/>
        <v>1</v>
      </c>
      <c r="G21" s="9" t="str">
        <f t="shared" si="3"/>
        <v>Jan</v>
      </c>
      <c r="H21" s="9">
        <f t="shared" si="4"/>
        <v>2017</v>
      </c>
      <c r="I21" s="6">
        <v>42736.576354166667</v>
      </c>
      <c r="J21" s="5">
        <v>1038</v>
      </c>
      <c r="K21" s="7">
        <f t="shared" si="5"/>
        <v>17.3</v>
      </c>
      <c r="L21" s="5" t="s">
        <v>49</v>
      </c>
      <c r="M21" s="5" t="s">
        <v>50</v>
      </c>
      <c r="N21" s="14" t="str">
        <f t="shared" si="9"/>
        <v>W 22 St &amp; 8 Ave TO W 45 St &amp; 6 Ave</v>
      </c>
      <c r="O21" s="5" t="s">
        <v>29</v>
      </c>
      <c r="P21" s="9" t="s">
        <v>12</v>
      </c>
      <c r="Q21" s="9">
        <v>1979</v>
      </c>
      <c r="R21" s="8">
        <f t="shared" si="6"/>
        <v>43</v>
      </c>
      <c r="S21" s="9" t="str">
        <f t="shared" si="7"/>
        <v>40-49</v>
      </c>
      <c r="T21" s="9"/>
    </row>
    <row r="22" spans="1:20" x14ac:dyDescent="0.3">
      <c r="A22" s="5">
        <v>1132766</v>
      </c>
      <c r="B22" s="6">
        <v>42784.561898148146</v>
      </c>
      <c r="C22" s="31">
        <f t="shared" si="0"/>
        <v>42784</v>
      </c>
      <c r="D22" s="32">
        <f t="shared" si="1"/>
        <v>0.56189814814814809</v>
      </c>
      <c r="E22" s="12">
        <f t="shared" si="8"/>
        <v>0.54166666666666663</v>
      </c>
      <c r="F22" s="10">
        <f t="shared" si="2"/>
        <v>7</v>
      </c>
      <c r="G22" s="9" t="str">
        <f t="shared" si="3"/>
        <v>Feb</v>
      </c>
      <c r="H22" s="9">
        <f t="shared" si="4"/>
        <v>2017</v>
      </c>
      <c r="I22" s="6">
        <v>42784.562858796293</v>
      </c>
      <c r="J22" s="5">
        <v>82</v>
      </c>
      <c r="K22" s="7">
        <f t="shared" si="5"/>
        <v>1.3666666666666667</v>
      </c>
      <c r="L22" s="5" t="s">
        <v>51</v>
      </c>
      <c r="M22" s="5" t="s">
        <v>38</v>
      </c>
      <c r="N22" s="14" t="str">
        <f t="shared" si="9"/>
        <v>E 71 St &amp; 1 Ave TO 1 Ave &amp; E 68 St</v>
      </c>
      <c r="O22" s="5" t="s">
        <v>11</v>
      </c>
      <c r="P22" s="5" t="s">
        <v>12</v>
      </c>
      <c r="Q22" s="5">
        <v>1983</v>
      </c>
      <c r="R22" s="8">
        <f t="shared" si="6"/>
        <v>39</v>
      </c>
      <c r="S22" s="9" t="str">
        <f t="shared" si="7"/>
        <v>30-39</v>
      </c>
      <c r="T22" s="9"/>
    </row>
    <row r="23" spans="1:20" x14ac:dyDescent="0.3">
      <c r="A23" s="5">
        <v>3358474</v>
      </c>
      <c r="B23" s="6">
        <v>42852.405960648146</v>
      </c>
      <c r="C23" s="31">
        <f t="shared" si="0"/>
        <v>42852</v>
      </c>
      <c r="D23" s="32">
        <f t="shared" si="1"/>
        <v>0.40596064814814814</v>
      </c>
      <c r="E23" s="12">
        <f t="shared" si="8"/>
        <v>0.375</v>
      </c>
      <c r="F23" s="10">
        <f t="shared" si="2"/>
        <v>5</v>
      </c>
      <c r="G23" s="9" t="str">
        <f t="shared" si="3"/>
        <v>Apr</v>
      </c>
      <c r="H23" s="9">
        <f t="shared" si="4"/>
        <v>2017</v>
      </c>
      <c r="I23" s="6">
        <v>42852.408333333333</v>
      </c>
      <c r="J23" s="5">
        <v>204</v>
      </c>
      <c r="K23" s="7">
        <f t="shared" si="5"/>
        <v>3.4</v>
      </c>
      <c r="L23" s="5" t="s">
        <v>52</v>
      </c>
      <c r="M23" s="5" t="s">
        <v>53</v>
      </c>
      <c r="N23" s="14" t="str">
        <f t="shared" si="9"/>
        <v>University Pl &amp; E 14 St TO Washington Pl &amp; Broadway</v>
      </c>
      <c r="O23" s="5" t="s">
        <v>11</v>
      </c>
      <c r="P23" s="5" t="s">
        <v>12</v>
      </c>
      <c r="Q23" s="5">
        <v>1988</v>
      </c>
      <c r="R23" s="8">
        <f t="shared" si="6"/>
        <v>34</v>
      </c>
      <c r="S23" s="9" t="str">
        <f t="shared" si="7"/>
        <v>30-39</v>
      </c>
      <c r="T23" s="9"/>
    </row>
    <row r="24" spans="1:20" x14ac:dyDescent="0.3">
      <c r="A24" s="5">
        <v>1778858</v>
      </c>
      <c r="B24" s="6">
        <v>42803.469201388885</v>
      </c>
      <c r="C24" s="31">
        <f t="shared" si="0"/>
        <v>42803</v>
      </c>
      <c r="D24" s="32">
        <f t="shared" si="1"/>
        <v>0.4692013888888889</v>
      </c>
      <c r="E24" s="12">
        <f t="shared" si="8"/>
        <v>0.45833333333333331</v>
      </c>
      <c r="F24" s="10">
        <f t="shared" si="2"/>
        <v>5</v>
      </c>
      <c r="G24" s="9" t="str">
        <f t="shared" si="3"/>
        <v>Mar</v>
      </c>
      <c r="H24" s="9">
        <f t="shared" si="4"/>
        <v>2017</v>
      </c>
      <c r="I24" s="6">
        <v>42803.478506944448</v>
      </c>
      <c r="J24" s="5">
        <v>803</v>
      </c>
      <c r="K24" s="7">
        <f t="shared" si="5"/>
        <v>13.383333333333333</v>
      </c>
      <c r="L24" s="5" t="s">
        <v>31</v>
      </c>
      <c r="M24" s="5" t="s">
        <v>9</v>
      </c>
      <c r="N24" s="14" t="str">
        <f t="shared" si="9"/>
        <v>E 25 St &amp; 2 Ave TO Suffolk St &amp; Stanton St</v>
      </c>
      <c r="O24" s="5" t="s">
        <v>11</v>
      </c>
      <c r="P24" s="5" t="s">
        <v>19</v>
      </c>
      <c r="Q24" s="5">
        <v>1978</v>
      </c>
      <c r="R24" s="8">
        <f t="shared" si="6"/>
        <v>44</v>
      </c>
      <c r="S24" s="9" t="str">
        <f t="shared" si="7"/>
        <v>40-49</v>
      </c>
      <c r="T24" s="9"/>
    </row>
    <row r="25" spans="1:20" x14ac:dyDescent="0.3">
      <c r="A25" s="5">
        <v>2497952</v>
      </c>
      <c r="B25" s="6">
        <v>42833.569305555553</v>
      </c>
      <c r="C25" s="31">
        <f t="shared" si="0"/>
        <v>42833</v>
      </c>
      <c r="D25" s="32">
        <f t="shared" si="1"/>
        <v>0.56930555555555562</v>
      </c>
      <c r="E25" s="12">
        <f t="shared" si="8"/>
        <v>0.54166666666666663</v>
      </c>
      <c r="F25" s="10">
        <f t="shared" si="2"/>
        <v>7</v>
      </c>
      <c r="G25" s="9" t="str">
        <f t="shared" si="3"/>
        <v>Apr</v>
      </c>
      <c r="H25" s="9">
        <f t="shared" si="4"/>
        <v>2017</v>
      </c>
      <c r="I25" s="6">
        <v>42833.586388888885</v>
      </c>
      <c r="J25" s="5">
        <v>1476</v>
      </c>
      <c r="K25" s="7">
        <f t="shared" si="5"/>
        <v>24.6</v>
      </c>
      <c r="L25" s="5" t="s">
        <v>54</v>
      </c>
      <c r="M25" s="5" t="s">
        <v>55</v>
      </c>
      <c r="N25" s="14" t="str">
        <f t="shared" si="9"/>
        <v>Dean St &amp; Hoyt St TO Plaza St West &amp; Flatbush Ave</v>
      </c>
      <c r="O25" s="5" t="s">
        <v>29</v>
      </c>
      <c r="P25" s="9" t="s">
        <v>19</v>
      </c>
      <c r="Q25" s="9">
        <v>1978</v>
      </c>
      <c r="R25" s="8">
        <f t="shared" si="6"/>
        <v>44</v>
      </c>
      <c r="S25" s="9" t="str">
        <f t="shared" si="7"/>
        <v>40-49</v>
      </c>
      <c r="T25" s="9"/>
    </row>
    <row r="26" spans="1:20" x14ac:dyDescent="0.3">
      <c r="A26" s="5">
        <v>2905932</v>
      </c>
      <c r="B26" s="6">
        <v>42841.733402777776</v>
      </c>
      <c r="C26" s="31">
        <f t="shared" si="0"/>
        <v>42841</v>
      </c>
      <c r="D26" s="32">
        <f t="shared" si="1"/>
        <v>0.73340277777777774</v>
      </c>
      <c r="E26" s="12">
        <f t="shared" si="8"/>
        <v>0.70833333333333326</v>
      </c>
      <c r="F26" s="10">
        <f t="shared" si="2"/>
        <v>1</v>
      </c>
      <c r="G26" s="9" t="str">
        <f t="shared" si="3"/>
        <v>Apr</v>
      </c>
      <c r="H26" s="9">
        <f t="shared" si="4"/>
        <v>2017</v>
      </c>
      <c r="I26" s="6">
        <v>42841.75199074074</v>
      </c>
      <c r="J26" s="5">
        <v>1605</v>
      </c>
      <c r="K26" s="7">
        <f t="shared" si="5"/>
        <v>26.75</v>
      </c>
      <c r="L26" s="5" t="s">
        <v>56</v>
      </c>
      <c r="M26" s="5" t="s">
        <v>57</v>
      </c>
      <c r="N26" s="14" t="str">
        <f t="shared" si="9"/>
        <v>Allen St &amp; Stanton St TO Mott St &amp; Prince St</v>
      </c>
      <c r="O26" s="5" t="s">
        <v>11</v>
      </c>
      <c r="P26" s="5" t="s">
        <v>12</v>
      </c>
      <c r="Q26" s="5">
        <v>1983</v>
      </c>
      <c r="R26" s="8">
        <f t="shared" si="6"/>
        <v>39</v>
      </c>
      <c r="S26" s="9" t="str">
        <f t="shared" si="7"/>
        <v>30-39</v>
      </c>
      <c r="T26" s="9"/>
    </row>
    <row r="27" spans="1:20" x14ac:dyDescent="0.3">
      <c r="A27" s="5">
        <v>3123311</v>
      </c>
      <c r="B27" s="6">
        <v>42846.403634259259</v>
      </c>
      <c r="C27" s="31">
        <f t="shared" si="0"/>
        <v>42846</v>
      </c>
      <c r="D27" s="32">
        <f t="shared" si="1"/>
        <v>0.40363425925925928</v>
      </c>
      <c r="E27" s="12">
        <f t="shared" si="8"/>
        <v>0.375</v>
      </c>
      <c r="F27" s="10">
        <f t="shared" si="2"/>
        <v>6</v>
      </c>
      <c r="G27" s="9" t="str">
        <f t="shared" si="3"/>
        <v>Apr</v>
      </c>
      <c r="H27" s="9">
        <f t="shared" si="4"/>
        <v>2017</v>
      </c>
      <c r="I27" s="6">
        <v>42846.408750000002</v>
      </c>
      <c r="J27" s="5">
        <v>441</v>
      </c>
      <c r="K27" s="7">
        <f t="shared" si="5"/>
        <v>7.35</v>
      </c>
      <c r="L27" s="5" t="s">
        <v>13</v>
      </c>
      <c r="M27" s="5" t="s">
        <v>38</v>
      </c>
      <c r="N27" s="14" t="str">
        <f t="shared" si="9"/>
        <v>Lexington Ave &amp; E 63 St TO 1 Ave &amp; E 68 St</v>
      </c>
      <c r="O27" s="5" t="s">
        <v>11</v>
      </c>
      <c r="P27" s="5" t="s">
        <v>19</v>
      </c>
      <c r="Q27" s="5">
        <v>1965</v>
      </c>
      <c r="R27" s="8">
        <f t="shared" si="6"/>
        <v>57</v>
      </c>
      <c r="S27" s="9" t="str">
        <f t="shared" si="7"/>
        <v>50-59</v>
      </c>
      <c r="T27" s="9"/>
    </row>
    <row r="28" spans="1:20" x14ac:dyDescent="0.3">
      <c r="A28" s="5">
        <v>2959550</v>
      </c>
      <c r="B28" s="6">
        <v>42842.769016203703</v>
      </c>
      <c r="C28" s="31">
        <f t="shared" si="0"/>
        <v>42842</v>
      </c>
      <c r="D28" s="32">
        <f t="shared" si="1"/>
        <v>0.76901620370370372</v>
      </c>
      <c r="E28" s="12">
        <f t="shared" si="8"/>
        <v>0.75</v>
      </c>
      <c r="F28" s="10">
        <f t="shared" si="2"/>
        <v>2</v>
      </c>
      <c r="G28" s="9" t="str">
        <f t="shared" si="3"/>
        <v>Apr</v>
      </c>
      <c r="H28" s="9">
        <f t="shared" si="4"/>
        <v>2017</v>
      </c>
      <c r="I28" s="6">
        <v>42842.789270833331</v>
      </c>
      <c r="J28" s="5">
        <v>1750</v>
      </c>
      <c r="K28" s="7">
        <f t="shared" si="5"/>
        <v>29.166666666666668</v>
      </c>
      <c r="L28" s="5" t="s">
        <v>58</v>
      </c>
      <c r="M28" s="5" t="s">
        <v>59</v>
      </c>
      <c r="N28" s="14" t="str">
        <f t="shared" si="9"/>
        <v>NYCBS Depot - SSP TO Columbia St &amp; Degraw St</v>
      </c>
      <c r="O28" s="5" t="s">
        <v>11</v>
      </c>
      <c r="P28" s="5" t="s">
        <v>12</v>
      </c>
      <c r="Q28" s="5">
        <v>1975</v>
      </c>
      <c r="R28" s="8">
        <f t="shared" si="6"/>
        <v>47</v>
      </c>
      <c r="S28" s="9" t="str">
        <f t="shared" si="7"/>
        <v>40-49</v>
      </c>
      <c r="T28" s="9"/>
    </row>
    <row r="29" spans="1:20" x14ac:dyDescent="0.3">
      <c r="A29" s="5">
        <v>2067887</v>
      </c>
      <c r="B29" s="6">
        <v>42819.501516203702</v>
      </c>
      <c r="C29" s="31">
        <f t="shared" si="0"/>
        <v>42819</v>
      </c>
      <c r="D29" s="32">
        <f t="shared" si="1"/>
        <v>0.50151620370370364</v>
      </c>
      <c r="E29" s="12">
        <f t="shared" si="8"/>
        <v>0.5</v>
      </c>
      <c r="F29" s="10">
        <f t="shared" si="2"/>
        <v>7</v>
      </c>
      <c r="G29" s="9" t="str">
        <f t="shared" si="3"/>
        <v>Mar</v>
      </c>
      <c r="H29" s="9">
        <f t="shared" si="4"/>
        <v>2017</v>
      </c>
      <c r="I29" s="6">
        <v>42819.506064814814</v>
      </c>
      <c r="J29" s="5">
        <v>393</v>
      </c>
      <c r="K29" s="7">
        <f t="shared" si="5"/>
        <v>6.55</v>
      </c>
      <c r="L29" s="5" t="s">
        <v>60</v>
      </c>
      <c r="M29" s="5" t="s">
        <v>61</v>
      </c>
      <c r="N29" s="14" t="str">
        <f t="shared" si="9"/>
        <v>W 26 St &amp; 8 Ave TO W 38 St &amp; 8 Ave</v>
      </c>
      <c r="O29" s="5" t="s">
        <v>11</v>
      </c>
      <c r="P29" s="5" t="s">
        <v>19</v>
      </c>
      <c r="Q29" s="5">
        <v>1960</v>
      </c>
      <c r="R29" s="8">
        <f t="shared" si="6"/>
        <v>62</v>
      </c>
      <c r="S29" s="9" t="str">
        <f t="shared" si="7"/>
        <v>60-69</v>
      </c>
      <c r="T29" s="9"/>
    </row>
    <row r="30" spans="1:20" x14ac:dyDescent="0.3">
      <c r="A30" s="5">
        <v>3518426</v>
      </c>
      <c r="B30" s="6">
        <v>42854.999120370368</v>
      </c>
      <c r="C30" s="31">
        <f t="shared" si="0"/>
        <v>42854</v>
      </c>
      <c r="D30" s="32">
        <f t="shared" si="1"/>
        <v>0.99912037037037038</v>
      </c>
      <c r="E30" s="12">
        <f t="shared" si="8"/>
        <v>0.95833333333333326</v>
      </c>
      <c r="F30" s="10">
        <f t="shared" si="2"/>
        <v>7</v>
      </c>
      <c r="G30" s="9" t="str">
        <f t="shared" si="3"/>
        <v>Apr</v>
      </c>
      <c r="H30" s="9">
        <f t="shared" si="4"/>
        <v>2017</v>
      </c>
      <c r="I30" s="6">
        <v>42855.001608796294</v>
      </c>
      <c r="J30" s="5">
        <v>215</v>
      </c>
      <c r="K30" s="7">
        <f t="shared" si="5"/>
        <v>3.5833333333333335</v>
      </c>
      <c r="L30" s="5" t="s">
        <v>62</v>
      </c>
      <c r="M30" s="5" t="s">
        <v>57</v>
      </c>
      <c r="N30" s="14" t="str">
        <f t="shared" si="9"/>
        <v>Great Jones St TO Mott St &amp; Prince St</v>
      </c>
      <c r="O30" s="5" t="s">
        <v>11</v>
      </c>
      <c r="P30" s="5" t="s">
        <v>12</v>
      </c>
      <c r="Q30" s="5">
        <v>1986</v>
      </c>
      <c r="R30" s="8">
        <f t="shared" si="6"/>
        <v>36</v>
      </c>
      <c r="S30" s="9" t="str">
        <f t="shared" si="7"/>
        <v>30-39</v>
      </c>
      <c r="T30" s="9"/>
    </row>
    <row r="31" spans="1:20" x14ac:dyDescent="0.3">
      <c r="A31" s="5">
        <v>5383277</v>
      </c>
      <c r="B31" s="6">
        <v>42892.474652777775</v>
      </c>
      <c r="C31" s="31">
        <f t="shared" si="0"/>
        <v>42892</v>
      </c>
      <c r="D31" s="32">
        <f t="shared" si="1"/>
        <v>0.47465277777777781</v>
      </c>
      <c r="E31" s="12">
        <f t="shared" si="8"/>
        <v>0.45833333333333331</v>
      </c>
      <c r="F31" s="10">
        <f t="shared" si="2"/>
        <v>3</v>
      </c>
      <c r="G31" s="9" t="str">
        <f t="shared" si="3"/>
        <v>Jun</v>
      </c>
      <c r="H31" s="9">
        <f t="shared" si="4"/>
        <v>2017</v>
      </c>
      <c r="I31" s="6">
        <v>42892.477037037039</v>
      </c>
      <c r="J31" s="5">
        <v>205</v>
      </c>
      <c r="K31" s="7">
        <f t="shared" si="5"/>
        <v>3.4166666666666665</v>
      </c>
      <c r="L31" s="5" t="s">
        <v>63</v>
      </c>
      <c r="M31" s="5" t="s">
        <v>64</v>
      </c>
      <c r="N31" s="14" t="str">
        <f t="shared" si="9"/>
        <v>W 43 St &amp; 10 Ave TO 9 Ave &amp; W 45 St</v>
      </c>
      <c r="O31" s="5" t="s">
        <v>11</v>
      </c>
      <c r="P31" s="5" t="s">
        <v>12</v>
      </c>
      <c r="Q31" s="5">
        <v>1951</v>
      </c>
      <c r="R31" s="8">
        <f t="shared" si="6"/>
        <v>71</v>
      </c>
      <c r="S31" s="9" t="str">
        <f t="shared" si="7"/>
        <v>70-79</v>
      </c>
      <c r="T31" s="9"/>
    </row>
    <row r="32" spans="1:20" x14ac:dyDescent="0.3">
      <c r="A32" s="5">
        <v>3146215</v>
      </c>
      <c r="B32" s="6">
        <v>42846.756493055553</v>
      </c>
      <c r="C32" s="31">
        <f t="shared" si="0"/>
        <v>42846</v>
      </c>
      <c r="D32" s="32">
        <f t="shared" si="1"/>
        <v>0.75649305555555557</v>
      </c>
      <c r="E32" s="12">
        <f t="shared" si="8"/>
        <v>0.75</v>
      </c>
      <c r="F32" s="10">
        <f t="shared" si="2"/>
        <v>6</v>
      </c>
      <c r="G32" s="9" t="str">
        <f t="shared" si="3"/>
        <v>Apr</v>
      </c>
      <c r="H32" s="9">
        <f t="shared" si="4"/>
        <v>2017</v>
      </c>
      <c r="I32" s="6">
        <v>42846.759895833333</v>
      </c>
      <c r="J32" s="5">
        <v>294</v>
      </c>
      <c r="K32" s="7">
        <f t="shared" si="5"/>
        <v>4.9000000000000004</v>
      </c>
      <c r="L32" s="5" t="s">
        <v>65</v>
      </c>
      <c r="M32" s="5" t="s">
        <v>66</v>
      </c>
      <c r="N32" s="14" t="str">
        <f t="shared" si="9"/>
        <v>Grand St &amp; Elizabeth St TO Grand St &amp; Greene St</v>
      </c>
      <c r="O32" s="5" t="s">
        <v>11</v>
      </c>
      <c r="P32" s="5" t="s">
        <v>19</v>
      </c>
      <c r="Q32" s="5">
        <v>1995</v>
      </c>
      <c r="R32" s="8">
        <f t="shared" si="6"/>
        <v>27</v>
      </c>
      <c r="S32" s="9" t="str">
        <f t="shared" si="7"/>
        <v>20-29</v>
      </c>
      <c r="T32" s="9"/>
    </row>
    <row r="33" spans="1:20" x14ac:dyDescent="0.3">
      <c r="A33" s="5">
        <v>2018488</v>
      </c>
      <c r="B33" s="6">
        <v>42817.774375000001</v>
      </c>
      <c r="C33" s="31">
        <f t="shared" si="0"/>
        <v>42817</v>
      </c>
      <c r="D33" s="32">
        <f t="shared" si="1"/>
        <v>0.77437500000000004</v>
      </c>
      <c r="E33" s="12">
        <f t="shared" si="8"/>
        <v>0.75</v>
      </c>
      <c r="F33" s="10">
        <f t="shared" si="2"/>
        <v>5</v>
      </c>
      <c r="G33" s="9" t="str">
        <f t="shared" si="3"/>
        <v>Mar</v>
      </c>
      <c r="H33" s="9">
        <f t="shared" si="4"/>
        <v>2017</v>
      </c>
      <c r="I33" s="6">
        <v>42817.78502314815</v>
      </c>
      <c r="J33" s="5">
        <v>920</v>
      </c>
      <c r="K33" s="7">
        <f t="shared" si="5"/>
        <v>15.333333333333334</v>
      </c>
      <c r="L33" s="5" t="s">
        <v>67</v>
      </c>
      <c r="M33" s="5" t="s">
        <v>68</v>
      </c>
      <c r="N33" s="14" t="str">
        <f t="shared" si="9"/>
        <v>W 20 St &amp; 11 Ave TO St Marks Pl &amp; 2 Ave</v>
      </c>
      <c r="O33" s="5" t="s">
        <v>11</v>
      </c>
      <c r="P33" s="5" t="s">
        <v>12</v>
      </c>
      <c r="Q33" s="5">
        <v>1951</v>
      </c>
      <c r="R33" s="8">
        <f t="shared" si="6"/>
        <v>71</v>
      </c>
      <c r="S33" s="9" t="str">
        <f t="shared" si="7"/>
        <v>70-79</v>
      </c>
      <c r="T33" s="9"/>
    </row>
    <row r="34" spans="1:20" x14ac:dyDescent="0.3">
      <c r="A34" s="5">
        <v>3676202</v>
      </c>
      <c r="B34" s="6">
        <v>42857.905185185184</v>
      </c>
      <c r="C34" s="31">
        <f t="shared" si="0"/>
        <v>42857</v>
      </c>
      <c r="D34" s="32">
        <f t="shared" si="1"/>
        <v>0.9051851851851852</v>
      </c>
      <c r="E34" s="12">
        <f t="shared" si="8"/>
        <v>0.875</v>
      </c>
      <c r="F34" s="10">
        <f t="shared" si="2"/>
        <v>3</v>
      </c>
      <c r="G34" s="9" t="str">
        <f t="shared" si="3"/>
        <v>May</v>
      </c>
      <c r="H34" s="9">
        <f t="shared" si="4"/>
        <v>2017</v>
      </c>
      <c r="I34" s="6">
        <v>42857.936979166669</v>
      </c>
      <c r="J34" s="5">
        <v>2746</v>
      </c>
      <c r="K34" s="7">
        <f t="shared" si="5"/>
        <v>45.766666666666666</v>
      </c>
      <c r="L34" s="5" t="s">
        <v>69</v>
      </c>
      <c r="M34" s="5" t="s">
        <v>70</v>
      </c>
      <c r="N34" s="14" t="str">
        <f t="shared" si="9"/>
        <v>Old Fulton St TO Broadway &amp; E 14 St</v>
      </c>
      <c r="O34" s="5" t="s">
        <v>29</v>
      </c>
      <c r="P34" s="9" t="s">
        <v>12</v>
      </c>
      <c r="Q34" s="9">
        <v>1951</v>
      </c>
      <c r="R34" s="8">
        <f t="shared" si="6"/>
        <v>71</v>
      </c>
      <c r="S34" s="9" t="str">
        <f t="shared" si="7"/>
        <v>70-79</v>
      </c>
      <c r="T34" s="9"/>
    </row>
    <row r="35" spans="1:20" x14ac:dyDescent="0.3">
      <c r="A35" s="5">
        <v>1389460</v>
      </c>
      <c r="B35" s="6">
        <v>42791.457048611112</v>
      </c>
      <c r="C35" s="31">
        <f t="shared" si="0"/>
        <v>42791</v>
      </c>
      <c r="D35" s="32">
        <f t="shared" si="1"/>
        <v>0.45704861111111111</v>
      </c>
      <c r="E35" s="12">
        <f t="shared" si="8"/>
        <v>0.41666666666666663</v>
      </c>
      <c r="F35" s="10">
        <f t="shared" si="2"/>
        <v>7</v>
      </c>
      <c r="G35" s="9" t="str">
        <f t="shared" si="3"/>
        <v>Feb</v>
      </c>
      <c r="H35" s="9">
        <f t="shared" si="4"/>
        <v>2017</v>
      </c>
      <c r="I35" s="6">
        <v>42791.460509259261</v>
      </c>
      <c r="J35" s="5">
        <v>298</v>
      </c>
      <c r="K35" s="7">
        <f t="shared" si="5"/>
        <v>4.9666666666666668</v>
      </c>
      <c r="L35" s="5" t="s">
        <v>71</v>
      </c>
      <c r="M35" s="5" t="s">
        <v>72</v>
      </c>
      <c r="N35" s="14" t="str">
        <f t="shared" si="9"/>
        <v>Allen St &amp; Hester St TO Rivington St &amp; Chrystie St</v>
      </c>
      <c r="O35" s="5" t="s">
        <v>11</v>
      </c>
      <c r="P35" s="5" t="s">
        <v>12</v>
      </c>
      <c r="Q35" s="5">
        <v>1986</v>
      </c>
      <c r="R35" s="8">
        <f t="shared" si="6"/>
        <v>36</v>
      </c>
      <c r="S35" s="9" t="str">
        <f t="shared" si="7"/>
        <v>30-39</v>
      </c>
      <c r="T35" s="9"/>
    </row>
    <row r="36" spans="1:20" x14ac:dyDescent="0.3">
      <c r="A36" s="5">
        <v>6321417</v>
      </c>
      <c r="B36" s="6">
        <v>42908.786585648151</v>
      </c>
      <c r="C36" s="31">
        <f t="shared" si="0"/>
        <v>42908</v>
      </c>
      <c r="D36" s="32">
        <f t="shared" si="1"/>
        <v>0.78658564814814813</v>
      </c>
      <c r="E36" s="12">
        <f t="shared" si="8"/>
        <v>0.75</v>
      </c>
      <c r="F36" s="10">
        <f t="shared" si="2"/>
        <v>5</v>
      </c>
      <c r="G36" s="9" t="str">
        <f t="shared" si="3"/>
        <v>Jun</v>
      </c>
      <c r="H36" s="9">
        <f t="shared" si="4"/>
        <v>2017</v>
      </c>
      <c r="I36" s="6">
        <v>42908.802662037036</v>
      </c>
      <c r="J36" s="5">
        <v>1388</v>
      </c>
      <c r="K36" s="7">
        <f t="shared" si="5"/>
        <v>23.133333333333333</v>
      </c>
      <c r="L36" s="5" t="s">
        <v>73</v>
      </c>
      <c r="M36" s="5" t="s">
        <v>74</v>
      </c>
      <c r="N36" s="14" t="str">
        <f t="shared" si="9"/>
        <v>E 55 St &amp; 3 Ave TO Milton St &amp; Franklin St</v>
      </c>
      <c r="O36" s="5" t="s">
        <v>11</v>
      </c>
      <c r="P36" s="5" t="s">
        <v>12</v>
      </c>
      <c r="Q36" s="5">
        <v>1988</v>
      </c>
      <c r="R36" s="8">
        <f t="shared" si="6"/>
        <v>34</v>
      </c>
      <c r="S36" s="9" t="str">
        <f t="shared" si="7"/>
        <v>30-39</v>
      </c>
      <c r="T36" s="9"/>
    </row>
    <row r="37" spans="1:20" x14ac:dyDescent="0.3">
      <c r="A37" s="5">
        <v>936709</v>
      </c>
      <c r="B37" s="6">
        <v>42774.504745370374</v>
      </c>
      <c r="C37" s="31">
        <f t="shared" si="0"/>
        <v>42774</v>
      </c>
      <c r="D37" s="32">
        <f t="shared" si="1"/>
        <v>0.50474537037037037</v>
      </c>
      <c r="E37" s="12">
        <f t="shared" si="8"/>
        <v>0.5</v>
      </c>
      <c r="F37" s="10">
        <f t="shared" si="2"/>
        <v>4</v>
      </c>
      <c r="G37" s="9" t="str">
        <f t="shared" si="3"/>
        <v>Feb</v>
      </c>
      <c r="H37" s="9">
        <f t="shared" si="4"/>
        <v>2017</v>
      </c>
      <c r="I37" s="6">
        <v>42774.506030092591</v>
      </c>
      <c r="J37" s="5">
        <v>111</v>
      </c>
      <c r="K37" s="7">
        <f t="shared" si="5"/>
        <v>1.85</v>
      </c>
      <c r="L37" s="5" t="s">
        <v>75</v>
      </c>
      <c r="M37" s="5" t="s">
        <v>76</v>
      </c>
      <c r="N37" s="14" t="str">
        <f t="shared" si="9"/>
        <v>8 Ave &amp; W 52 St TO W 54 St &amp; 9 Ave</v>
      </c>
      <c r="O37" s="5" t="s">
        <v>11</v>
      </c>
      <c r="P37" s="5" t="s">
        <v>12</v>
      </c>
      <c r="Q37" s="5">
        <v>1975</v>
      </c>
      <c r="R37" s="8">
        <f t="shared" si="6"/>
        <v>47</v>
      </c>
      <c r="S37" s="9" t="str">
        <f t="shared" si="7"/>
        <v>40-49</v>
      </c>
      <c r="T37" s="9"/>
    </row>
    <row r="38" spans="1:20" x14ac:dyDescent="0.3">
      <c r="A38" s="5">
        <v>1975396</v>
      </c>
      <c r="B38" s="6">
        <v>42816.372719907406</v>
      </c>
      <c r="C38" s="31">
        <f t="shared" si="0"/>
        <v>42816</v>
      </c>
      <c r="D38" s="32">
        <f t="shared" si="1"/>
        <v>0.3727199074074074</v>
      </c>
      <c r="E38" s="12">
        <f t="shared" si="8"/>
        <v>0.33333333333333331</v>
      </c>
      <c r="F38" s="10">
        <f t="shared" si="2"/>
        <v>4</v>
      </c>
      <c r="G38" s="9" t="str">
        <f t="shared" si="3"/>
        <v>Mar</v>
      </c>
      <c r="H38" s="9">
        <f t="shared" si="4"/>
        <v>2017</v>
      </c>
      <c r="I38" s="6">
        <v>42816.380011574074</v>
      </c>
      <c r="J38" s="5">
        <v>630</v>
      </c>
      <c r="K38" s="7">
        <f t="shared" si="5"/>
        <v>10.5</v>
      </c>
      <c r="L38" s="5" t="s">
        <v>77</v>
      </c>
      <c r="M38" s="5" t="s">
        <v>42</v>
      </c>
      <c r="N38" s="14" t="str">
        <f t="shared" si="9"/>
        <v>Broadway &amp; W 29 St TO E 17 St &amp; Broadway</v>
      </c>
      <c r="O38" s="5" t="s">
        <v>29</v>
      </c>
      <c r="P38" s="9" t="s">
        <v>12</v>
      </c>
      <c r="Q38" s="9">
        <v>1975</v>
      </c>
      <c r="R38" s="8">
        <f t="shared" si="6"/>
        <v>47</v>
      </c>
      <c r="S38" s="9" t="str">
        <f t="shared" si="7"/>
        <v>40-49</v>
      </c>
      <c r="T38" s="9"/>
    </row>
    <row r="39" spans="1:20" x14ac:dyDescent="0.3">
      <c r="A39" s="5">
        <v>642530</v>
      </c>
      <c r="B39" s="6">
        <v>42763.689236111109</v>
      </c>
      <c r="C39" s="31">
        <f t="shared" si="0"/>
        <v>42763</v>
      </c>
      <c r="D39" s="32">
        <f t="shared" si="1"/>
        <v>0.68923611111111116</v>
      </c>
      <c r="E39" s="12">
        <f t="shared" si="8"/>
        <v>0.66666666666666663</v>
      </c>
      <c r="F39" s="10">
        <f t="shared" si="2"/>
        <v>7</v>
      </c>
      <c r="G39" s="9" t="str">
        <f t="shared" si="3"/>
        <v>Jan</v>
      </c>
      <c r="H39" s="9">
        <f t="shared" si="4"/>
        <v>2017</v>
      </c>
      <c r="I39" s="6">
        <v>42763.704108796293</v>
      </c>
      <c r="J39" s="5">
        <v>1284</v>
      </c>
      <c r="K39" s="7">
        <f t="shared" si="5"/>
        <v>21.4</v>
      </c>
      <c r="L39" s="5" t="s">
        <v>78</v>
      </c>
      <c r="M39" s="5" t="s">
        <v>28</v>
      </c>
      <c r="N39" s="14" t="str">
        <f t="shared" si="9"/>
        <v>Cathedral Pkwy &amp; Broadway TO Central Park S &amp; 6 Ave</v>
      </c>
      <c r="O39" s="5" t="s">
        <v>11</v>
      </c>
      <c r="P39" s="5" t="s">
        <v>12</v>
      </c>
      <c r="Q39" s="5">
        <v>1974</v>
      </c>
      <c r="R39" s="8">
        <f t="shared" si="6"/>
        <v>48</v>
      </c>
      <c r="S39" s="9" t="str">
        <f t="shared" si="7"/>
        <v>40-49</v>
      </c>
      <c r="T39" s="9"/>
    </row>
    <row r="40" spans="1:20" x14ac:dyDescent="0.3">
      <c r="A40" s="5">
        <v>5630375</v>
      </c>
      <c r="B40" s="6">
        <v>42896.585914351854</v>
      </c>
      <c r="C40" s="31">
        <f t="shared" si="0"/>
        <v>42896</v>
      </c>
      <c r="D40" s="32">
        <f t="shared" si="1"/>
        <v>0.58591435185185181</v>
      </c>
      <c r="E40" s="12">
        <f t="shared" si="8"/>
        <v>0.58333333333333326</v>
      </c>
      <c r="F40" s="10">
        <f t="shared" si="2"/>
        <v>7</v>
      </c>
      <c r="G40" s="9" t="str">
        <f t="shared" si="3"/>
        <v>Jun</v>
      </c>
      <c r="H40" s="9">
        <f t="shared" si="4"/>
        <v>2017</v>
      </c>
      <c r="I40" s="6">
        <v>42896.586805555555</v>
      </c>
      <c r="J40" s="5">
        <v>76</v>
      </c>
      <c r="K40" s="7">
        <f t="shared" si="5"/>
        <v>1.2666666666666666</v>
      </c>
      <c r="L40" s="5" t="s">
        <v>79</v>
      </c>
      <c r="M40" s="5" t="s">
        <v>79</v>
      </c>
      <c r="N40" s="14" t="str">
        <f t="shared" si="9"/>
        <v>Bayard St &amp; Baxter St TO Bayard St &amp; Baxter St</v>
      </c>
      <c r="O40" s="5" t="s">
        <v>29</v>
      </c>
      <c r="P40" s="9" t="s">
        <v>12</v>
      </c>
      <c r="Q40" s="9">
        <v>1974</v>
      </c>
      <c r="R40" s="8">
        <f t="shared" si="6"/>
        <v>48</v>
      </c>
      <c r="S40" s="9" t="str">
        <f t="shared" si="7"/>
        <v>40-49</v>
      </c>
      <c r="T40" s="9"/>
    </row>
    <row r="41" spans="1:20" x14ac:dyDescent="0.3">
      <c r="A41" s="5">
        <v>5481113</v>
      </c>
      <c r="B41" s="6">
        <v>42894.309583333335</v>
      </c>
      <c r="C41" s="31">
        <f t="shared" si="0"/>
        <v>42894</v>
      </c>
      <c r="D41" s="32">
        <f t="shared" si="1"/>
        <v>0.30958333333333332</v>
      </c>
      <c r="E41" s="12">
        <f t="shared" si="8"/>
        <v>0.29166666666666663</v>
      </c>
      <c r="F41" s="10">
        <f t="shared" si="2"/>
        <v>5</v>
      </c>
      <c r="G41" s="9" t="str">
        <f t="shared" si="3"/>
        <v>Jun</v>
      </c>
      <c r="H41" s="9">
        <f t="shared" si="4"/>
        <v>2017</v>
      </c>
      <c r="I41" s="6">
        <v>42894.313391203701</v>
      </c>
      <c r="J41" s="5">
        <v>328</v>
      </c>
      <c r="K41" s="7">
        <f t="shared" si="5"/>
        <v>5.4666666666666668</v>
      </c>
      <c r="L41" s="5" t="s">
        <v>80</v>
      </c>
      <c r="M41" s="5" t="s">
        <v>81</v>
      </c>
      <c r="N41" s="14" t="str">
        <f t="shared" si="9"/>
        <v>Driggs Ave &amp; N Henry St TO N 8 St &amp; Driggs Ave</v>
      </c>
      <c r="O41" s="5" t="s">
        <v>11</v>
      </c>
      <c r="P41" s="5" t="s">
        <v>19</v>
      </c>
      <c r="Q41" s="5">
        <v>1986</v>
      </c>
      <c r="R41" s="8">
        <f t="shared" si="6"/>
        <v>36</v>
      </c>
      <c r="S41" s="9" t="str">
        <f t="shared" si="7"/>
        <v>30-39</v>
      </c>
      <c r="T41" s="9"/>
    </row>
    <row r="42" spans="1:20" x14ac:dyDescent="0.3">
      <c r="A42" s="5">
        <v>3873453</v>
      </c>
      <c r="B42" s="6">
        <v>42862.451643518521</v>
      </c>
      <c r="C42" s="31">
        <f t="shared" si="0"/>
        <v>42862</v>
      </c>
      <c r="D42" s="32">
        <f t="shared" si="1"/>
        <v>0.45164351851851853</v>
      </c>
      <c r="E42" s="12">
        <f t="shared" si="8"/>
        <v>0.41666666666666663</v>
      </c>
      <c r="F42" s="10">
        <f t="shared" si="2"/>
        <v>1</v>
      </c>
      <c r="G42" s="9" t="str">
        <f t="shared" si="3"/>
        <v>May</v>
      </c>
      <c r="H42" s="9">
        <f t="shared" si="4"/>
        <v>2017</v>
      </c>
      <c r="I42" s="6">
        <v>42862.456064814818</v>
      </c>
      <c r="J42" s="5">
        <v>382</v>
      </c>
      <c r="K42" s="7">
        <f t="shared" si="5"/>
        <v>6.3666666666666663</v>
      </c>
      <c r="L42" s="5" t="s">
        <v>82</v>
      </c>
      <c r="M42" s="5" t="s">
        <v>83</v>
      </c>
      <c r="N42" s="14" t="str">
        <f t="shared" si="9"/>
        <v>Perry St &amp; Bleecker St TO 8 Ave &amp; W 31 St</v>
      </c>
      <c r="O42" s="5" t="s">
        <v>11</v>
      </c>
      <c r="P42" s="5" t="s">
        <v>12</v>
      </c>
      <c r="Q42" s="5">
        <v>1993</v>
      </c>
      <c r="R42" s="8">
        <f t="shared" si="6"/>
        <v>29</v>
      </c>
      <c r="S42" s="9" t="str">
        <f t="shared" si="7"/>
        <v>20-29</v>
      </c>
      <c r="T42" s="9"/>
    </row>
    <row r="43" spans="1:20" x14ac:dyDescent="0.3">
      <c r="A43" s="5">
        <v>2567503</v>
      </c>
      <c r="B43" s="6">
        <v>42835.314085648148</v>
      </c>
      <c r="C43" s="31">
        <f t="shared" si="0"/>
        <v>42835</v>
      </c>
      <c r="D43" s="32">
        <f t="shared" si="1"/>
        <v>0.31408564814814816</v>
      </c>
      <c r="E43" s="12">
        <f t="shared" si="8"/>
        <v>0.29166666666666663</v>
      </c>
      <c r="F43" s="10">
        <f t="shared" si="2"/>
        <v>2</v>
      </c>
      <c r="G43" s="9" t="str">
        <f t="shared" si="3"/>
        <v>Apr</v>
      </c>
      <c r="H43" s="9">
        <f t="shared" si="4"/>
        <v>2017</v>
      </c>
      <c r="I43" s="6">
        <v>42835.320185185185</v>
      </c>
      <c r="J43" s="5">
        <v>526</v>
      </c>
      <c r="K43" s="7">
        <f t="shared" si="5"/>
        <v>8.7666666666666675</v>
      </c>
      <c r="L43" s="5" t="s">
        <v>84</v>
      </c>
      <c r="M43" s="5" t="s">
        <v>85</v>
      </c>
      <c r="N43" s="14" t="str">
        <f t="shared" si="9"/>
        <v>Broadway &amp; E 22 St TO Pershing Square South</v>
      </c>
      <c r="O43" s="5" t="s">
        <v>11</v>
      </c>
      <c r="P43" s="5" t="s">
        <v>12</v>
      </c>
      <c r="Q43" s="5">
        <v>1974</v>
      </c>
      <c r="R43" s="8">
        <f t="shared" si="6"/>
        <v>48</v>
      </c>
      <c r="S43" s="9" t="str">
        <f t="shared" si="7"/>
        <v>40-49</v>
      </c>
      <c r="T43" s="9"/>
    </row>
    <row r="44" spans="1:20" x14ac:dyDescent="0.3">
      <c r="A44" s="5">
        <v>6432811</v>
      </c>
      <c r="B44" s="6">
        <v>42910.801203703704</v>
      </c>
      <c r="C44" s="31">
        <f t="shared" si="0"/>
        <v>42910</v>
      </c>
      <c r="D44" s="32">
        <f t="shared" si="1"/>
        <v>0.80120370370370375</v>
      </c>
      <c r="E44" s="12">
        <f t="shared" si="8"/>
        <v>0.79166666666666663</v>
      </c>
      <c r="F44" s="10">
        <f t="shared" si="2"/>
        <v>7</v>
      </c>
      <c r="G44" s="9" t="str">
        <f t="shared" si="3"/>
        <v>Jun</v>
      </c>
      <c r="H44" s="9">
        <f t="shared" si="4"/>
        <v>2017</v>
      </c>
      <c r="I44" s="6">
        <v>42910.804768518516</v>
      </c>
      <c r="J44" s="5">
        <v>308</v>
      </c>
      <c r="K44" s="7">
        <f t="shared" si="5"/>
        <v>5.1333333333333337</v>
      </c>
      <c r="L44" s="5" t="s">
        <v>86</v>
      </c>
      <c r="M44" s="5" t="s">
        <v>87</v>
      </c>
      <c r="N44" s="14" t="str">
        <f t="shared" si="9"/>
        <v>Carmine St &amp; 6 Ave TO W 13 St &amp; 7 Ave</v>
      </c>
      <c r="O44" s="5" t="s">
        <v>11</v>
      </c>
      <c r="P44" s="5" t="s">
        <v>12</v>
      </c>
      <c r="Q44" s="5">
        <v>1987</v>
      </c>
      <c r="R44" s="8">
        <f t="shared" si="6"/>
        <v>35</v>
      </c>
      <c r="S44" s="9" t="str">
        <f t="shared" si="7"/>
        <v>30-39</v>
      </c>
      <c r="T44" s="9"/>
    </row>
    <row r="45" spans="1:20" x14ac:dyDescent="0.3">
      <c r="A45" s="5">
        <v>1909858</v>
      </c>
      <c r="B45" s="6">
        <v>42814.380902777775</v>
      </c>
      <c r="C45" s="31">
        <f t="shared" si="0"/>
        <v>42814</v>
      </c>
      <c r="D45" s="32">
        <f t="shared" si="1"/>
        <v>0.38090277777777781</v>
      </c>
      <c r="E45" s="12">
        <f t="shared" si="8"/>
        <v>0.375</v>
      </c>
      <c r="F45" s="10">
        <f t="shared" si="2"/>
        <v>2</v>
      </c>
      <c r="G45" s="9" t="str">
        <f t="shared" si="3"/>
        <v>Mar</v>
      </c>
      <c r="H45" s="9">
        <f t="shared" si="4"/>
        <v>2017</v>
      </c>
      <c r="I45" s="6">
        <v>42814.38453703704</v>
      </c>
      <c r="J45" s="5">
        <v>314</v>
      </c>
      <c r="K45" s="7">
        <f t="shared" si="5"/>
        <v>5.2333333333333334</v>
      </c>
      <c r="L45" s="5" t="s">
        <v>88</v>
      </c>
      <c r="M45" s="5" t="s">
        <v>89</v>
      </c>
      <c r="N45" s="14" t="str">
        <f t="shared" si="9"/>
        <v>Fulton St &amp; Clermont Ave TO Hanson Pl &amp; Ashland Pl</v>
      </c>
      <c r="O45" s="5" t="s">
        <v>11</v>
      </c>
      <c r="P45" s="5" t="s">
        <v>12</v>
      </c>
      <c r="Q45" s="5">
        <v>1968</v>
      </c>
      <c r="R45" s="8">
        <f t="shared" si="6"/>
        <v>54</v>
      </c>
      <c r="S45" s="9" t="str">
        <f t="shared" si="7"/>
        <v>50-59</v>
      </c>
      <c r="T45" s="9"/>
    </row>
    <row r="46" spans="1:20" x14ac:dyDescent="0.3">
      <c r="A46" s="5">
        <v>4989575</v>
      </c>
      <c r="B46" s="6">
        <v>42885.425196759257</v>
      </c>
      <c r="C46" s="31">
        <f t="shared" si="0"/>
        <v>42885</v>
      </c>
      <c r="D46" s="32">
        <f t="shared" si="1"/>
        <v>0.4251967592592592</v>
      </c>
      <c r="E46" s="12">
        <f t="shared" si="8"/>
        <v>0.41666666666666663</v>
      </c>
      <c r="F46" s="10">
        <f t="shared" si="2"/>
        <v>3</v>
      </c>
      <c r="G46" s="9" t="str">
        <f t="shared" si="3"/>
        <v>May</v>
      </c>
      <c r="H46" s="9">
        <f t="shared" si="4"/>
        <v>2017</v>
      </c>
      <c r="I46" s="6">
        <v>42885.435081018521</v>
      </c>
      <c r="J46" s="5">
        <v>854</v>
      </c>
      <c r="K46" s="7">
        <f t="shared" si="5"/>
        <v>14.233333333333333</v>
      </c>
      <c r="L46" s="5" t="s">
        <v>60</v>
      </c>
      <c r="M46" s="5" t="s">
        <v>90</v>
      </c>
      <c r="N46" s="14" t="str">
        <f t="shared" si="9"/>
        <v>W 26 St &amp; 8 Ave TO Greenwich St &amp; W Houston St</v>
      </c>
      <c r="O46" s="5" t="s">
        <v>11</v>
      </c>
      <c r="P46" s="5" t="s">
        <v>12</v>
      </c>
      <c r="Q46" s="5">
        <v>1985</v>
      </c>
      <c r="R46" s="8">
        <f t="shared" si="6"/>
        <v>37</v>
      </c>
      <c r="S46" s="9" t="str">
        <f t="shared" si="7"/>
        <v>30-39</v>
      </c>
      <c r="T46" s="9"/>
    </row>
    <row r="47" spans="1:20" x14ac:dyDescent="0.3">
      <c r="A47" s="5">
        <v>4485367</v>
      </c>
      <c r="B47" s="6">
        <v>42874.368969907409</v>
      </c>
      <c r="C47" s="31">
        <f t="shared" si="0"/>
        <v>42874</v>
      </c>
      <c r="D47" s="32">
        <f t="shared" si="1"/>
        <v>0.36896990740740737</v>
      </c>
      <c r="E47" s="12">
        <f t="shared" si="8"/>
        <v>0.33333333333333331</v>
      </c>
      <c r="F47" s="10">
        <f t="shared" si="2"/>
        <v>6</v>
      </c>
      <c r="G47" s="9" t="str">
        <f t="shared" si="3"/>
        <v>May</v>
      </c>
      <c r="H47" s="9">
        <f t="shared" si="4"/>
        <v>2017</v>
      </c>
      <c r="I47" s="6">
        <v>42874.373981481483</v>
      </c>
      <c r="J47" s="5">
        <v>433</v>
      </c>
      <c r="K47" s="7">
        <f t="shared" si="5"/>
        <v>7.2166666666666668</v>
      </c>
      <c r="L47" s="5" t="s">
        <v>91</v>
      </c>
      <c r="M47" s="5" t="s">
        <v>39</v>
      </c>
      <c r="N47" s="14" t="str">
        <f t="shared" si="9"/>
        <v>Broadway &amp; W 56 St TO E 47 St &amp; Park Ave</v>
      </c>
      <c r="O47" s="5" t="s">
        <v>11</v>
      </c>
      <c r="P47" s="5" t="s">
        <v>12</v>
      </c>
      <c r="Q47" s="5">
        <v>1979</v>
      </c>
      <c r="R47" s="8">
        <f t="shared" si="6"/>
        <v>43</v>
      </c>
      <c r="S47" s="9" t="str">
        <f t="shared" si="7"/>
        <v>40-49</v>
      </c>
      <c r="T47" s="9"/>
    </row>
    <row r="48" spans="1:20" x14ac:dyDescent="0.3">
      <c r="A48" s="5">
        <v>6686290</v>
      </c>
      <c r="B48" s="6">
        <v>42914.854120370372</v>
      </c>
      <c r="C48" s="31">
        <f t="shared" si="0"/>
        <v>42914</v>
      </c>
      <c r="D48" s="32">
        <f t="shared" si="1"/>
        <v>0.85412037037037036</v>
      </c>
      <c r="E48" s="12">
        <f t="shared" si="8"/>
        <v>0.83333333333333326</v>
      </c>
      <c r="F48" s="10">
        <f t="shared" si="2"/>
        <v>4</v>
      </c>
      <c r="G48" s="9" t="str">
        <f t="shared" si="3"/>
        <v>Jun</v>
      </c>
      <c r="H48" s="9">
        <f t="shared" si="4"/>
        <v>2017</v>
      </c>
      <c r="I48" s="6">
        <v>42914.861111111109</v>
      </c>
      <c r="J48" s="5">
        <v>603</v>
      </c>
      <c r="K48" s="7">
        <f t="shared" si="5"/>
        <v>10.050000000000001</v>
      </c>
      <c r="L48" s="5" t="s">
        <v>92</v>
      </c>
      <c r="M48" s="5" t="s">
        <v>61</v>
      </c>
      <c r="N48" s="14" t="str">
        <f t="shared" si="9"/>
        <v>8 Ave &amp; W 16 St TO W 38 St &amp; 8 Ave</v>
      </c>
      <c r="O48" s="5" t="s">
        <v>11</v>
      </c>
      <c r="P48" s="5" t="s">
        <v>12</v>
      </c>
      <c r="Q48" s="5">
        <v>1987</v>
      </c>
      <c r="R48" s="8">
        <f t="shared" si="6"/>
        <v>35</v>
      </c>
      <c r="S48" s="9" t="str">
        <f t="shared" si="7"/>
        <v>30-39</v>
      </c>
      <c r="T48" s="9"/>
    </row>
    <row r="49" spans="1:20" x14ac:dyDescent="0.3">
      <c r="A49" s="5">
        <v>6398149</v>
      </c>
      <c r="B49" s="6">
        <v>42910.463356481479</v>
      </c>
      <c r="C49" s="31">
        <f t="shared" si="0"/>
        <v>42910</v>
      </c>
      <c r="D49" s="32">
        <f t="shared" si="1"/>
        <v>0.46335648148148145</v>
      </c>
      <c r="E49" s="12">
        <f t="shared" si="8"/>
        <v>0.45833333333333331</v>
      </c>
      <c r="F49" s="10">
        <f t="shared" si="2"/>
        <v>7</v>
      </c>
      <c r="G49" s="9" t="str">
        <f t="shared" si="3"/>
        <v>Jun</v>
      </c>
      <c r="H49" s="9">
        <f t="shared" si="4"/>
        <v>2017</v>
      </c>
      <c r="I49" s="6">
        <v>42910.467418981483</v>
      </c>
      <c r="J49" s="5">
        <v>351</v>
      </c>
      <c r="K49" s="7">
        <f t="shared" si="5"/>
        <v>5.85</v>
      </c>
      <c r="L49" s="5" t="s">
        <v>52</v>
      </c>
      <c r="M49" s="5" t="s">
        <v>93</v>
      </c>
      <c r="N49" s="14" t="str">
        <f t="shared" si="9"/>
        <v>University Pl &amp; E 14 St TO W 13 St &amp; Hudson St</v>
      </c>
      <c r="O49" s="5" t="s">
        <v>11</v>
      </c>
      <c r="P49" s="5" t="s">
        <v>12</v>
      </c>
      <c r="Q49" s="5">
        <v>1976</v>
      </c>
      <c r="R49" s="8">
        <f t="shared" si="6"/>
        <v>46</v>
      </c>
      <c r="S49" s="9" t="str">
        <f t="shared" si="7"/>
        <v>40-49</v>
      </c>
      <c r="T49" s="9"/>
    </row>
    <row r="50" spans="1:20" x14ac:dyDescent="0.3">
      <c r="A50" s="5">
        <v>2964832</v>
      </c>
      <c r="B50" s="6">
        <v>42842.810983796298</v>
      </c>
      <c r="C50" s="31">
        <f t="shared" si="0"/>
        <v>42842</v>
      </c>
      <c r="D50" s="32">
        <f t="shared" si="1"/>
        <v>0.81098379629629624</v>
      </c>
      <c r="E50" s="12">
        <f t="shared" si="8"/>
        <v>0.79166666666666663</v>
      </c>
      <c r="F50" s="10">
        <f t="shared" si="2"/>
        <v>2</v>
      </c>
      <c r="G50" s="9" t="str">
        <f t="shared" si="3"/>
        <v>Apr</v>
      </c>
      <c r="H50" s="9">
        <f t="shared" si="4"/>
        <v>2017</v>
      </c>
      <c r="I50" s="6">
        <v>42842.820439814815</v>
      </c>
      <c r="J50" s="5">
        <v>816</v>
      </c>
      <c r="K50" s="7">
        <f t="shared" si="5"/>
        <v>13.6</v>
      </c>
      <c r="L50" s="5" t="s">
        <v>94</v>
      </c>
      <c r="M50" s="5" t="s">
        <v>95</v>
      </c>
      <c r="N50" s="14" t="str">
        <f t="shared" si="9"/>
        <v>W 84 St &amp; Columbus Ave TO W 104 St &amp; Amsterdam Ave</v>
      </c>
      <c r="O50" s="5" t="s">
        <v>11</v>
      </c>
      <c r="P50" s="5" t="s">
        <v>19</v>
      </c>
      <c r="Q50" s="5">
        <v>1990</v>
      </c>
      <c r="R50" s="8">
        <f t="shared" si="6"/>
        <v>32</v>
      </c>
      <c r="S50" s="9" t="str">
        <f t="shared" si="7"/>
        <v>30-39</v>
      </c>
      <c r="T50" s="9"/>
    </row>
    <row r="51" spans="1:20" x14ac:dyDescent="0.3">
      <c r="A51" s="5">
        <v>5334757</v>
      </c>
      <c r="B51" s="6">
        <v>42891.516122685185</v>
      </c>
      <c r="C51" s="31">
        <f t="shared" si="0"/>
        <v>42891</v>
      </c>
      <c r="D51" s="32">
        <f t="shared" si="1"/>
        <v>0.51612268518518511</v>
      </c>
      <c r="E51" s="12">
        <f t="shared" si="8"/>
        <v>0.5</v>
      </c>
      <c r="F51" s="10">
        <f t="shared" si="2"/>
        <v>2</v>
      </c>
      <c r="G51" s="9" t="str">
        <f t="shared" si="3"/>
        <v>Jun</v>
      </c>
      <c r="H51" s="9">
        <f t="shared" si="4"/>
        <v>2017</v>
      </c>
      <c r="I51" s="6">
        <v>42891.52039351852</v>
      </c>
      <c r="J51" s="5">
        <v>368</v>
      </c>
      <c r="K51" s="7">
        <f t="shared" si="5"/>
        <v>6.1333333333333337</v>
      </c>
      <c r="L51" s="5" t="s">
        <v>96</v>
      </c>
      <c r="M51" s="5" t="s">
        <v>97</v>
      </c>
      <c r="N51" s="14" t="str">
        <f t="shared" si="9"/>
        <v>E 53 St &amp; Madison Ave TO E 58 St &amp; 1 Ave</v>
      </c>
      <c r="O51" s="5" t="s">
        <v>11</v>
      </c>
      <c r="P51" s="5" t="s">
        <v>12</v>
      </c>
      <c r="Q51" s="5">
        <v>1990</v>
      </c>
      <c r="R51" s="8">
        <f t="shared" si="6"/>
        <v>32</v>
      </c>
      <c r="S51" s="9" t="str">
        <f t="shared" si="7"/>
        <v>30-39</v>
      </c>
      <c r="T51" s="9"/>
    </row>
    <row r="52" spans="1:20" x14ac:dyDescent="0.3">
      <c r="A52" s="5">
        <v>574675</v>
      </c>
      <c r="B52" s="6">
        <v>42761.527986111112</v>
      </c>
      <c r="C52" s="31">
        <f t="shared" si="0"/>
        <v>42761</v>
      </c>
      <c r="D52" s="32">
        <f t="shared" si="1"/>
        <v>0.52798611111111116</v>
      </c>
      <c r="E52" s="12">
        <f t="shared" si="8"/>
        <v>0.5</v>
      </c>
      <c r="F52" s="10">
        <f t="shared" si="2"/>
        <v>5</v>
      </c>
      <c r="G52" s="9" t="str">
        <f t="shared" si="3"/>
        <v>Jan</v>
      </c>
      <c r="H52" s="9">
        <f t="shared" si="4"/>
        <v>2017</v>
      </c>
      <c r="I52" s="6">
        <v>42761.546215277776</v>
      </c>
      <c r="J52" s="5">
        <v>1574</v>
      </c>
      <c r="K52" s="7">
        <f t="shared" si="5"/>
        <v>26.233333333333334</v>
      </c>
      <c r="L52" s="5" t="s">
        <v>98</v>
      </c>
      <c r="M52" s="5" t="s">
        <v>86</v>
      </c>
      <c r="N52" s="14" t="str">
        <f t="shared" si="9"/>
        <v>W 43 St &amp; 6 Ave TO Carmine St &amp; 6 Ave</v>
      </c>
      <c r="O52" s="5" t="s">
        <v>11</v>
      </c>
      <c r="P52" s="5" t="s">
        <v>12</v>
      </c>
      <c r="Q52" s="5">
        <v>1954</v>
      </c>
      <c r="R52" s="8">
        <f t="shared" si="6"/>
        <v>68</v>
      </c>
      <c r="S52" s="9" t="str">
        <f t="shared" si="7"/>
        <v>60-69</v>
      </c>
      <c r="T52" s="9"/>
    </row>
    <row r="53" spans="1:20" x14ac:dyDescent="0.3">
      <c r="A53" s="5">
        <v>5981682</v>
      </c>
      <c r="B53" s="6">
        <v>42902.552314814813</v>
      </c>
      <c r="C53" s="31">
        <f t="shared" si="0"/>
        <v>42902</v>
      </c>
      <c r="D53" s="32">
        <f t="shared" si="1"/>
        <v>0.55231481481481481</v>
      </c>
      <c r="E53" s="12">
        <f t="shared" si="8"/>
        <v>0.54166666666666663</v>
      </c>
      <c r="F53" s="10">
        <f t="shared" si="2"/>
        <v>6</v>
      </c>
      <c r="G53" s="9" t="str">
        <f t="shared" si="3"/>
        <v>Jun</v>
      </c>
      <c r="H53" s="9">
        <f t="shared" si="4"/>
        <v>2017</v>
      </c>
      <c r="I53" s="6">
        <v>42902.556064814817</v>
      </c>
      <c r="J53" s="5">
        <v>324</v>
      </c>
      <c r="K53" s="7">
        <f t="shared" si="5"/>
        <v>5.4</v>
      </c>
      <c r="L53" s="5" t="s">
        <v>99</v>
      </c>
      <c r="M53" s="5" t="s">
        <v>100</v>
      </c>
      <c r="N53" s="14" t="str">
        <f t="shared" si="9"/>
        <v>Broadway &amp; W 36 St TO E 41 St &amp; Madison Ave</v>
      </c>
      <c r="O53" s="5" t="s">
        <v>11</v>
      </c>
      <c r="P53" s="5" t="s">
        <v>12</v>
      </c>
      <c r="Q53" s="5">
        <v>1992</v>
      </c>
      <c r="R53" s="8">
        <f t="shared" si="6"/>
        <v>30</v>
      </c>
      <c r="S53" s="9" t="str">
        <f t="shared" si="7"/>
        <v>30-39</v>
      </c>
      <c r="T53" s="9"/>
    </row>
    <row r="54" spans="1:20" x14ac:dyDescent="0.3">
      <c r="A54" s="5">
        <v>2897347</v>
      </c>
      <c r="B54" s="6">
        <v>42841.641469907408</v>
      </c>
      <c r="C54" s="31">
        <f t="shared" si="0"/>
        <v>42841</v>
      </c>
      <c r="D54" s="32">
        <f t="shared" si="1"/>
        <v>0.64146990740740739</v>
      </c>
      <c r="E54" s="12">
        <f t="shared" si="8"/>
        <v>0.625</v>
      </c>
      <c r="F54" s="10">
        <f t="shared" si="2"/>
        <v>1</v>
      </c>
      <c r="G54" s="9" t="str">
        <f t="shared" si="3"/>
        <v>Apr</v>
      </c>
      <c r="H54" s="9">
        <f t="shared" si="4"/>
        <v>2017</v>
      </c>
      <c r="I54" s="6">
        <v>42841.655740740738</v>
      </c>
      <c r="J54" s="5">
        <v>1233</v>
      </c>
      <c r="K54" s="7">
        <f t="shared" si="5"/>
        <v>20.55</v>
      </c>
      <c r="L54" s="5" t="s">
        <v>101</v>
      </c>
      <c r="M54" s="5" t="s">
        <v>102</v>
      </c>
      <c r="N54" s="14" t="str">
        <f t="shared" si="9"/>
        <v>Cleveland Pl &amp; Spring St TO S 5 Pl &amp; S 4 St</v>
      </c>
      <c r="O54" s="5" t="s">
        <v>29</v>
      </c>
      <c r="P54" s="9" t="s">
        <v>12</v>
      </c>
      <c r="Q54" s="9">
        <v>1992</v>
      </c>
      <c r="R54" s="8">
        <f t="shared" si="6"/>
        <v>30</v>
      </c>
      <c r="S54" s="9" t="str">
        <f t="shared" si="7"/>
        <v>30-39</v>
      </c>
      <c r="T54" s="9"/>
    </row>
    <row r="55" spans="1:20" x14ac:dyDescent="0.3">
      <c r="A55" s="5">
        <v>3582305</v>
      </c>
      <c r="B55" s="6">
        <v>42856.563668981478</v>
      </c>
      <c r="C55" s="31">
        <f t="shared" si="0"/>
        <v>42856</v>
      </c>
      <c r="D55" s="32">
        <f t="shared" si="1"/>
        <v>0.56366898148148148</v>
      </c>
      <c r="E55" s="12">
        <f t="shared" si="8"/>
        <v>0.54166666666666663</v>
      </c>
      <c r="F55" s="10">
        <f t="shared" si="2"/>
        <v>2</v>
      </c>
      <c r="G55" s="9" t="str">
        <f t="shared" si="3"/>
        <v>May</v>
      </c>
      <c r="H55" s="9">
        <f t="shared" si="4"/>
        <v>2017</v>
      </c>
      <c r="I55" s="6">
        <v>42856.573877314811</v>
      </c>
      <c r="J55" s="5">
        <v>881</v>
      </c>
      <c r="K55" s="7">
        <f t="shared" si="5"/>
        <v>14.683333333333334</v>
      </c>
      <c r="L55" s="5" t="s">
        <v>103</v>
      </c>
      <c r="M55" s="5" t="s">
        <v>104</v>
      </c>
      <c r="N55" s="14" t="str">
        <f t="shared" si="9"/>
        <v>E 45 St &amp; 3 Ave TO W 34 St &amp; 11 Ave</v>
      </c>
      <c r="O55" s="5" t="s">
        <v>11</v>
      </c>
      <c r="P55" s="5" t="s">
        <v>12</v>
      </c>
      <c r="Q55" s="5">
        <v>1972</v>
      </c>
      <c r="R55" s="8">
        <f t="shared" si="6"/>
        <v>50</v>
      </c>
      <c r="S55" s="9" t="str">
        <f t="shared" si="7"/>
        <v>50-59</v>
      </c>
      <c r="T55" s="9"/>
    </row>
    <row r="56" spans="1:20" x14ac:dyDescent="0.3">
      <c r="A56" s="5">
        <v>1507415</v>
      </c>
      <c r="B56" s="6">
        <v>42794.752418981479</v>
      </c>
      <c r="C56" s="31">
        <f t="shared" si="0"/>
        <v>42794</v>
      </c>
      <c r="D56" s="32">
        <f t="shared" si="1"/>
        <v>0.75241898148148145</v>
      </c>
      <c r="E56" s="12">
        <f t="shared" si="8"/>
        <v>0.75</v>
      </c>
      <c r="F56" s="10">
        <f t="shared" si="2"/>
        <v>3</v>
      </c>
      <c r="G56" s="9" t="str">
        <f t="shared" si="3"/>
        <v>Feb</v>
      </c>
      <c r="H56" s="9">
        <f t="shared" si="4"/>
        <v>2017</v>
      </c>
      <c r="I56" s="6">
        <v>42794.757268518515</v>
      </c>
      <c r="J56" s="5">
        <v>418</v>
      </c>
      <c r="K56" s="7">
        <f t="shared" si="5"/>
        <v>6.9666666666666668</v>
      </c>
      <c r="L56" s="5" t="s">
        <v>105</v>
      </c>
      <c r="M56" s="5" t="s">
        <v>106</v>
      </c>
      <c r="N56" s="14" t="str">
        <f t="shared" si="9"/>
        <v>Columbus Ave &amp; W 103 St TO W 106 St &amp; Central Park West</v>
      </c>
      <c r="O56" s="5" t="s">
        <v>11</v>
      </c>
      <c r="P56" s="5" t="s">
        <v>12</v>
      </c>
      <c r="Q56" s="5">
        <v>1990</v>
      </c>
      <c r="R56" s="8">
        <f t="shared" si="6"/>
        <v>32</v>
      </c>
      <c r="S56" s="9" t="str">
        <f t="shared" si="7"/>
        <v>30-39</v>
      </c>
      <c r="T56" s="9"/>
    </row>
    <row r="57" spans="1:20" x14ac:dyDescent="0.3">
      <c r="A57" s="5">
        <v>5448406</v>
      </c>
      <c r="B57" s="6">
        <v>42893.691620370373</v>
      </c>
      <c r="C57" s="31">
        <f t="shared" si="0"/>
        <v>42893</v>
      </c>
      <c r="D57" s="32">
        <f t="shared" si="1"/>
        <v>0.69162037037037039</v>
      </c>
      <c r="E57" s="12">
        <f t="shared" si="8"/>
        <v>0.66666666666666663</v>
      </c>
      <c r="F57" s="10">
        <f t="shared" si="2"/>
        <v>4</v>
      </c>
      <c r="G57" s="9" t="str">
        <f t="shared" si="3"/>
        <v>Jun</v>
      </c>
      <c r="H57" s="9">
        <f t="shared" si="4"/>
        <v>2017</v>
      </c>
      <c r="I57" s="6">
        <v>42893.707326388889</v>
      </c>
      <c r="J57" s="5">
        <v>1356</v>
      </c>
      <c r="K57" s="7">
        <f t="shared" si="5"/>
        <v>22.6</v>
      </c>
      <c r="L57" s="5" t="s">
        <v>107</v>
      </c>
      <c r="M57" s="5" t="s">
        <v>108</v>
      </c>
      <c r="N57" s="14" t="str">
        <f t="shared" si="9"/>
        <v>E 39 St &amp; 3 Ave TO Central Park North &amp; Adam Clayton Powell Blvd</v>
      </c>
      <c r="O57" s="5" t="s">
        <v>11</v>
      </c>
      <c r="P57" s="5" t="s">
        <v>12</v>
      </c>
      <c r="Q57" s="5">
        <v>1968</v>
      </c>
      <c r="R57" s="8">
        <f t="shared" si="6"/>
        <v>54</v>
      </c>
      <c r="S57" s="9" t="str">
        <f t="shared" si="7"/>
        <v>50-59</v>
      </c>
      <c r="T57" s="9"/>
    </row>
    <row r="58" spans="1:20" x14ac:dyDescent="0.3">
      <c r="A58" s="5">
        <v>4580791</v>
      </c>
      <c r="B58" s="6">
        <v>42875.883993055555</v>
      </c>
      <c r="C58" s="31">
        <f t="shared" si="0"/>
        <v>42875</v>
      </c>
      <c r="D58" s="32">
        <f t="shared" si="1"/>
        <v>0.88399305555555552</v>
      </c>
      <c r="E58" s="12">
        <f t="shared" si="8"/>
        <v>0.875</v>
      </c>
      <c r="F58" s="10">
        <f t="shared" si="2"/>
        <v>7</v>
      </c>
      <c r="G58" s="9" t="str">
        <f t="shared" si="3"/>
        <v>May</v>
      </c>
      <c r="H58" s="9">
        <f t="shared" si="4"/>
        <v>2017</v>
      </c>
      <c r="I58" s="6">
        <v>42875.893854166665</v>
      </c>
      <c r="J58" s="5">
        <v>852</v>
      </c>
      <c r="K58" s="7">
        <f t="shared" si="5"/>
        <v>14.2</v>
      </c>
      <c r="L58" s="5" t="s">
        <v>109</v>
      </c>
      <c r="M58" s="5" t="s">
        <v>110</v>
      </c>
      <c r="N58" s="14" t="str">
        <f t="shared" si="9"/>
        <v>Vesey Pl &amp; River Terrace TO Mercer St &amp; Spring St</v>
      </c>
      <c r="O58" s="5" t="s">
        <v>11</v>
      </c>
      <c r="P58" s="5" t="s">
        <v>12</v>
      </c>
      <c r="Q58" s="5">
        <v>1994</v>
      </c>
      <c r="R58" s="8">
        <f t="shared" si="6"/>
        <v>28</v>
      </c>
      <c r="S58" s="9" t="str">
        <f t="shared" si="7"/>
        <v>20-29</v>
      </c>
      <c r="T58" s="9"/>
    </row>
    <row r="59" spans="1:20" x14ac:dyDescent="0.3">
      <c r="A59" s="5">
        <v>5515649</v>
      </c>
      <c r="B59" s="6">
        <v>42894.713321759256</v>
      </c>
      <c r="C59" s="31">
        <f t="shared" si="0"/>
        <v>42894</v>
      </c>
      <c r="D59" s="32">
        <f t="shared" si="1"/>
        <v>0.71332175925925922</v>
      </c>
      <c r="E59" s="12">
        <f t="shared" si="8"/>
        <v>0.70833333333333326</v>
      </c>
      <c r="F59" s="10">
        <f t="shared" si="2"/>
        <v>5</v>
      </c>
      <c r="G59" s="9" t="str">
        <f t="shared" si="3"/>
        <v>Jun</v>
      </c>
      <c r="H59" s="9">
        <f t="shared" si="4"/>
        <v>2017</v>
      </c>
      <c r="I59" s="6">
        <v>42894.723298611112</v>
      </c>
      <c r="J59" s="5">
        <v>862</v>
      </c>
      <c r="K59" s="7">
        <f t="shared" si="5"/>
        <v>14.366666666666667</v>
      </c>
      <c r="L59" s="5" t="s">
        <v>111</v>
      </c>
      <c r="M59" s="5" t="s">
        <v>112</v>
      </c>
      <c r="N59" s="14" t="str">
        <f t="shared" si="9"/>
        <v>E 39 St &amp; 2 Ave TO E 20 St &amp; FDR Drive</v>
      </c>
      <c r="O59" s="5" t="s">
        <v>11</v>
      </c>
      <c r="P59" s="5" t="s">
        <v>19</v>
      </c>
      <c r="Q59" s="5">
        <v>1974</v>
      </c>
      <c r="R59" s="8">
        <f t="shared" si="6"/>
        <v>48</v>
      </c>
      <c r="S59" s="9" t="str">
        <f t="shared" si="7"/>
        <v>40-49</v>
      </c>
      <c r="T59" s="9"/>
    </row>
    <row r="60" spans="1:20" x14ac:dyDescent="0.3">
      <c r="A60" s="5">
        <v>4885759</v>
      </c>
      <c r="B60" s="6">
        <v>42882.695289351854</v>
      </c>
      <c r="C60" s="31">
        <f t="shared" si="0"/>
        <v>42882</v>
      </c>
      <c r="D60" s="32">
        <f t="shared" si="1"/>
        <v>0.69528935185185192</v>
      </c>
      <c r="E60" s="12">
        <f t="shared" si="8"/>
        <v>0.66666666666666663</v>
      </c>
      <c r="F60" s="10">
        <f t="shared" si="2"/>
        <v>7</v>
      </c>
      <c r="G60" s="9" t="str">
        <f t="shared" si="3"/>
        <v>May</v>
      </c>
      <c r="H60" s="9">
        <f t="shared" si="4"/>
        <v>2017</v>
      </c>
      <c r="I60" s="6">
        <v>42882.707175925927</v>
      </c>
      <c r="J60" s="5">
        <v>1027</v>
      </c>
      <c r="K60" s="7">
        <f t="shared" si="5"/>
        <v>17.116666666666667</v>
      </c>
      <c r="L60" s="5" t="s">
        <v>113</v>
      </c>
      <c r="M60" s="5" t="s">
        <v>114</v>
      </c>
      <c r="N60" s="14" t="str">
        <f t="shared" si="9"/>
        <v>Washington St &amp; Gansevoort St TO West St &amp; Chambers St</v>
      </c>
      <c r="O60" s="5" t="s">
        <v>29</v>
      </c>
      <c r="P60" s="5" t="s">
        <v>12</v>
      </c>
      <c r="Q60" s="5">
        <v>1994</v>
      </c>
      <c r="R60" s="8">
        <f t="shared" si="6"/>
        <v>28</v>
      </c>
      <c r="S60" s="9" t="str">
        <f t="shared" si="7"/>
        <v>20-29</v>
      </c>
      <c r="T60" s="9"/>
    </row>
    <row r="61" spans="1:20" x14ac:dyDescent="0.3">
      <c r="A61" s="5">
        <v>4025507</v>
      </c>
      <c r="B61" s="6">
        <v>42865.430821759262</v>
      </c>
      <c r="C61" s="31">
        <f t="shared" si="0"/>
        <v>42865</v>
      </c>
      <c r="D61" s="32">
        <f t="shared" si="1"/>
        <v>0.43082175925925931</v>
      </c>
      <c r="E61" s="12">
        <f t="shared" si="8"/>
        <v>0.41666666666666663</v>
      </c>
      <c r="F61" s="10">
        <f t="shared" si="2"/>
        <v>4</v>
      </c>
      <c r="G61" s="9" t="str">
        <f t="shared" si="3"/>
        <v>May</v>
      </c>
      <c r="H61" s="9">
        <f t="shared" si="4"/>
        <v>2017</v>
      </c>
      <c r="I61" s="6">
        <v>42865.454027777778</v>
      </c>
      <c r="J61" s="5">
        <v>2005</v>
      </c>
      <c r="K61" s="7">
        <f t="shared" si="5"/>
        <v>33.416666666666664</v>
      </c>
      <c r="L61" s="5" t="s">
        <v>115</v>
      </c>
      <c r="M61" s="5" t="s">
        <v>116</v>
      </c>
      <c r="N61" s="14" t="str">
        <f t="shared" si="9"/>
        <v>E 85 St &amp; 3 Ave TO Spruce St &amp; Nassau St</v>
      </c>
      <c r="O61" s="5" t="s">
        <v>11</v>
      </c>
      <c r="P61" s="5" t="s">
        <v>12</v>
      </c>
      <c r="Q61" s="5">
        <v>1973</v>
      </c>
      <c r="R61" s="8">
        <f t="shared" si="6"/>
        <v>49</v>
      </c>
      <c r="S61" s="9" t="str">
        <f t="shared" si="7"/>
        <v>40-49</v>
      </c>
      <c r="T61" s="9"/>
    </row>
    <row r="62" spans="1:20" x14ac:dyDescent="0.3">
      <c r="A62" s="5">
        <v>3847598</v>
      </c>
      <c r="B62" s="6">
        <v>42861.665277777778</v>
      </c>
      <c r="C62" s="31">
        <f t="shared" si="0"/>
        <v>42861</v>
      </c>
      <c r="D62" s="32">
        <f t="shared" si="1"/>
        <v>0.66527777777777775</v>
      </c>
      <c r="E62" s="12">
        <f t="shared" si="8"/>
        <v>0.625</v>
      </c>
      <c r="F62" s="10">
        <f t="shared" si="2"/>
        <v>7</v>
      </c>
      <c r="G62" s="9" t="str">
        <f t="shared" si="3"/>
        <v>May</v>
      </c>
      <c r="H62" s="9">
        <f t="shared" si="4"/>
        <v>2017</v>
      </c>
      <c r="I62" s="6">
        <v>42861.688391203701</v>
      </c>
      <c r="J62" s="5">
        <v>1997</v>
      </c>
      <c r="K62" s="7">
        <f t="shared" si="5"/>
        <v>33.283333333333331</v>
      </c>
      <c r="L62" s="5" t="s">
        <v>34</v>
      </c>
      <c r="M62" s="5" t="s">
        <v>69</v>
      </c>
      <c r="N62" s="14" t="str">
        <f t="shared" si="9"/>
        <v>Front St &amp; Maiden Ln TO Old Fulton St</v>
      </c>
      <c r="O62" s="5" t="s">
        <v>29</v>
      </c>
      <c r="P62" s="9" t="s">
        <v>12</v>
      </c>
      <c r="Q62" s="9">
        <v>1973</v>
      </c>
      <c r="R62" s="8">
        <f t="shared" si="6"/>
        <v>49</v>
      </c>
      <c r="S62" s="9" t="str">
        <f t="shared" si="7"/>
        <v>40-49</v>
      </c>
      <c r="T62" s="9"/>
    </row>
    <row r="63" spans="1:20" x14ac:dyDescent="0.3">
      <c r="A63" s="5">
        <v>4586817</v>
      </c>
      <c r="B63" s="6">
        <v>42876.350254629629</v>
      </c>
      <c r="C63" s="31">
        <f t="shared" si="0"/>
        <v>42876</v>
      </c>
      <c r="D63" s="32">
        <f t="shared" si="1"/>
        <v>0.35025462962962961</v>
      </c>
      <c r="E63" s="12">
        <f t="shared" si="8"/>
        <v>0.33333333333333331</v>
      </c>
      <c r="F63" s="10">
        <f t="shared" si="2"/>
        <v>1</v>
      </c>
      <c r="G63" s="9" t="str">
        <f t="shared" si="3"/>
        <v>May</v>
      </c>
      <c r="H63" s="9">
        <f t="shared" si="4"/>
        <v>2017</v>
      </c>
      <c r="I63" s="6">
        <v>42876.358622685184</v>
      </c>
      <c r="J63" s="5">
        <v>723</v>
      </c>
      <c r="K63" s="7">
        <f t="shared" si="5"/>
        <v>12.05</v>
      </c>
      <c r="L63" s="5" t="s">
        <v>117</v>
      </c>
      <c r="M63" s="5" t="s">
        <v>118</v>
      </c>
      <c r="N63" s="14" t="str">
        <f t="shared" si="9"/>
        <v>Avenue D &amp; E 12 St TO E 15 St &amp; 3 Ave</v>
      </c>
      <c r="O63" s="5" t="s">
        <v>11</v>
      </c>
      <c r="P63" s="5" t="s">
        <v>12</v>
      </c>
      <c r="Q63" s="5">
        <v>1981</v>
      </c>
      <c r="R63" s="8">
        <f t="shared" si="6"/>
        <v>41</v>
      </c>
      <c r="S63" s="9" t="str">
        <f t="shared" si="7"/>
        <v>40-49</v>
      </c>
      <c r="T63" s="9"/>
    </row>
    <row r="64" spans="1:20" x14ac:dyDescent="0.3">
      <c r="A64" s="5">
        <v>3303809</v>
      </c>
      <c r="B64" s="6">
        <v>42850.626423611109</v>
      </c>
      <c r="C64" s="31">
        <f t="shared" si="0"/>
        <v>42850</v>
      </c>
      <c r="D64" s="32">
        <f t="shared" si="1"/>
        <v>0.62642361111111111</v>
      </c>
      <c r="E64" s="12">
        <f t="shared" si="8"/>
        <v>0.625</v>
      </c>
      <c r="F64" s="10">
        <f t="shared" si="2"/>
        <v>3</v>
      </c>
      <c r="G64" s="9" t="str">
        <f t="shared" si="3"/>
        <v>Apr</v>
      </c>
      <c r="H64" s="9">
        <f t="shared" si="4"/>
        <v>2017</v>
      </c>
      <c r="I64" s="6">
        <v>42850.637604166666</v>
      </c>
      <c r="J64" s="5">
        <v>966</v>
      </c>
      <c r="K64" s="7">
        <f t="shared" si="5"/>
        <v>16.100000000000001</v>
      </c>
      <c r="L64" s="5" t="s">
        <v>90</v>
      </c>
      <c r="M64" s="5" t="s">
        <v>119</v>
      </c>
      <c r="N64" s="14" t="str">
        <f t="shared" si="9"/>
        <v>Greenwich St &amp; W Houston St TO 9 Ave &amp; W 28 St</v>
      </c>
      <c r="O64" s="5" t="s">
        <v>11</v>
      </c>
      <c r="P64" s="5" t="s">
        <v>19</v>
      </c>
      <c r="Q64" s="5">
        <v>1980</v>
      </c>
      <c r="R64" s="8">
        <f t="shared" si="6"/>
        <v>42</v>
      </c>
      <c r="S64" s="9" t="str">
        <f t="shared" si="7"/>
        <v>40-49</v>
      </c>
      <c r="T64" s="9"/>
    </row>
    <row r="65" spans="1:20" x14ac:dyDescent="0.3">
      <c r="A65" s="5">
        <v>6722387</v>
      </c>
      <c r="B65" s="6">
        <v>42915.603738425925</v>
      </c>
      <c r="C65" s="31">
        <f t="shared" si="0"/>
        <v>42915</v>
      </c>
      <c r="D65" s="32">
        <f t="shared" si="1"/>
        <v>0.60373842592592586</v>
      </c>
      <c r="E65" s="12">
        <f t="shared" si="8"/>
        <v>0.58333333333333326</v>
      </c>
      <c r="F65" s="10">
        <f t="shared" si="2"/>
        <v>5</v>
      </c>
      <c r="G65" s="9" t="str">
        <f t="shared" si="3"/>
        <v>Jun</v>
      </c>
      <c r="H65" s="9">
        <f t="shared" si="4"/>
        <v>2017</v>
      </c>
      <c r="I65" s="6">
        <v>42915.62605324074</v>
      </c>
      <c r="J65" s="5">
        <v>1927</v>
      </c>
      <c r="K65" s="7">
        <f t="shared" si="5"/>
        <v>32.116666666666667</v>
      </c>
      <c r="L65" s="5" t="s">
        <v>120</v>
      </c>
      <c r="M65" s="5" t="s">
        <v>121</v>
      </c>
      <c r="N65" s="14" t="str">
        <f t="shared" si="9"/>
        <v>W 78 St &amp; Broadway TO W 63 St &amp; Broadway</v>
      </c>
      <c r="O65" s="5" t="s">
        <v>11</v>
      </c>
      <c r="P65" s="5" t="s">
        <v>19</v>
      </c>
      <c r="Q65" s="5">
        <v>1971</v>
      </c>
      <c r="R65" s="8">
        <f t="shared" si="6"/>
        <v>51</v>
      </c>
      <c r="S65" s="9" t="str">
        <f t="shared" si="7"/>
        <v>50-59</v>
      </c>
      <c r="T65" s="9"/>
    </row>
    <row r="66" spans="1:20" x14ac:dyDescent="0.3">
      <c r="A66" s="5">
        <v>4731489</v>
      </c>
      <c r="B66" s="6">
        <v>42879.355682870373</v>
      </c>
      <c r="C66" s="31">
        <f t="shared" ref="C66:C129" si="10">DATE(YEAR(B66),MONTH(B66),DAY(B66))</f>
        <v>42879</v>
      </c>
      <c r="D66" s="32">
        <f t="shared" ref="D66:D129" si="11">TIME(HOUR(B66),MINUTE(B66),SECOND(B66))</f>
        <v>0.35568287037037033</v>
      </c>
      <c r="E66" s="12">
        <f t="shared" si="8"/>
        <v>0.33333333333333331</v>
      </c>
      <c r="F66" s="10">
        <f t="shared" ref="F66:F129" si="12">WEEKDAY(B66)</f>
        <v>4</v>
      </c>
      <c r="G66" s="9" t="str">
        <f t="shared" ref="G66:G129" si="13">TEXT(B66,"mmm")</f>
        <v>May</v>
      </c>
      <c r="H66" s="9">
        <f t="shared" ref="H66:H129" si="14">YEAR(B66)</f>
        <v>2017</v>
      </c>
      <c r="I66" s="6">
        <v>42879.38</v>
      </c>
      <c r="J66" s="5">
        <v>2101</v>
      </c>
      <c r="K66" s="7">
        <f t="shared" ref="K66:K129" si="15">J66/60</f>
        <v>35.016666666666666</v>
      </c>
      <c r="L66" s="5" t="s">
        <v>28</v>
      </c>
      <c r="M66" s="5" t="s">
        <v>28</v>
      </c>
      <c r="N66" s="14" t="str">
        <f t="shared" si="9"/>
        <v>Central Park S &amp; 6 Ave TO Central Park S &amp; 6 Ave</v>
      </c>
      <c r="O66" s="5" t="s">
        <v>11</v>
      </c>
      <c r="P66" s="5" t="s">
        <v>12</v>
      </c>
      <c r="Q66" s="5">
        <v>1966</v>
      </c>
      <c r="R66" s="8">
        <f t="shared" ref="R66:R129" si="16">2022-Q66</f>
        <v>56</v>
      </c>
      <c r="S66" s="9" t="str">
        <f t="shared" ref="S66:S129" si="17">IF(AND(R66&gt;=20,R66&lt;30),"20-29",IF(AND(R66&gt;=30,R66&lt;40),"30-39",IF(AND(R66&gt;=40,R66&lt;50),"40-49",IF(AND(R66&gt;=50,R66&lt;60),"50-59",IF(AND(R66&gt;=60,R66&lt;70),"60-69",IF(AND(R66&gt;=70,R66&lt;80),"70-79","80 above"))))))</f>
        <v>50-59</v>
      </c>
      <c r="T66" s="9"/>
    </row>
    <row r="67" spans="1:20" x14ac:dyDescent="0.3">
      <c r="A67" s="5">
        <v>6018157</v>
      </c>
      <c r="B67" s="6">
        <v>42903.338159722225</v>
      </c>
      <c r="C67" s="31">
        <f t="shared" si="10"/>
        <v>42903</v>
      </c>
      <c r="D67" s="32">
        <f t="shared" si="11"/>
        <v>0.33815972222222218</v>
      </c>
      <c r="E67" s="12">
        <f t="shared" ref="E67:E130" si="18">FLOOR(D67,"1:00")</f>
        <v>0.33333333333333331</v>
      </c>
      <c r="F67" s="10">
        <f t="shared" si="12"/>
        <v>7</v>
      </c>
      <c r="G67" s="9" t="str">
        <f t="shared" si="13"/>
        <v>Jun</v>
      </c>
      <c r="H67" s="9">
        <f t="shared" si="14"/>
        <v>2017</v>
      </c>
      <c r="I67" s="6">
        <v>42903.358148148145</v>
      </c>
      <c r="J67" s="5">
        <v>1727</v>
      </c>
      <c r="K67" s="7">
        <f t="shared" si="15"/>
        <v>28.783333333333335</v>
      </c>
      <c r="L67" s="5" t="s">
        <v>122</v>
      </c>
      <c r="M67" s="5" t="s">
        <v>122</v>
      </c>
      <c r="N67" s="14" t="str">
        <f t="shared" ref="N67:N130" si="19">CONCATENATE(L67:L732," TO ",M67:M732)</f>
        <v>Pier 40 - Hudson River Park TO Pier 40 - Hudson River Park</v>
      </c>
      <c r="O67" s="5" t="s">
        <v>29</v>
      </c>
      <c r="P67" s="9" t="s">
        <v>12</v>
      </c>
      <c r="Q67" s="9">
        <v>1966</v>
      </c>
      <c r="R67" s="8">
        <f t="shared" si="16"/>
        <v>56</v>
      </c>
      <c r="S67" s="9" t="str">
        <f t="shared" si="17"/>
        <v>50-59</v>
      </c>
      <c r="T67" s="9"/>
    </row>
    <row r="68" spans="1:20" x14ac:dyDescent="0.3">
      <c r="A68" s="5">
        <v>4079228</v>
      </c>
      <c r="B68" s="6">
        <v>42866.377291666664</v>
      </c>
      <c r="C68" s="31">
        <f t="shared" si="10"/>
        <v>42866</v>
      </c>
      <c r="D68" s="32">
        <f t="shared" si="11"/>
        <v>0.37729166666666664</v>
      </c>
      <c r="E68" s="12">
        <f t="shared" si="18"/>
        <v>0.375</v>
      </c>
      <c r="F68" s="10">
        <f t="shared" si="12"/>
        <v>5</v>
      </c>
      <c r="G68" s="9" t="str">
        <f t="shared" si="13"/>
        <v>May</v>
      </c>
      <c r="H68" s="9">
        <f t="shared" si="14"/>
        <v>2017</v>
      </c>
      <c r="I68" s="6">
        <v>42866.381203703706</v>
      </c>
      <c r="J68" s="5">
        <v>338</v>
      </c>
      <c r="K68" s="7">
        <f t="shared" si="15"/>
        <v>5.6333333333333337</v>
      </c>
      <c r="L68" s="5" t="s">
        <v>123</v>
      </c>
      <c r="M68" s="5" t="s">
        <v>37</v>
      </c>
      <c r="N68" s="14" t="str">
        <f t="shared" si="19"/>
        <v>W 84 St &amp; Broadway TO Columbus Ave &amp; W 72 St</v>
      </c>
      <c r="O68" s="5" t="s">
        <v>11</v>
      </c>
      <c r="P68" s="5" t="s">
        <v>19</v>
      </c>
      <c r="Q68" s="5">
        <v>1992</v>
      </c>
      <c r="R68" s="8">
        <f t="shared" si="16"/>
        <v>30</v>
      </c>
      <c r="S68" s="9" t="str">
        <f t="shared" si="17"/>
        <v>30-39</v>
      </c>
      <c r="T68" s="9"/>
    </row>
    <row r="69" spans="1:20" x14ac:dyDescent="0.3">
      <c r="A69" s="5">
        <v>87348</v>
      </c>
      <c r="B69" s="6">
        <v>42740.604745370372</v>
      </c>
      <c r="C69" s="31">
        <f t="shared" si="10"/>
        <v>42740</v>
      </c>
      <c r="D69" s="32">
        <f t="shared" si="11"/>
        <v>0.60474537037037035</v>
      </c>
      <c r="E69" s="12">
        <f t="shared" si="18"/>
        <v>0.58333333333333326</v>
      </c>
      <c r="F69" s="10">
        <f t="shared" si="12"/>
        <v>5</v>
      </c>
      <c r="G69" s="9" t="str">
        <f t="shared" si="13"/>
        <v>Jan</v>
      </c>
      <c r="H69" s="9">
        <f t="shared" si="14"/>
        <v>2017</v>
      </c>
      <c r="I69" s="6">
        <v>42740.612847222219</v>
      </c>
      <c r="J69" s="5">
        <v>700</v>
      </c>
      <c r="K69" s="7">
        <f t="shared" si="15"/>
        <v>11.666666666666666</v>
      </c>
      <c r="L69" s="5" t="s">
        <v>42</v>
      </c>
      <c r="M69" s="5" t="s">
        <v>124</v>
      </c>
      <c r="N69" s="14" t="str">
        <f t="shared" si="19"/>
        <v>E 17 St &amp; Broadway TO Avenue D &amp; E 3 St</v>
      </c>
      <c r="O69" s="5" t="s">
        <v>11</v>
      </c>
      <c r="P69" s="5" t="s">
        <v>12</v>
      </c>
      <c r="Q69" s="5">
        <v>1986</v>
      </c>
      <c r="R69" s="8">
        <f t="shared" si="16"/>
        <v>36</v>
      </c>
      <c r="S69" s="9" t="str">
        <f t="shared" si="17"/>
        <v>30-39</v>
      </c>
      <c r="T69" s="9"/>
    </row>
    <row r="70" spans="1:20" x14ac:dyDescent="0.3">
      <c r="A70" s="5">
        <v>2184051</v>
      </c>
      <c r="B70" s="6">
        <v>42823.72488425926</v>
      </c>
      <c r="C70" s="31">
        <f t="shared" si="10"/>
        <v>42823</v>
      </c>
      <c r="D70" s="32">
        <f t="shared" si="11"/>
        <v>0.72488425925925926</v>
      </c>
      <c r="E70" s="12">
        <f t="shared" si="18"/>
        <v>0.70833333333333326</v>
      </c>
      <c r="F70" s="10">
        <f t="shared" si="12"/>
        <v>4</v>
      </c>
      <c r="G70" s="9" t="str">
        <f t="shared" si="13"/>
        <v>Mar</v>
      </c>
      <c r="H70" s="9">
        <f t="shared" si="14"/>
        <v>2017</v>
      </c>
      <c r="I70" s="6">
        <v>42823.736435185187</v>
      </c>
      <c r="J70" s="5">
        <v>997</v>
      </c>
      <c r="K70" s="7">
        <f t="shared" si="15"/>
        <v>16.616666666666667</v>
      </c>
      <c r="L70" s="5" t="s">
        <v>28</v>
      </c>
      <c r="M70" s="5" t="s">
        <v>125</v>
      </c>
      <c r="N70" s="14" t="str">
        <f t="shared" si="19"/>
        <v>Central Park S &amp; 6 Ave TO E 88 St &amp; 1 Ave</v>
      </c>
      <c r="O70" s="5" t="s">
        <v>11</v>
      </c>
      <c r="P70" s="5" t="s">
        <v>12</v>
      </c>
      <c r="Q70" s="5">
        <v>1988</v>
      </c>
      <c r="R70" s="8">
        <f t="shared" si="16"/>
        <v>34</v>
      </c>
      <c r="S70" s="9" t="str">
        <f t="shared" si="17"/>
        <v>30-39</v>
      </c>
      <c r="T70" s="9"/>
    </row>
    <row r="71" spans="1:20" x14ac:dyDescent="0.3">
      <c r="A71" s="5">
        <v>2855148</v>
      </c>
      <c r="B71" s="6">
        <v>42840.675486111111</v>
      </c>
      <c r="C71" s="31">
        <f t="shared" si="10"/>
        <v>42840</v>
      </c>
      <c r="D71" s="32">
        <f t="shared" si="11"/>
        <v>0.67548611111111112</v>
      </c>
      <c r="E71" s="12">
        <f t="shared" si="18"/>
        <v>0.66666666666666663</v>
      </c>
      <c r="F71" s="10">
        <f t="shared" si="12"/>
        <v>7</v>
      </c>
      <c r="G71" s="9" t="str">
        <f t="shared" si="13"/>
        <v>Apr</v>
      </c>
      <c r="H71" s="9">
        <f t="shared" si="14"/>
        <v>2017</v>
      </c>
      <c r="I71" s="6">
        <v>42840.676689814813</v>
      </c>
      <c r="J71" s="5">
        <v>103</v>
      </c>
      <c r="K71" s="7">
        <f t="shared" si="15"/>
        <v>1.7166666666666666</v>
      </c>
      <c r="L71" s="5" t="s">
        <v>126</v>
      </c>
      <c r="M71" s="5" t="s">
        <v>127</v>
      </c>
      <c r="N71" s="14" t="str">
        <f t="shared" si="19"/>
        <v>Allen St &amp; Rivington St TO Stanton St &amp; Chrystie St</v>
      </c>
      <c r="O71" s="5" t="s">
        <v>11</v>
      </c>
      <c r="P71" s="5" t="s">
        <v>19</v>
      </c>
      <c r="Q71" s="5">
        <v>1956</v>
      </c>
      <c r="R71" s="8">
        <f t="shared" si="16"/>
        <v>66</v>
      </c>
      <c r="S71" s="9" t="str">
        <f t="shared" si="17"/>
        <v>60-69</v>
      </c>
      <c r="T71" s="9"/>
    </row>
    <row r="72" spans="1:20" x14ac:dyDescent="0.3">
      <c r="A72" s="5">
        <v>1675078</v>
      </c>
      <c r="B72" s="6">
        <v>42800.66815972222</v>
      </c>
      <c r="C72" s="31">
        <f t="shared" si="10"/>
        <v>42800</v>
      </c>
      <c r="D72" s="32">
        <f t="shared" si="11"/>
        <v>0.6681597222222222</v>
      </c>
      <c r="E72" s="12">
        <f t="shared" si="18"/>
        <v>0.66666666666666663</v>
      </c>
      <c r="F72" s="10">
        <f t="shared" si="12"/>
        <v>2</v>
      </c>
      <c r="G72" s="9" t="str">
        <f t="shared" si="13"/>
        <v>Mar</v>
      </c>
      <c r="H72" s="9">
        <f t="shared" si="14"/>
        <v>2017</v>
      </c>
      <c r="I72" s="6">
        <v>42800.683668981481</v>
      </c>
      <c r="J72" s="5">
        <v>1339</v>
      </c>
      <c r="K72" s="7">
        <f t="shared" si="15"/>
        <v>22.316666666666666</v>
      </c>
      <c r="L72" s="5" t="s">
        <v>128</v>
      </c>
      <c r="M72" s="5" t="s">
        <v>129</v>
      </c>
      <c r="N72" s="14" t="str">
        <f t="shared" si="19"/>
        <v>E 59 St &amp; Madison Ave TO W 14 St &amp; The High Line</v>
      </c>
      <c r="O72" s="5" t="s">
        <v>11</v>
      </c>
      <c r="P72" s="5" t="s">
        <v>12</v>
      </c>
      <c r="Q72" s="5">
        <v>1963</v>
      </c>
      <c r="R72" s="8">
        <f t="shared" si="16"/>
        <v>59</v>
      </c>
      <c r="S72" s="9" t="str">
        <f t="shared" si="17"/>
        <v>50-59</v>
      </c>
      <c r="T72" s="9"/>
    </row>
    <row r="73" spans="1:20" x14ac:dyDescent="0.3">
      <c r="A73" s="5">
        <v>338034</v>
      </c>
      <c r="B73" s="6">
        <v>42752.279988425929</v>
      </c>
      <c r="C73" s="31">
        <f t="shared" si="10"/>
        <v>42752</v>
      </c>
      <c r="D73" s="32">
        <f t="shared" si="11"/>
        <v>0.27998842592592593</v>
      </c>
      <c r="E73" s="12">
        <f t="shared" si="18"/>
        <v>0.25</v>
      </c>
      <c r="F73" s="10">
        <f t="shared" si="12"/>
        <v>3</v>
      </c>
      <c r="G73" s="9" t="str">
        <f t="shared" si="13"/>
        <v>Jan</v>
      </c>
      <c r="H73" s="9">
        <f t="shared" si="14"/>
        <v>2017</v>
      </c>
      <c r="I73" s="6">
        <v>42752.286006944443</v>
      </c>
      <c r="J73" s="5">
        <v>519</v>
      </c>
      <c r="K73" s="7">
        <f t="shared" si="15"/>
        <v>8.65</v>
      </c>
      <c r="L73" s="5" t="s">
        <v>85</v>
      </c>
      <c r="M73" s="5" t="s">
        <v>31</v>
      </c>
      <c r="N73" s="14" t="str">
        <f t="shared" si="19"/>
        <v>Pershing Square South TO E 25 St &amp; 2 Ave</v>
      </c>
      <c r="O73" s="5" t="s">
        <v>11</v>
      </c>
      <c r="P73" s="5" t="s">
        <v>19</v>
      </c>
      <c r="Q73" s="5">
        <v>1990</v>
      </c>
      <c r="R73" s="8">
        <f t="shared" si="16"/>
        <v>32</v>
      </c>
      <c r="S73" s="9" t="str">
        <f t="shared" si="17"/>
        <v>30-39</v>
      </c>
      <c r="T73" s="9"/>
    </row>
    <row r="74" spans="1:20" x14ac:dyDescent="0.3">
      <c r="A74" s="5">
        <v>445709</v>
      </c>
      <c r="B74" s="6">
        <v>42755.792384259257</v>
      </c>
      <c r="C74" s="31">
        <f t="shared" si="10"/>
        <v>42755</v>
      </c>
      <c r="D74" s="32">
        <f t="shared" si="11"/>
        <v>0.79238425925925926</v>
      </c>
      <c r="E74" s="12">
        <f t="shared" si="18"/>
        <v>0.79166666666666663</v>
      </c>
      <c r="F74" s="10">
        <f t="shared" si="12"/>
        <v>6</v>
      </c>
      <c r="G74" s="9" t="str">
        <f t="shared" si="13"/>
        <v>Jan</v>
      </c>
      <c r="H74" s="9">
        <f t="shared" si="14"/>
        <v>2017</v>
      </c>
      <c r="I74" s="6">
        <v>42755.796203703707</v>
      </c>
      <c r="J74" s="5">
        <v>330</v>
      </c>
      <c r="K74" s="7">
        <f t="shared" si="15"/>
        <v>5.5</v>
      </c>
      <c r="L74" s="5" t="s">
        <v>127</v>
      </c>
      <c r="M74" s="5" t="s">
        <v>130</v>
      </c>
      <c r="N74" s="14" t="str">
        <f t="shared" si="19"/>
        <v>Stanton St &amp; Chrystie St TO MacDougal St &amp; Prince St</v>
      </c>
      <c r="O74" s="5" t="s">
        <v>11</v>
      </c>
      <c r="P74" s="5" t="s">
        <v>12</v>
      </c>
      <c r="Q74" s="5">
        <v>1983</v>
      </c>
      <c r="R74" s="8">
        <f t="shared" si="16"/>
        <v>39</v>
      </c>
      <c r="S74" s="9" t="str">
        <f t="shared" si="17"/>
        <v>30-39</v>
      </c>
      <c r="T74" s="9"/>
    </row>
    <row r="75" spans="1:20" x14ac:dyDescent="0.3">
      <c r="A75" s="5">
        <v>3828509</v>
      </c>
      <c r="B75" s="6">
        <v>42861.470810185187</v>
      </c>
      <c r="C75" s="31">
        <f t="shared" si="10"/>
        <v>42861</v>
      </c>
      <c r="D75" s="32">
        <f t="shared" si="11"/>
        <v>0.47081018518518519</v>
      </c>
      <c r="E75" s="12">
        <f t="shared" si="18"/>
        <v>0.45833333333333331</v>
      </c>
      <c r="F75" s="10">
        <f t="shared" si="12"/>
        <v>7</v>
      </c>
      <c r="G75" s="9" t="str">
        <f t="shared" si="13"/>
        <v>May</v>
      </c>
      <c r="H75" s="9">
        <f t="shared" si="14"/>
        <v>2017</v>
      </c>
      <c r="I75" s="6">
        <v>42861.474976851852</v>
      </c>
      <c r="J75" s="5">
        <v>360</v>
      </c>
      <c r="K75" s="7">
        <f t="shared" si="15"/>
        <v>6</v>
      </c>
      <c r="L75" s="5" t="s">
        <v>118</v>
      </c>
      <c r="M75" s="5" t="s">
        <v>131</v>
      </c>
      <c r="N75" s="14" t="str">
        <f t="shared" si="19"/>
        <v>E 15 St &amp; 3 Ave TO E 14 St &amp; Avenue B</v>
      </c>
      <c r="O75" s="5" t="s">
        <v>11</v>
      </c>
      <c r="P75" s="5" t="s">
        <v>12</v>
      </c>
      <c r="Q75" s="5">
        <v>1989</v>
      </c>
      <c r="R75" s="8">
        <f t="shared" si="16"/>
        <v>33</v>
      </c>
      <c r="S75" s="9" t="str">
        <f t="shared" si="17"/>
        <v>30-39</v>
      </c>
      <c r="T75" s="9"/>
    </row>
    <row r="76" spans="1:20" x14ac:dyDescent="0.3">
      <c r="A76" s="5">
        <v>5931878</v>
      </c>
      <c r="B76" s="6">
        <v>42901.702881944446</v>
      </c>
      <c r="C76" s="31">
        <f t="shared" si="10"/>
        <v>42901</v>
      </c>
      <c r="D76" s="32">
        <f t="shared" si="11"/>
        <v>0.70288194444444441</v>
      </c>
      <c r="E76" s="12">
        <f t="shared" si="18"/>
        <v>0.66666666666666663</v>
      </c>
      <c r="F76" s="10">
        <f t="shared" si="12"/>
        <v>5</v>
      </c>
      <c r="G76" s="9" t="str">
        <f t="shared" si="13"/>
        <v>Jun</v>
      </c>
      <c r="H76" s="9">
        <f t="shared" si="14"/>
        <v>2017</v>
      </c>
      <c r="I76" s="6">
        <v>42901.707442129627</v>
      </c>
      <c r="J76" s="5">
        <v>394</v>
      </c>
      <c r="K76" s="7">
        <f t="shared" si="15"/>
        <v>6.5666666666666664</v>
      </c>
      <c r="L76" s="5" t="s">
        <v>132</v>
      </c>
      <c r="M76" s="5" t="s">
        <v>133</v>
      </c>
      <c r="N76" s="14" t="str">
        <f t="shared" si="19"/>
        <v>Front St &amp; Washington St TO Clark St &amp; Henry St</v>
      </c>
      <c r="O76" s="5" t="s">
        <v>11</v>
      </c>
      <c r="P76" s="5" t="s">
        <v>12</v>
      </c>
      <c r="Q76" s="5">
        <v>1980</v>
      </c>
      <c r="R76" s="8">
        <f t="shared" si="16"/>
        <v>42</v>
      </c>
      <c r="S76" s="9" t="str">
        <f t="shared" si="17"/>
        <v>40-49</v>
      </c>
      <c r="T76" s="9"/>
    </row>
    <row r="77" spans="1:20" x14ac:dyDescent="0.3">
      <c r="A77" s="5">
        <v>3252725</v>
      </c>
      <c r="B77" s="6">
        <v>42849.409641203703</v>
      </c>
      <c r="C77" s="31">
        <f t="shared" si="10"/>
        <v>42849</v>
      </c>
      <c r="D77" s="32">
        <f t="shared" si="11"/>
        <v>0.40964120370370366</v>
      </c>
      <c r="E77" s="12">
        <f t="shared" si="18"/>
        <v>0.375</v>
      </c>
      <c r="F77" s="10">
        <f t="shared" si="12"/>
        <v>2</v>
      </c>
      <c r="G77" s="9" t="str">
        <f t="shared" si="13"/>
        <v>Apr</v>
      </c>
      <c r="H77" s="9">
        <f t="shared" si="14"/>
        <v>2017</v>
      </c>
      <c r="I77" s="6">
        <v>42849.414699074077</v>
      </c>
      <c r="J77" s="5">
        <v>436</v>
      </c>
      <c r="K77" s="7">
        <f t="shared" si="15"/>
        <v>7.2666666666666666</v>
      </c>
      <c r="L77" s="5" t="s">
        <v>134</v>
      </c>
      <c r="M77" s="5" t="s">
        <v>85</v>
      </c>
      <c r="N77" s="14" t="str">
        <f t="shared" si="19"/>
        <v>Broadway &amp; W 51 St TO Pershing Square South</v>
      </c>
      <c r="O77" s="5" t="s">
        <v>11</v>
      </c>
      <c r="P77" s="5" t="s">
        <v>12</v>
      </c>
      <c r="Q77" s="5">
        <v>1993</v>
      </c>
      <c r="R77" s="8">
        <f t="shared" si="16"/>
        <v>29</v>
      </c>
      <c r="S77" s="9" t="str">
        <f t="shared" si="17"/>
        <v>20-29</v>
      </c>
      <c r="T77" s="9"/>
    </row>
    <row r="78" spans="1:20" x14ac:dyDescent="0.3">
      <c r="A78" s="5">
        <v>4263930</v>
      </c>
      <c r="B78" s="6">
        <v>42870.756354166668</v>
      </c>
      <c r="C78" s="31">
        <f t="shared" si="10"/>
        <v>42870</v>
      </c>
      <c r="D78" s="32">
        <f t="shared" si="11"/>
        <v>0.75635416666666666</v>
      </c>
      <c r="E78" s="12">
        <f t="shared" si="18"/>
        <v>0.75</v>
      </c>
      <c r="F78" s="10">
        <f t="shared" si="12"/>
        <v>2</v>
      </c>
      <c r="G78" s="9" t="str">
        <f t="shared" si="13"/>
        <v>May</v>
      </c>
      <c r="H78" s="9">
        <f t="shared" si="14"/>
        <v>2017</v>
      </c>
      <c r="I78" s="6">
        <v>42870.769849537035</v>
      </c>
      <c r="J78" s="5">
        <v>1165</v>
      </c>
      <c r="K78" s="7">
        <f t="shared" si="15"/>
        <v>19.416666666666668</v>
      </c>
      <c r="L78" s="5" t="s">
        <v>135</v>
      </c>
      <c r="M78" s="5" t="s">
        <v>136</v>
      </c>
      <c r="N78" s="14" t="str">
        <f t="shared" si="19"/>
        <v>Duane St &amp; Greenwich St TO W 16 St &amp; The High Line</v>
      </c>
      <c r="O78" s="5" t="s">
        <v>11</v>
      </c>
      <c r="P78" s="5" t="s">
        <v>19</v>
      </c>
      <c r="Q78" s="5">
        <v>1977</v>
      </c>
      <c r="R78" s="8">
        <f t="shared" si="16"/>
        <v>45</v>
      </c>
      <c r="S78" s="9" t="str">
        <f t="shared" si="17"/>
        <v>40-49</v>
      </c>
      <c r="T78" s="9"/>
    </row>
    <row r="79" spans="1:20" x14ac:dyDescent="0.3">
      <c r="A79" s="5">
        <v>4327895</v>
      </c>
      <c r="B79" s="6">
        <v>42871.765462962961</v>
      </c>
      <c r="C79" s="31">
        <f t="shared" si="10"/>
        <v>42871</v>
      </c>
      <c r="D79" s="32">
        <f t="shared" si="11"/>
        <v>0.76546296296296301</v>
      </c>
      <c r="E79" s="12">
        <f t="shared" si="18"/>
        <v>0.75</v>
      </c>
      <c r="F79" s="10">
        <f t="shared" si="12"/>
        <v>3</v>
      </c>
      <c r="G79" s="9" t="str">
        <f t="shared" si="13"/>
        <v>May</v>
      </c>
      <c r="H79" s="9">
        <f t="shared" si="14"/>
        <v>2017</v>
      </c>
      <c r="I79" s="6">
        <v>42871.771180555559</v>
      </c>
      <c r="J79" s="5">
        <v>494</v>
      </c>
      <c r="K79" s="7">
        <f t="shared" si="15"/>
        <v>8.2333333333333325</v>
      </c>
      <c r="L79" s="5" t="s">
        <v>137</v>
      </c>
      <c r="M79" s="5" t="s">
        <v>138</v>
      </c>
      <c r="N79" s="14" t="str">
        <f t="shared" si="19"/>
        <v>Leonard St &amp; Maujer St TO Myrtle Ave &amp; Lewis Ave</v>
      </c>
      <c r="O79" s="5" t="s">
        <v>11</v>
      </c>
      <c r="P79" s="5" t="s">
        <v>12</v>
      </c>
      <c r="Q79" s="5">
        <v>1973</v>
      </c>
      <c r="R79" s="8">
        <f t="shared" si="16"/>
        <v>49</v>
      </c>
      <c r="S79" s="9" t="str">
        <f t="shared" si="17"/>
        <v>40-49</v>
      </c>
      <c r="T79" s="9"/>
    </row>
    <row r="80" spans="1:20" x14ac:dyDescent="0.3">
      <c r="A80" s="5">
        <v>4500991</v>
      </c>
      <c r="B80" s="6">
        <v>42874.576863425929</v>
      </c>
      <c r="C80" s="31">
        <f t="shared" si="10"/>
        <v>42874</v>
      </c>
      <c r="D80" s="32">
        <f t="shared" si="11"/>
        <v>0.57686342592592588</v>
      </c>
      <c r="E80" s="12">
        <f t="shared" si="18"/>
        <v>0.54166666666666663</v>
      </c>
      <c r="F80" s="10">
        <f t="shared" si="12"/>
        <v>6</v>
      </c>
      <c r="G80" s="9" t="str">
        <f t="shared" si="13"/>
        <v>May</v>
      </c>
      <c r="H80" s="9">
        <f t="shared" si="14"/>
        <v>2017</v>
      </c>
      <c r="I80" s="6">
        <v>42874.58488425926</v>
      </c>
      <c r="J80" s="5">
        <v>692</v>
      </c>
      <c r="K80" s="7">
        <f t="shared" si="15"/>
        <v>11.533333333333333</v>
      </c>
      <c r="L80" s="5" t="s">
        <v>139</v>
      </c>
      <c r="M80" s="5" t="s">
        <v>139</v>
      </c>
      <c r="N80" s="14" t="str">
        <f t="shared" si="19"/>
        <v>Centre St &amp; Chambers St TO Centre St &amp; Chambers St</v>
      </c>
      <c r="O80" s="5" t="s">
        <v>29</v>
      </c>
      <c r="P80" s="9" t="s">
        <v>12</v>
      </c>
      <c r="Q80" s="9">
        <v>1973</v>
      </c>
      <c r="R80" s="8">
        <f t="shared" si="16"/>
        <v>49</v>
      </c>
      <c r="S80" s="9" t="str">
        <f t="shared" si="17"/>
        <v>40-49</v>
      </c>
      <c r="T80" s="9"/>
    </row>
    <row r="81" spans="1:20" x14ac:dyDescent="0.3">
      <c r="A81" s="5">
        <v>2004051</v>
      </c>
      <c r="B81" s="6">
        <v>42817.430266203701</v>
      </c>
      <c r="C81" s="31">
        <f t="shared" si="10"/>
        <v>42817</v>
      </c>
      <c r="D81" s="32">
        <f t="shared" si="11"/>
        <v>0.43026620370370372</v>
      </c>
      <c r="E81" s="12">
        <f t="shared" si="18"/>
        <v>0.41666666666666663</v>
      </c>
      <c r="F81" s="10">
        <f t="shared" si="12"/>
        <v>5</v>
      </c>
      <c r="G81" s="9" t="str">
        <f t="shared" si="13"/>
        <v>Mar</v>
      </c>
      <c r="H81" s="9">
        <f t="shared" si="14"/>
        <v>2017</v>
      </c>
      <c r="I81" s="6">
        <v>42817.436342592591</v>
      </c>
      <c r="J81" s="5">
        <v>524</v>
      </c>
      <c r="K81" s="7">
        <f t="shared" si="15"/>
        <v>8.7333333333333325</v>
      </c>
      <c r="L81" s="5" t="s">
        <v>140</v>
      </c>
      <c r="M81" s="5" t="s">
        <v>141</v>
      </c>
      <c r="N81" s="14" t="str">
        <f t="shared" si="19"/>
        <v>1 Ave &amp; E 16 St TO E 16 St &amp; 5 Ave</v>
      </c>
      <c r="O81" s="5" t="s">
        <v>11</v>
      </c>
      <c r="P81" s="5" t="s">
        <v>12</v>
      </c>
      <c r="Q81" s="5">
        <v>1984</v>
      </c>
      <c r="R81" s="8">
        <f t="shared" si="16"/>
        <v>38</v>
      </c>
      <c r="S81" s="9" t="str">
        <f t="shared" si="17"/>
        <v>30-39</v>
      </c>
      <c r="T81" s="9"/>
    </row>
    <row r="82" spans="1:20" x14ac:dyDescent="0.3">
      <c r="A82" s="5">
        <v>1377740</v>
      </c>
      <c r="B82" s="6">
        <v>42790.82671296296</v>
      </c>
      <c r="C82" s="31">
        <f t="shared" si="10"/>
        <v>42790</v>
      </c>
      <c r="D82" s="32">
        <f t="shared" si="11"/>
        <v>0.82671296296296293</v>
      </c>
      <c r="E82" s="12">
        <f t="shared" si="18"/>
        <v>0.79166666666666663</v>
      </c>
      <c r="F82" s="10">
        <f t="shared" si="12"/>
        <v>6</v>
      </c>
      <c r="G82" s="9" t="str">
        <f t="shared" si="13"/>
        <v>Feb</v>
      </c>
      <c r="H82" s="9">
        <f t="shared" si="14"/>
        <v>2017</v>
      </c>
      <c r="I82" s="6">
        <v>42790.844675925924</v>
      </c>
      <c r="J82" s="5">
        <v>1551</v>
      </c>
      <c r="K82" s="7">
        <f t="shared" si="15"/>
        <v>25.85</v>
      </c>
      <c r="L82" s="5" t="s">
        <v>142</v>
      </c>
      <c r="M82" s="5" t="s">
        <v>143</v>
      </c>
      <c r="N82" s="14" t="str">
        <f t="shared" si="19"/>
        <v>Reade St &amp; Broadway TO E 10 St &amp; Avenue A</v>
      </c>
      <c r="O82" s="5" t="s">
        <v>11</v>
      </c>
      <c r="P82" s="5" t="s">
        <v>12</v>
      </c>
      <c r="Q82" s="5">
        <v>1991</v>
      </c>
      <c r="R82" s="8">
        <f t="shared" si="16"/>
        <v>31</v>
      </c>
      <c r="S82" s="9" t="str">
        <f t="shared" si="17"/>
        <v>30-39</v>
      </c>
      <c r="T82" s="9"/>
    </row>
    <row r="83" spans="1:20" x14ac:dyDescent="0.3">
      <c r="A83" s="5">
        <v>6738778</v>
      </c>
      <c r="B83" s="6">
        <v>42915.754236111112</v>
      </c>
      <c r="C83" s="31">
        <f t="shared" si="10"/>
        <v>42915</v>
      </c>
      <c r="D83" s="32">
        <f t="shared" si="11"/>
        <v>0.75423611111111111</v>
      </c>
      <c r="E83" s="12">
        <f t="shared" si="18"/>
        <v>0.75</v>
      </c>
      <c r="F83" s="10">
        <f t="shared" si="12"/>
        <v>5</v>
      </c>
      <c r="G83" s="9" t="str">
        <f t="shared" si="13"/>
        <v>Jun</v>
      </c>
      <c r="H83" s="9">
        <f t="shared" si="14"/>
        <v>2017</v>
      </c>
      <c r="I83" s="6">
        <v>42915.757291666669</v>
      </c>
      <c r="J83" s="5">
        <v>263</v>
      </c>
      <c r="K83" s="7">
        <f t="shared" si="15"/>
        <v>4.3833333333333337</v>
      </c>
      <c r="L83" s="5" t="s">
        <v>141</v>
      </c>
      <c r="M83" s="5" t="s">
        <v>144</v>
      </c>
      <c r="N83" s="14" t="str">
        <f t="shared" si="19"/>
        <v>E 16 St &amp; 5 Ave TO Greenwich Ave &amp; 8 Ave</v>
      </c>
      <c r="O83" s="5" t="s">
        <v>11</v>
      </c>
      <c r="P83" s="5" t="s">
        <v>12</v>
      </c>
      <c r="Q83" s="5">
        <v>1984</v>
      </c>
      <c r="R83" s="8">
        <f t="shared" si="16"/>
        <v>38</v>
      </c>
      <c r="S83" s="9" t="str">
        <f t="shared" si="17"/>
        <v>30-39</v>
      </c>
      <c r="T83" s="9"/>
    </row>
    <row r="84" spans="1:20" x14ac:dyDescent="0.3">
      <c r="A84" s="5">
        <v>3479649</v>
      </c>
      <c r="B84" s="6">
        <v>42854.54246527778</v>
      </c>
      <c r="C84" s="31">
        <f t="shared" si="10"/>
        <v>42854</v>
      </c>
      <c r="D84" s="32">
        <f t="shared" si="11"/>
        <v>0.54246527777777775</v>
      </c>
      <c r="E84" s="12">
        <f t="shared" si="18"/>
        <v>0.54166666666666663</v>
      </c>
      <c r="F84" s="10">
        <f t="shared" si="12"/>
        <v>7</v>
      </c>
      <c r="G84" s="9" t="str">
        <f t="shared" si="13"/>
        <v>Apr</v>
      </c>
      <c r="H84" s="9">
        <f t="shared" si="14"/>
        <v>2017</v>
      </c>
      <c r="I84" s="6">
        <v>42854.545856481483</v>
      </c>
      <c r="J84" s="5">
        <v>292</v>
      </c>
      <c r="K84" s="7">
        <f t="shared" si="15"/>
        <v>4.8666666666666663</v>
      </c>
      <c r="L84" s="5" t="s">
        <v>145</v>
      </c>
      <c r="M84" s="5" t="s">
        <v>146</v>
      </c>
      <c r="N84" s="14" t="str">
        <f t="shared" si="19"/>
        <v>Barclay St &amp; Church St TO South End Ave &amp; Liberty St</v>
      </c>
      <c r="O84" s="5" t="s">
        <v>11</v>
      </c>
      <c r="P84" s="5" t="s">
        <v>12</v>
      </c>
      <c r="Q84" s="5">
        <v>1980</v>
      </c>
      <c r="R84" s="8">
        <f t="shared" si="16"/>
        <v>42</v>
      </c>
      <c r="S84" s="9" t="str">
        <f t="shared" si="17"/>
        <v>40-49</v>
      </c>
      <c r="T84" s="9"/>
    </row>
    <row r="85" spans="1:20" x14ac:dyDescent="0.3">
      <c r="A85" s="5">
        <v>6067227</v>
      </c>
      <c r="B85" s="6">
        <v>42904.566944444443</v>
      </c>
      <c r="C85" s="31">
        <f t="shared" si="10"/>
        <v>42904</v>
      </c>
      <c r="D85" s="32">
        <f t="shared" si="11"/>
        <v>0.56694444444444447</v>
      </c>
      <c r="E85" s="12">
        <f t="shared" si="18"/>
        <v>0.54166666666666663</v>
      </c>
      <c r="F85" s="10">
        <f t="shared" si="12"/>
        <v>1</v>
      </c>
      <c r="G85" s="9" t="str">
        <f t="shared" si="13"/>
        <v>Jun</v>
      </c>
      <c r="H85" s="9">
        <f t="shared" si="14"/>
        <v>2017</v>
      </c>
      <c r="I85" s="6">
        <v>42904.59065972222</v>
      </c>
      <c r="J85" s="5">
        <v>2048</v>
      </c>
      <c r="K85" s="7">
        <f t="shared" si="15"/>
        <v>34.133333333333333</v>
      </c>
      <c r="L85" s="5" t="s">
        <v>147</v>
      </c>
      <c r="M85" s="5" t="s">
        <v>148</v>
      </c>
      <c r="N85" s="14" t="str">
        <f t="shared" si="19"/>
        <v>E 33 St &amp; 2 Ave TO Cherry St</v>
      </c>
      <c r="O85" s="5" t="s">
        <v>11</v>
      </c>
      <c r="P85" s="5" t="s">
        <v>12</v>
      </c>
      <c r="Q85" s="5">
        <v>1942</v>
      </c>
      <c r="R85" s="8">
        <f t="shared" si="16"/>
        <v>80</v>
      </c>
      <c r="S85" s="9" t="str">
        <f t="shared" si="17"/>
        <v>80 above</v>
      </c>
      <c r="T85" s="9"/>
    </row>
    <row r="86" spans="1:20" x14ac:dyDescent="0.3">
      <c r="A86" s="5">
        <v>5888144</v>
      </c>
      <c r="B86" s="6">
        <v>42900.869872685187</v>
      </c>
      <c r="C86" s="31">
        <f t="shared" si="10"/>
        <v>42900</v>
      </c>
      <c r="D86" s="32">
        <f t="shared" si="11"/>
        <v>0.86987268518518512</v>
      </c>
      <c r="E86" s="12">
        <f t="shared" si="18"/>
        <v>0.83333333333333326</v>
      </c>
      <c r="F86" s="10">
        <f t="shared" si="12"/>
        <v>4</v>
      </c>
      <c r="G86" s="9" t="str">
        <f t="shared" si="13"/>
        <v>Jun</v>
      </c>
      <c r="H86" s="9">
        <f t="shared" si="14"/>
        <v>2017</v>
      </c>
      <c r="I86" s="6">
        <v>42900.880648148152</v>
      </c>
      <c r="J86" s="5">
        <v>930</v>
      </c>
      <c r="K86" s="7">
        <f t="shared" si="15"/>
        <v>15.5</v>
      </c>
      <c r="L86" s="5" t="s">
        <v>149</v>
      </c>
      <c r="M86" s="5" t="s">
        <v>74</v>
      </c>
      <c r="N86" s="14" t="str">
        <f t="shared" si="19"/>
        <v>Broadway &amp; Roebling St TO Milton St &amp; Franklin St</v>
      </c>
      <c r="O86" s="5" t="s">
        <v>11</v>
      </c>
      <c r="P86" s="5" t="s">
        <v>19</v>
      </c>
      <c r="Q86" s="5">
        <v>1989</v>
      </c>
      <c r="R86" s="8">
        <f t="shared" si="16"/>
        <v>33</v>
      </c>
      <c r="S86" s="9" t="str">
        <f t="shared" si="17"/>
        <v>30-39</v>
      </c>
      <c r="T86" s="9"/>
    </row>
    <row r="87" spans="1:20" x14ac:dyDescent="0.3">
      <c r="A87" s="5">
        <v>2491986</v>
      </c>
      <c r="B87" s="6">
        <v>42833.487685185188</v>
      </c>
      <c r="C87" s="31">
        <f t="shared" si="10"/>
        <v>42833</v>
      </c>
      <c r="D87" s="32">
        <f t="shared" si="11"/>
        <v>0.48768518518518517</v>
      </c>
      <c r="E87" s="12">
        <f t="shared" si="18"/>
        <v>0.45833333333333331</v>
      </c>
      <c r="F87" s="10">
        <f t="shared" si="12"/>
        <v>7</v>
      </c>
      <c r="G87" s="9" t="str">
        <f t="shared" si="13"/>
        <v>Apr</v>
      </c>
      <c r="H87" s="9">
        <f t="shared" si="14"/>
        <v>2017</v>
      </c>
      <c r="I87" s="6">
        <v>42833.490023148152</v>
      </c>
      <c r="J87" s="5">
        <v>202</v>
      </c>
      <c r="K87" s="7">
        <f t="shared" si="15"/>
        <v>3.3666666666666667</v>
      </c>
      <c r="L87" s="5" t="s">
        <v>150</v>
      </c>
      <c r="M87" s="5" t="s">
        <v>151</v>
      </c>
      <c r="N87" s="14" t="str">
        <f t="shared" si="19"/>
        <v>Adelphi St &amp; Myrtle Ave TO DeKalb Ave &amp; S Portland Ave</v>
      </c>
      <c r="O87" s="5" t="s">
        <v>11</v>
      </c>
      <c r="P87" s="5" t="s">
        <v>12</v>
      </c>
      <c r="Q87" s="5">
        <v>1990</v>
      </c>
      <c r="R87" s="8">
        <f t="shared" si="16"/>
        <v>32</v>
      </c>
      <c r="S87" s="9" t="str">
        <f t="shared" si="17"/>
        <v>30-39</v>
      </c>
      <c r="T87" s="9"/>
    </row>
    <row r="88" spans="1:20" x14ac:dyDescent="0.3">
      <c r="A88" s="5">
        <v>6407126</v>
      </c>
      <c r="B88" s="6">
        <v>42910.556319444448</v>
      </c>
      <c r="C88" s="31">
        <f t="shared" si="10"/>
        <v>42910</v>
      </c>
      <c r="D88" s="32">
        <f t="shared" si="11"/>
        <v>0.55631944444444448</v>
      </c>
      <c r="E88" s="12">
        <f t="shared" si="18"/>
        <v>0.54166666666666663</v>
      </c>
      <c r="F88" s="10">
        <f t="shared" si="12"/>
        <v>7</v>
      </c>
      <c r="G88" s="9" t="str">
        <f t="shared" si="13"/>
        <v>Jun</v>
      </c>
      <c r="H88" s="9">
        <f t="shared" si="14"/>
        <v>2017</v>
      </c>
      <c r="I88" s="6">
        <v>42910.58216435185</v>
      </c>
      <c r="J88" s="5">
        <v>2232</v>
      </c>
      <c r="K88" s="7">
        <f t="shared" si="15"/>
        <v>37.200000000000003</v>
      </c>
      <c r="L88" s="5" t="s">
        <v>152</v>
      </c>
      <c r="M88" s="5" t="s">
        <v>153</v>
      </c>
      <c r="N88" s="14" t="str">
        <f t="shared" si="19"/>
        <v>Bergen St &amp; Smith St TO Bedford Ave &amp; Nassau Ave</v>
      </c>
      <c r="O88" s="5" t="s">
        <v>11</v>
      </c>
      <c r="P88" s="5" t="s">
        <v>12</v>
      </c>
      <c r="Q88" s="5">
        <v>1977</v>
      </c>
      <c r="R88" s="8">
        <f t="shared" si="16"/>
        <v>45</v>
      </c>
      <c r="S88" s="9" t="str">
        <f t="shared" si="17"/>
        <v>40-49</v>
      </c>
      <c r="T88" s="9"/>
    </row>
    <row r="89" spans="1:20" x14ac:dyDescent="0.3">
      <c r="A89" s="5">
        <v>6392474</v>
      </c>
      <c r="B89" s="6">
        <v>42910.111354166664</v>
      </c>
      <c r="C89" s="31">
        <f t="shared" si="10"/>
        <v>42910</v>
      </c>
      <c r="D89" s="32">
        <f t="shared" si="11"/>
        <v>0.11135416666666666</v>
      </c>
      <c r="E89" s="12">
        <f t="shared" si="18"/>
        <v>8.3333333333333329E-2</v>
      </c>
      <c r="F89" s="10">
        <f t="shared" si="12"/>
        <v>7</v>
      </c>
      <c r="G89" s="9" t="str">
        <f t="shared" si="13"/>
        <v>Jun</v>
      </c>
      <c r="H89" s="9">
        <f t="shared" si="14"/>
        <v>2017</v>
      </c>
      <c r="I89" s="6">
        <v>42910.115752314814</v>
      </c>
      <c r="J89" s="5">
        <v>379</v>
      </c>
      <c r="K89" s="7">
        <f t="shared" si="15"/>
        <v>6.3166666666666664</v>
      </c>
      <c r="L89" s="5" t="s">
        <v>154</v>
      </c>
      <c r="M89" s="5" t="s">
        <v>155</v>
      </c>
      <c r="N89" s="14" t="str">
        <f t="shared" si="19"/>
        <v>11 Ave &amp; W 41 St TO 8 Ave &amp; W 33 St</v>
      </c>
      <c r="O89" s="5" t="s">
        <v>11</v>
      </c>
      <c r="P89" s="5" t="s">
        <v>12</v>
      </c>
      <c r="Q89" s="5">
        <v>1974</v>
      </c>
      <c r="R89" s="8">
        <f t="shared" si="16"/>
        <v>48</v>
      </c>
      <c r="S89" s="9" t="str">
        <f t="shared" si="17"/>
        <v>40-49</v>
      </c>
      <c r="T89" s="9"/>
    </row>
    <row r="90" spans="1:20" x14ac:dyDescent="0.3">
      <c r="A90" s="5">
        <v>4276054</v>
      </c>
      <c r="B90" s="6">
        <v>42870.868067129632</v>
      </c>
      <c r="C90" s="31">
        <f t="shared" si="10"/>
        <v>42870</v>
      </c>
      <c r="D90" s="32">
        <f t="shared" si="11"/>
        <v>0.86806712962962962</v>
      </c>
      <c r="E90" s="12">
        <f t="shared" si="18"/>
        <v>0.83333333333333326</v>
      </c>
      <c r="F90" s="10">
        <f t="shared" si="12"/>
        <v>2</v>
      </c>
      <c r="G90" s="9" t="str">
        <f t="shared" si="13"/>
        <v>May</v>
      </c>
      <c r="H90" s="9">
        <f t="shared" si="14"/>
        <v>2017</v>
      </c>
      <c r="I90" s="6">
        <v>42870.872858796298</v>
      </c>
      <c r="J90" s="5">
        <v>413</v>
      </c>
      <c r="K90" s="7">
        <f t="shared" si="15"/>
        <v>6.8833333333333337</v>
      </c>
      <c r="L90" s="5" t="s">
        <v>156</v>
      </c>
      <c r="M90" s="5" t="s">
        <v>46</v>
      </c>
      <c r="N90" s="14" t="str">
        <f t="shared" si="19"/>
        <v>University Pl &amp; E 8 St TO E 11 St &amp; 2 Ave</v>
      </c>
      <c r="O90" s="5" t="s">
        <v>11</v>
      </c>
      <c r="P90" s="5" t="s">
        <v>19</v>
      </c>
      <c r="Q90" s="5">
        <v>1965</v>
      </c>
      <c r="R90" s="8">
        <f t="shared" si="16"/>
        <v>57</v>
      </c>
      <c r="S90" s="9" t="str">
        <f t="shared" si="17"/>
        <v>50-59</v>
      </c>
      <c r="T90" s="9"/>
    </row>
    <row r="91" spans="1:20" x14ac:dyDescent="0.3">
      <c r="A91" s="5">
        <v>2759514</v>
      </c>
      <c r="B91" s="6">
        <v>42838.73777777778</v>
      </c>
      <c r="C91" s="31">
        <f t="shared" si="10"/>
        <v>42838</v>
      </c>
      <c r="D91" s="32">
        <f t="shared" si="11"/>
        <v>0.73777777777777775</v>
      </c>
      <c r="E91" s="12">
        <f t="shared" si="18"/>
        <v>0.70833333333333326</v>
      </c>
      <c r="F91" s="10">
        <f t="shared" si="12"/>
        <v>5</v>
      </c>
      <c r="G91" s="9" t="str">
        <f t="shared" si="13"/>
        <v>Apr</v>
      </c>
      <c r="H91" s="9">
        <f t="shared" si="14"/>
        <v>2017</v>
      </c>
      <c r="I91" s="6">
        <v>42838.74015046296</v>
      </c>
      <c r="J91" s="5">
        <v>205</v>
      </c>
      <c r="K91" s="7">
        <f t="shared" si="15"/>
        <v>3.4166666666666665</v>
      </c>
      <c r="L91" s="5" t="s">
        <v>157</v>
      </c>
      <c r="M91" s="5" t="s">
        <v>75</v>
      </c>
      <c r="N91" s="14" t="str">
        <f t="shared" si="19"/>
        <v>Broadway &amp; W 58 St TO 8 Ave &amp; W 52 St</v>
      </c>
      <c r="O91" s="5" t="s">
        <v>11</v>
      </c>
      <c r="P91" s="5" t="s">
        <v>12</v>
      </c>
      <c r="Q91" s="5">
        <v>1981</v>
      </c>
      <c r="R91" s="8">
        <f t="shared" si="16"/>
        <v>41</v>
      </c>
      <c r="S91" s="9" t="str">
        <f t="shared" si="17"/>
        <v>40-49</v>
      </c>
      <c r="T91" s="9"/>
    </row>
    <row r="92" spans="1:20" x14ac:dyDescent="0.3">
      <c r="A92" s="5">
        <v>2401586</v>
      </c>
      <c r="B92" s="6">
        <v>42830.534375000003</v>
      </c>
      <c r="C92" s="31">
        <f t="shared" si="10"/>
        <v>42830</v>
      </c>
      <c r="D92" s="32">
        <f t="shared" si="11"/>
        <v>0.53437499999999993</v>
      </c>
      <c r="E92" s="12">
        <f t="shared" si="18"/>
        <v>0.5</v>
      </c>
      <c r="F92" s="10">
        <f t="shared" si="12"/>
        <v>4</v>
      </c>
      <c r="G92" s="9" t="str">
        <f t="shared" si="13"/>
        <v>Apr</v>
      </c>
      <c r="H92" s="9">
        <f t="shared" si="14"/>
        <v>2017</v>
      </c>
      <c r="I92" s="6">
        <v>42830.535960648151</v>
      </c>
      <c r="J92" s="5">
        <v>137</v>
      </c>
      <c r="K92" s="7">
        <f t="shared" si="15"/>
        <v>2.2833333333333332</v>
      </c>
      <c r="L92" s="5" t="s">
        <v>157</v>
      </c>
      <c r="M92" s="5" t="s">
        <v>158</v>
      </c>
      <c r="N92" s="14" t="str">
        <f t="shared" si="19"/>
        <v>Broadway &amp; W 58 St TO Broadway &amp; W 53 St</v>
      </c>
      <c r="O92" s="5" t="s">
        <v>11</v>
      </c>
      <c r="P92" s="5" t="s">
        <v>19</v>
      </c>
      <c r="Q92" s="5">
        <v>1996</v>
      </c>
      <c r="R92" s="8">
        <f t="shared" si="16"/>
        <v>26</v>
      </c>
      <c r="S92" s="9" t="str">
        <f t="shared" si="17"/>
        <v>20-29</v>
      </c>
      <c r="T92" s="9"/>
    </row>
    <row r="93" spans="1:20" x14ac:dyDescent="0.3">
      <c r="A93" s="5">
        <v>5820513</v>
      </c>
      <c r="B93" s="6">
        <v>42899.791921296295</v>
      </c>
      <c r="C93" s="31">
        <f t="shared" si="10"/>
        <v>42899</v>
      </c>
      <c r="D93" s="32">
        <f t="shared" si="11"/>
        <v>0.79192129629629626</v>
      </c>
      <c r="E93" s="12">
        <f t="shared" si="18"/>
        <v>0.79166666666666663</v>
      </c>
      <c r="F93" s="10">
        <f t="shared" si="12"/>
        <v>3</v>
      </c>
      <c r="G93" s="9" t="str">
        <f t="shared" si="13"/>
        <v>Jun</v>
      </c>
      <c r="H93" s="9">
        <f t="shared" si="14"/>
        <v>2017</v>
      </c>
      <c r="I93" s="6">
        <v>42899.793703703705</v>
      </c>
      <c r="J93" s="5">
        <v>153</v>
      </c>
      <c r="K93" s="7">
        <f t="shared" si="15"/>
        <v>2.5499999999999998</v>
      </c>
      <c r="L93" s="5" t="s">
        <v>17</v>
      </c>
      <c r="M93" s="5" t="s">
        <v>90</v>
      </c>
      <c r="N93" s="14" t="str">
        <f t="shared" si="19"/>
        <v>Barrow St &amp; Hudson St TO Greenwich St &amp; W Houston St</v>
      </c>
      <c r="O93" s="5" t="s">
        <v>11</v>
      </c>
      <c r="P93" s="5" t="s">
        <v>19</v>
      </c>
      <c r="Q93" s="5">
        <v>1999</v>
      </c>
      <c r="R93" s="8">
        <f t="shared" si="16"/>
        <v>23</v>
      </c>
      <c r="S93" s="9" t="str">
        <f t="shared" si="17"/>
        <v>20-29</v>
      </c>
      <c r="T93" s="9"/>
    </row>
    <row r="94" spans="1:20" x14ac:dyDescent="0.3">
      <c r="A94" s="5">
        <v>5480048</v>
      </c>
      <c r="B94" s="6">
        <v>42894.293796296297</v>
      </c>
      <c r="C94" s="31">
        <f t="shared" si="10"/>
        <v>42894</v>
      </c>
      <c r="D94" s="32">
        <f t="shared" si="11"/>
        <v>0.29379629629629628</v>
      </c>
      <c r="E94" s="12">
        <f t="shared" si="18"/>
        <v>0.29166666666666663</v>
      </c>
      <c r="F94" s="10">
        <f t="shared" si="12"/>
        <v>5</v>
      </c>
      <c r="G94" s="9" t="str">
        <f t="shared" si="13"/>
        <v>Jun</v>
      </c>
      <c r="H94" s="9">
        <f t="shared" si="14"/>
        <v>2017</v>
      </c>
      <c r="I94" s="6">
        <v>42894.30027777778</v>
      </c>
      <c r="J94" s="5">
        <v>560</v>
      </c>
      <c r="K94" s="7">
        <f t="shared" si="15"/>
        <v>9.3333333333333339</v>
      </c>
      <c r="L94" s="5" t="s">
        <v>159</v>
      </c>
      <c r="M94" s="5" t="s">
        <v>86</v>
      </c>
      <c r="N94" s="14" t="str">
        <f t="shared" si="19"/>
        <v>Forsyth St &amp; Broome St TO Carmine St &amp; 6 Ave</v>
      </c>
      <c r="O94" s="5" t="s">
        <v>11</v>
      </c>
      <c r="P94" s="5" t="s">
        <v>19</v>
      </c>
      <c r="Q94" s="5">
        <v>1961</v>
      </c>
      <c r="R94" s="8">
        <f t="shared" si="16"/>
        <v>61</v>
      </c>
      <c r="S94" s="9" t="str">
        <f t="shared" si="17"/>
        <v>60-69</v>
      </c>
      <c r="T94" s="9"/>
    </row>
    <row r="95" spans="1:20" x14ac:dyDescent="0.3">
      <c r="A95" s="5">
        <v>1951218</v>
      </c>
      <c r="B95" s="6">
        <v>42815.677395833336</v>
      </c>
      <c r="C95" s="31">
        <f t="shared" si="10"/>
        <v>42815</v>
      </c>
      <c r="D95" s="32">
        <f t="shared" si="11"/>
        <v>0.67739583333333331</v>
      </c>
      <c r="E95" s="12">
        <f t="shared" si="18"/>
        <v>0.66666666666666663</v>
      </c>
      <c r="F95" s="10">
        <f t="shared" si="12"/>
        <v>3</v>
      </c>
      <c r="G95" s="9" t="str">
        <f t="shared" si="13"/>
        <v>Mar</v>
      </c>
      <c r="H95" s="9">
        <f t="shared" si="14"/>
        <v>2017</v>
      </c>
      <c r="I95" s="6">
        <v>42815.682870370372</v>
      </c>
      <c r="J95" s="5">
        <v>472</v>
      </c>
      <c r="K95" s="7">
        <f t="shared" si="15"/>
        <v>7.8666666666666663</v>
      </c>
      <c r="L95" s="5" t="s">
        <v>160</v>
      </c>
      <c r="M95" s="5" t="s">
        <v>45</v>
      </c>
      <c r="N95" s="14" t="str">
        <f t="shared" si="19"/>
        <v>Lafayette St &amp; E 8 St TO E 2 St &amp; Avenue C</v>
      </c>
      <c r="O95" s="5" t="s">
        <v>11</v>
      </c>
      <c r="P95" s="5" t="s">
        <v>19</v>
      </c>
      <c r="Q95" s="5">
        <v>1996</v>
      </c>
      <c r="R95" s="8">
        <f t="shared" si="16"/>
        <v>26</v>
      </c>
      <c r="S95" s="9" t="str">
        <f t="shared" si="17"/>
        <v>20-29</v>
      </c>
      <c r="T95" s="9"/>
    </row>
    <row r="96" spans="1:20" x14ac:dyDescent="0.3">
      <c r="A96" s="5">
        <v>3005402</v>
      </c>
      <c r="B96" s="6">
        <v>42843.700914351852</v>
      </c>
      <c r="C96" s="31">
        <f t="shared" si="10"/>
        <v>42843</v>
      </c>
      <c r="D96" s="32">
        <f t="shared" si="11"/>
        <v>0.7009143518518518</v>
      </c>
      <c r="E96" s="12">
        <f t="shared" si="18"/>
        <v>0.66666666666666663</v>
      </c>
      <c r="F96" s="10">
        <f t="shared" si="12"/>
        <v>3</v>
      </c>
      <c r="G96" s="9" t="str">
        <f t="shared" si="13"/>
        <v>Apr</v>
      </c>
      <c r="H96" s="9">
        <f t="shared" si="14"/>
        <v>2017</v>
      </c>
      <c r="I96" s="6">
        <v>42843.704791666663</v>
      </c>
      <c r="J96" s="5">
        <v>334</v>
      </c>
      <c r="K96" s="7">
        <f t="shared" si="15"/>
        <v>5.5666666666666664</v>
      </c>
      <c r="L96" s="5" t="s">
        <v>161</v>
      </c>
      <c r="M96" s="5" t="s">
        <v>162</v>
      </c>
      <c r="N96" s="14" t="str">
        <f t="shared" si="19"/>
        <v>W 45 St &amp; 8 Ave TO W 44 St &amp; 5 Ave</v>
      </c>
      <c r="O96" s="5" t="s">
        <v>11</v>
      </c>
      <c r="P96" s="5" t="s">
        <v>12</v>
      </c>
      <c r="Q96" s="5">
        <v>1984</v>
      </c>
      <c r="R96" s="8">
        <f t="shared" si="16"/>
        <v>38</v>
      </c>
      <c r="S96" s="9" t="str">
        <f t="shared" si="17"/>
        <v>30-39</v>
      </c>
      <c r="T96" s="9"/>
    </row>
    <row r="97" spans="1:20" x14ac:dyDescent="0.3">
      <c r="A97" s="5">
        <v>4212374</v>
      </c>
      <c r="B97" s="6">
        <v>42869.693692129629</v>
      </c>
      <c r="C97" s="31">
        <f t="shared" si="10"/>
        <v>42869</v>
      </c>
      <c r="D97" s="32">
        <f t="shared" si="11"/>
        <v>0.69369212962962967</v>
      </c>
      <c r="E97" s="12">
        <f t="shared" si="18"/>
        <v>0.66666666666666663</v>
      </c>
      <c r="F97" s="10">
        <f t="shared" si="12"/>
        <v>1</v>
      </c>
      <c r="G97" s="9" t="str">
        <f t="shared" si="13"/>
        <v>May</v>
      </c>
      <c r="H97" s="9">
        <f t="shared" si="14"/>
        <v>2017</v>
      </c>
      <c r="I97" s="6">
        <v>42869.696527777778</v>
      </c>
      <c r="J97" s="5">
        <v>245</v>
      </c>
      <c r="K97" s="7">
        <f t="shared" si="15"/>
        <v>4.083333333333333</v>
      </c>
      <c r="L97" s="5" t="s">
        <v>163</v>
      </c>
      <c r="M97" s="5" t="s">
        <v>164</v>
      </c>
      <c r="N97" s="14" t="str">
        <f t="shared" si="19"/>
        <v>Bond St &amp; Bergen St TO Dean St &amp; 4 Ave</v>
      </c>
      <c r="O97" s="5" t="s">
        <v>11</v>
      </c>
      <c r="P97" s="5" t="s">
        <v>12</v>
      </c>
      <c r="Q97" s="5">
        <v>1984</v>
      </c>
      <c r="R97" s="8">
        <f t="shared" si="16"/>
        <v>38</v>
      </c>
      <c r="S97" s="9" t="str">
        <f t="shared" si="17"/>
        <v>30-39</v>
      </c>
      <c r="T97" s="9"/>
    </row>
    <row r="98" spans="1:20" x14ac:dyDescent="0.3">
      <c r="A98" s="5">
        <v>2697880</v>
      </c>
      <c r="B98" s="6">
        <v>42837.6718287037</v>
      </c>
      <c r="C98" s="31">
        <f t="shared" si="10"/>
        <v>42837</v>
      </c>
      <c r="D98" s="32">
        <f t="shared" si="11"/>
        <v>0.67182870370370373</v>
      </c>
      <c r="E98" s="12">
        <f t="shared" si="18"/>
        <v>0.66666666666666663</v>
      </c>
      <c r="F98" s="10">
        <f t="shared" si="12"/>
        <v>4</v>
      </c>
      <c r="G98" s="9" t="str">
        <f t="shared" si="13"/>
        <v>Apr</v>
      </c>
      <c r="H98" s="9">
        <f t="shared" si="14"/>
        <v>2017</v>
      </c>
      <c r="I98" s="6">
        <v>42837.690034722225</v>
      </c>
      <c r="J98" s="5">
        <v>1573</v>
      </c>
      <c r="K98" s="7">
        <f t="shared" si="15"/>
        <v>26.216666666666665</v>
      </c>
      <c r="L98" s="5" t="s">
        <v>57</v>
      </c>
      <c r="M98" s="5" t="s">
        <v>165</v>
      </c>
      <c r="N98" s="14" t="str">
        <f t="shared" si="19"/>
        <v>Mott St &amp; Prince St TO E 51 St &amp; 1 Ave</v>
      </c>
      <c r="O98" s="5" t="s">
        <v>11</v>
      </c>
      <c r="P98" s="5" t="s">
        <v>19</v>
      </c>
      <c r="Q98" s="5">
        <v>1974</v>
      </c>
      <c r="R98" s="8">
        <f t="shared" si="16"/>
        <v>48</v>
      </c>
      <c r="S98" s="9" t="str">
        <f t="shared" si="17"/>
        <v>40-49</v>
      </c>
      <c r="T98" s="9"/>
    </row>
    <row r="99" spans="1:20" x14ac:dyDescent="0.3">
      <c r="A99" s="5">
        <v>4393538</v>
      </c>
      <c r="B99" s="6">
        <v>42872.768692129626</v>
      </c>
      <c r="C99" s="31">
        <f t="shared" si="10"/>
        <v>42872</v>
      </c>
      <c r="D99" s="32">
        <f t="shared" si="11"/>
        <v>0.76869212962962974</v>
      </c>
      <c r="E99" s="12">
        <f t="shared" si="18"/>
        <v>0.75</v>
      </c>
      <c r="F99" s="10">
        <f t="shared" si="12"/>
        <v>4</v>
      </c>
      <c r="G99" s="9" t="str">
        <f t="shared" si="13"/>
        <v>May</v>
      </c>
      <c r="H99" s="9">
        <f t="shared" si="14"/>
        <v>2017</v>
      </c>
      <c r="I99" s="6">
        <v>42872.774768518517</v>
      </c>
      <c r="J99" s="5">
        <v>525</v>
      </c>
      <c r="K99" s="7">
        <f t="shared" si="15"/>
        <v>8.75</v>
      </c>
      <c r="L99" s="5" t="s">
        <v>166</v>
      </c>
      <c r="M99" s="5" t="s">
        <v>167</v>
      </c>
      <c r="N99" s="14" t="str">
        <f t="shared" si="19"/>
        <v>W 92 St &amp; Broadway TO W 76 St &amp; Columbus Ave</v>
      </c>
      <c r="O99" s="5" t="s">
        <v>11</v>
      </c>
      <c r="P99" s="5" t="s">
        <v>12</v>
      </c>
      <c r="Q99" s="5">
        <v>1948</v>
      </c>
      <c r="R99" s="8">
        <f t="shared" si="16"/>
        <v>74</v>
      </c>
      <c r="S99" s="9" t="str">
        <f t="shared" si="17"/>
        <v>70-79</v>
      </c>
      <c r="T99" s="9"/>
    </row>
    <row r="100" spans="1:20" x14ac:dyDescent="0.3">
      <c r="A100" s="5">
        <v>3893488</v>
      </c>
      <c r="B100" s="6">
        <v>42862.764166666668</v>
      </c>
      <c r="C100" s="31">
        <f t="shared" si="10"/>
        <v>42862</v>
      </c>
      <c r="D100" s="32">
        <f t="shared" si="11"/>
        <v>0.76416666666666666</v>
      </c>
      <c r="E100" s="12">
        <f t="shared" si="18"/>
        <v>0.75</v>
      </c>
      <c r="F100" s="10">
        <f t="shared" si="12"/>
        <v>1</v>
      </c>
      <c r="G100" s="9" t="str">
        <f t="shared" si="13"/>
        <v>May</v>
      </c>
      <c r="H100" s="9">
        <f t="shared" si="14"/>
        <v>2017</v>
      </c>
      <c r="I100" s="6">
        <v>42862.779780092591</v>
      </c>
      <c r="J100" s="5">
        <v>1349</v>
      </c>
      <c r="K100" s="7">
        <f t="shared" si="15"/>
        <v>22.483333333333334</v>
      </c>
      <c r="L100" s="5" t="s">
        <v>75</v>
      </c>
      <c r="M100" s="5" t="s">
        <v>168</v>
      </c>
      <c r="N100" s="14" t="str">
        <f t="shared" si="19"/>
        <v>8 Ave &amp; W 52 St TO 5 Ave &amp; E 88 St</v>
      </c>
      <c r="O100" s="5" t="s">
        <v>11</v>
      </c>
      <c r="P100" s="5" t="s">
        <v>12</v>
      </c>
      <c r="Q100" s="5">
        <v>1990</v>
      </c>
      <c r="R100" s="8">
        <f t="shared" si="16"/>
        <v>32</v>
      </c>
      <c r="S100" s="9" t="str">
        <f t="shared" si="17"/>
        <v>30-39</v>
      </c>
      <c r="T100" s="9"/>
    </row>
    <row r="101" spans="1:20" x14ac:dyDescent="0.3">
      <c r="A101" s="5">
        <v>1811390</v>
      </c>
      <c r="B101" s="6">
        <v>42804.352638888886</v>
      </c>
      <c r="C101" s="31">
        <f t="shared" si="10"/>
        <v>42804</v>
      </c>
      <c r="D101" s="32">
        <f t="shared" si="11"/>
        <v>0.35263888888888889</v>
      </c>
      <c r="E101" s="12">
        <f t="shared" si="18"/>
        <v>0.33333333333333331</v>
      </c>
      <c r="F101" s="10">
        <f t="shared" si="12"/>
        <v>6</v>
      </c>
      <c r="G101" s="9" t="str">
        <f t="shared" si="13"/>
        <v>Mar</v>
      </c>
      <c r="H101" s="9">
        <f t="shared" si="14"/>
        <v>2017</v>
      </c>
      <c r="I101" s="6">
        <v>42804.355578703704</v>
      </c>
      <c r="J101" s="5">
        <v>253</v>
      </c>
      <c r="K101" s="7">
        <f t="shared" si="15"/>
        <v>4.2166666666666668</v>
      </c>
      <c r="L101" s="5" t="s">
        <v>169</v>
      </c>
      <c r="M101" s="5" t="s">
        <v>70</v>
      </c>
      <c r="N101" s="14" t="str">
        <f t="shared" si="19"/>
        <v>E 24 St &amp; Park Ave S TO Broadway &amp; E 14 St</v>
      </c>
      <c r="O101" s="5" t="s">
        <v>11</v>
      </c>
      <c r="P101" s="5" t="s">
        <v>12</v>
      </c>
      <c r="Q101" s="5">
        <v>1973</v>
      </c>
      <c r="R101" s="8">
        <f t="shared" si="16"/>
        <v>49</v>
      </c>
      <c r="S101" s="9" t="str">
        <f t="shared" si="17"/>
        <v>40-49</v>
      </c>
      <c r="T101" s="9"/>
    </row>
    <row r="102" spans="1:20" x14ac:dyDescent="0.3">
      <c r="A102" s="5">
        <v>389272</v>
      </c>
      <c r="B102" s="6">
        <v>42754.315763888888</v>
      </c>
      <c r="C102" s="31">
        <f t="shared" si="10"/>
        <v>42754</v>
      </c>
      <c r="D102" s="32">
        <f t="shared" si="11"/>
        <v>0.3157638888888889</v>
      </c>
      <c r="E102" s="12">
        <f t="shared" si="18"/>
        <v>0.29166666666666663</v>
      </c>
      <c r="F102" s="10">
        <f t="shared" si="12"/>
        <v>5</v>
      </c>
      <c r="G102" s="9" t="str">
        <f t="shared" si="13"/>
        <v>Jan</v>
      </c>
      <c r="H102" s="9">
        <f t="shared" si="14"/>
        <v>2017</v>
      </c>
      <c r="I102" s="6">
        <v>42754.320902777778</v>
      </c>
      <c r="J102" s="5">
        <v>444</v>
      </c>
      <c r="K102" s="7">
        <f t="shared" si="15"/>
        <v>7.4</v>
      </c>
      <c r="L102" s="5" t="s">
        <v>99</v>
      </c>
      <c r="M102" s="5" t="s">
        <v>170</v>
      </c>
      <c r="N102" s="14" t="str">
        <f t="shared" si="19"/>
        <v>Broadway &amp; W 36 St TO W 52 St &amp; 6 Ave</v>
      </c>
      <c r="O102" s="5" t="s">
        <v>11</v>
      </c>
      <c r="P102" s="5" t="s">
        <v>12</v>
      </c>
      <c r="Q102" s="5">
        <v>1979</v>
      </c>
      <c r="R102" s="8">
        <f t="shared" si="16"/>
        <v>43</v>
      </c>
      <c r="S102" s="9" t="str">
        <f t="shared" si="17"/>
        <v>40-49</v>
      </c>
      <c r="T102" s="9"/>
    </row>
    <row r="103" spans="1:20" x14ac:dyDescent="0.3">
      <c r="A103" s="5">
        <v>4666273</v>
      </c>
      <c r="B103" s="6">
        <v>42878.291226851848</v>
      </c>
      <c r="C103" s="31">
        <f t="shared" si="10"/>
        <v>42878</v>
      </c>
      <c r="D103" s="32">
        <f t="shared" si="11"/>
        <v>0.29122685185185188</v>
      </c>
      <c r="E103" s="12">
        <f t="shared" si="18"/>
        <v>0.25</v>
      </c>
      <c r="F103" s="10">
        <f t="shared" si="12"/>
        <v>3</v>
      </c>
      <c r="G103" s="9" t="str">
        <f t="shared" si="13"/>
        <v>May</v>
      </c>
      <c r="H103" s="9">
        <f t="shared" si="14"/>
        <v>2017</v>
      </c>
      <c r="I103" s="6">
        <v>42878.307615740741</v>
      </c>
      <c r="J103" s="5">
        <v>1416</v>
      </c>
      <c r="K103" s="7">
        <f t="shared" si="15"/>
        <v>23.6</v>
      </c>
      <c r="L103" s="5" t="s">
        <v>171</v>
      </c>
      <c r="M103" s="5" t="s">
        <v>172</v>
      </c>
      <c r="N103" s="14" t="str">
        <f t="shared" si="19"/>
        <v>Central Park West &amp; W 102 St TO E 48 St &amp; 5 Ave</v>
      </c>
      <c r="O103" s="5" t="s">
        <v>11</v>
      </c>
      <c r="P103" s="5" t="s">
        <v>19</v>
      </c>
      <c r="Q103" s="5">
        <v>1957</v>
      </c>
      <c r="R103" s="8">
        <f t="shared" si="16"/>
        <v>65</v>
      </c>
      <c r="S103" s="9" t="str">
        <f t="shared" si="17"/>
        <v>60-69</v>
      </c>
      <c r="T103" s="9"/>
    </row>
    <row r="104" spans="1:20" x14ac:dyDescent="0.3">
      <c r="A104" s="5">
        <v>3241064</v>
      </c>
      <c r="B104" s="6">
        <v>42849.27171296296</v>
      </c>
      <c r="C104" s="31">
        <f t="shared" si="10"/>
        <v>42849</v>
      </c>
      <c r="D104" s="32">
        <f t="shared" si="11"/>
        <v>0.27171296296296293</v>
      </c>
      <c r="E104" s="12">
        <f t="shared" si="18"/>
        <v>0.25</v>
      </c>
      <c r="F104" s="10">
        <f t="shared" si="12"/>
        <v>2</v>
      </c>
      <c r="G104" s="9" t="str">
        <f t="shared" si="13"/>
        <v>Apr</v>
      </c>
      <c r="H104" s="9">
        <f t="shared" si="14"/>
        <v>2017</v>
      </c>
      <c r="I104" s="6">
        <v>42849.288946759261</v>
      </c>
      <c r="J104" s="5">
        <v>1488</v>
      </c>
      <c r="K104" s="7">
        <f t="shared" si="15"/>
        <v>24.8</v>
      </c>
      <c r="L104" s="5" t="s">
        <v>173</v>
      </c>
      <c r="M104" s="5" t="s">
        <v>35</v>
      </c>
      <c r="N104" s="14" t="str">
        <f t="shared" si="19"/>
        <v>W 42 St &amp; Dyer Ave TO Liberty St &amp; Broadway</v>
      </c>
      <c r="O104" s="5" t="s">
        <v>11</v>
      </c>
      <c r="P104" s="5" t="s">
        <v>12</v>
      </c>
      <c r="Q104" s="5">
        <v>1962</v>
      </c>
      <c r="R104" s="8">
        <f t="shared" si="16"/>
        <v>60</v>
      </c>
      <c r="S104" s="9" t="str">
        <f t="shared" si="17"/>
        <v>60-69</v>
      </c>
      <c r="T104" s="9"/>
    </row>
    <row r="105" spans="1:20" x14ac:dyDescent="0.3">
      <c r="A105" s="5">
        <v>4287006</v>
      </c>
      <c r="B105" s="6">
        <v>42871.335659722223</v>
      </c>
      <c r="C105" s="31">
        <f t="shared" si="10"/>
        <v>42871</v>
      </c>
      <c r="D105" s="32">
        <f t="shared" si="11"/>
        <v>0.33565972222222223</v>
      </c>
      <c r="E105" s="12">
        <f t="shared" si="18"/>
        <v>0.33333333333333331</v>
      </c>
      <c r="F105" s="10">
        <f t="shared" si="12"/>
        <v>3</v>
      </c>
      <c r="G105" s="9" t="str">
        <f t="shared" si="13"/>
        <v>May</v>
      </c>
      <c r="H105" s="9">
        <f t="shared" si="14"/>
        <v>2017</v>
      </c>
      <c r="I105" s="6">
        <v>42871.359363425923</v>
      </c>
      <c r="J105" s="5">
        <v>2048</v>
      </c>
      <c r="K105" s="7">
        <f t="shared" si="15"/>
        <v>34.133333333333333</v>
      </c>
      <c r="L105" s="5" t="s">
        <v>174</v>
      </c>
      <c r="M105" s="5" t="s">
        <v>175</v>
      </c>
      <c r="N105" s="14" t="str">
        <f t="shared" si="19"/>
        <v>Clinton St &amp; Joralemon St TO E 47 St &amp; 2 Ave</v>
      </c>
      <c r="O105" s="5" t="s">
        <v>11</v>
      </c>
      <c r="P105" s="5" t="s">
        <v>12</v>
      </c>
      <c r="Q105" s="5">
        <v>1971</v>
      </c>
      <c r="R105" s="8">
        <f t="shared" si="16"/>
        <v>51</v>
      </c>
      <c r="S105" s="9" t="str">
        <f t="shared" si="17"/>
        <v>50-59</v>
      </c>
      <c r="T105" s="9"/>
    </row>
    <row r="106" spans="1:20" x14ac:dyDescent="0.3">
      <c r="A106" s="5">
        <v>2971954</v>
      </c>
      <c r="B106" s="6">
        <v>42842.966539351852</v>
      </c>
      <c r="C106" s="31">
        <f t="shared" si="10"/>
        <v>42842</v>
      </c>
      <c r="D106" s="32">
        <f t="shared" si="11"/>
        <v>0.9665393518518518</v>
      </c>
      <c r="E106" s="12">
        <f t="shared" si="18"/>
        <v>0.95833333333333326</v>
      </c>
      <c r="F106" s="10">
        <f t="shared" si="12"/>
        <v>2</v>
      </c>
      <c r="G106" s="9" t="str">
        <f t="shared" si="13"/>
        <v>Apr</v>
      </c>
      <c r="H106" s="9">
        <f t="shared" si="14"/>
        <v>2017</v>
      </c>
      <c r="I106" s="6">
        <v>42842.969699074078</v>
      </c>
      <c r="J106" s="5">
        <v>272</v>
      </c>
      <c r="K106" s="7">
        <f t="shared" si="15"/>
        <v>4.5333333333333332</v>
      </c>
      <c r="L106" s="5" t="s">
        <v>156</v>
      </c>
      <c r="M106" s="5" t="s">
        <v>118</v>
      </c>
      <c r="N106" s="14" t="str">
        <f t="shared" si="19"/>
        <v>University Pl &amp; E 8 St TO E 15 St &amp; 3 Ave</v>
      </c>
      <c r="O106" s="5" t="s">
        <v>11</v>
      </c>
      <c r="P106" s="5" t="s">
        <v>12</v>
      </c>
      <c r="Q106" s="5">
        <v>1992</v>
      </c>
      <c r="R106" s="8">
        <f t="shared" si="16"/>
        <v>30</v>
      </c>
      <c r="S106" s="9" t="str">
        <f t="shared" si="17"/>
        <v>30-39</v>
      </c>
      <c r="T106" s="9"/>
    </row>
    <row r="107" spans="1:20" x14ac:dyDescent="0.3">
      <c r="A107" s="5">
        <v>5902394</v>
      </c>
      <c r="B107" s="6">
        <v>42901.345173611109</v>
      </c>
      <c r="C107" s="31">
        <f t="shared" si="10"/>
        <v>42901</v>
      </c>
      <c r="D107" s="32">
        <f t="shared" si="11"/>
        <v>0.34517361111111117</v>
      </c>
      <c r="E107" s="12">
        <f t="shared" si="18"/>
        <v>0.33333333333333331</v>
      </c>
      <c r="F107" s="10">
        <f t="shared" si="12"/>
        <v>5</v>
      </c>
      <c r="G107" s="9" t="str">
        <f t="shared" si="13"/>
        <v>Jun</v>
      </c>
      <c r="H107" s="9">
        <f t="shared" si="14"/>
        <v>2017</v>
      </c>
      <c r="I107" s="6">
        <v>42901.352037037039</v>
      </c>
      <c r="J107" s="5">
        <v>593</v>
      </c>
      <c r="K107" s="7">
        <f t="shared" si="15"/>
        <v>9.8833333333333329</v>
      </c>
      <c r="L107" s="5" t="s">
        <v>176</v>
      </c>
      <c r="M107" s="5" t="s">
        <v>92</v>
      </c>
      <c r="N107" s="14" t="str">
        <f t="shared" si="19"/>
        <v>Cooper Square &amp; E 7 St TO 8 Ave &amp; W 16 St</v>
      </c>
      <c r="O107" s="5" t="s">
        <v>11</v>
      </c>
      <c r="P107" s="5" t="s">
        <v>12</v>
      </c>
      <c r="Q107" s="5">
        <v>1990</v>
      </c>
      <c r="R107" s="8">
        <f t="shared" si="16"/>
        <v>32</v>
      </c>
      <c r="S107" s="9" t="str">
        <f t="shared" si="17"/>
        <v>30-39</v>
      </c>
      <c r="T107" s="9"/>
    </row>
    <row r="108" spans="1:20" x14ac:dyDescent="0.3">
      <c r="A108" s="5">
        <v>3079483</v>
      </c>
      <c r="B108" s="6">
        <v>42845.417337962965</v>
      </c>
      <c r="C108" s="31">
        <f t="shared" si="10"/>
        <v>42845</v>
      </c>
      <c r="D108" s="32">
        <f t="shared" si="11"/>
        <v>0.41733796296296299</v>
      </c>
      <c r="E108" s="12">
        <f t="shared" si="18"/>
        <v>0.41666666666666663</v>
      </c>
      <c r="F108" s="10">
        <f t="shared" si="12"/>
        <v>5</v>
      </c>
      <c r="G108" s="9" t="str">
        <f t="shared" si="13"/>
        <v>Apr</v>
      </c>
      <c r="H108" s="9">
        <f t="shared" si="14"/>
        <v>2017</v>
      </c>
      <c r="I108" s="6">
        <v>42845.431261574071</v>
      </c>
      <c r="J108" s="5">
        <v>1203</v>
      </c>
      <c r="K108" s="7">
        <f t="shared" si="15"/>
        <v>20.05</v>
      </c>
      <c r="L108" s="5" t="s">
        <v>177</v>
      </c>
      <c r="M108" s="5" t="s">
        <v>178</v>
      </c>
      <c r="N108" s="14" t="str">
        <f t="shared" si="19"/>
        <v>Broadway &amp; W 24 St TO W 52 St &amp; 5 Ave</v>
      </c>
      <c r="O108" s="5" t="s">
        <v>11</v>
      </c>
      <c r="P108" s="5" t="s">
        <v>12</v>
      </c>
      <c r="Q108" s="5">
        <v>1960</v>
      </c>
      <c r="R108" s="8">
        <f t="shared" si="16"/>
        <v>62</v>
      </c>
      <c r="S108" s="9" t="str">
        <f t="shared" si="17"/>
        <v>60-69</v>
      </c>
      <c r="T108" s="9"/>
    </row>
    <row r="109" spans="1:20" x14ac:dyDescent="0.3">
      <c r="A109" s="5">
        <v>6356851</v>
      </c>
      <c r="B109" s="6">
        <v>42909.501111111109</v>
      </c>
      <c r="C109" s="31">
        <f t="shared" si="10"/>
        <v>42909</v>
      </c>
      <c r="D109" s="32">
        <f t="shared" si="11"/>
        <v>0.50111111111111117</v>
      </c>
      <c r="E109" s="12">
        <f t="shared" si="18"/>
        <v>0.5</v>
      </c>
      <c r="F109" s="10">
        <f t="shared" si="12"/>
        <v>6</v>
      </c>
      <c r="G109" s="9" t="str">
        <f t="shared" si="13"/>
        <v>Jun</v>
      </c>
      <c r="H109" s="9">
        <f t="shared" si="14"/>
        <v>2017</v>
      </c>
      <c r="I109" s="6">
        <v>42909.528217592589</v>
      </c>
      <c r="J109" s="5">
        <v>2341</v>
      </c>
      <c r="K109" s="7">
        <f t="shared" si="15"/>
        <v>39.016666666666666</v>
      </c>
      <c r="L109" s="5" t="s">
        <v>28</v>
      </c>
      <c r="M109" s="5" t="s">
        <v>179</v>
      </c>
      <c r="N109" s="14" t="str">
        <f t="shared" si="19"/>
        <v>Central Park S &amp; 6 Ave TO 9 Ave &amp; W 22 St</v>
      </c>
      <c r="O109" s="5" t="s">
        <v>29</v>
      </c>
      <c r="P109" s="9" t="s">
        <v>12</v>
      </c>
      <c r="Q109" s="9">
        <v>1960</v>
      </c>
      <c r="R109" s="8">
        <f t="shared" si="16"/>
        <v>62</v>
      </c>
      <c r="S109" s="9" t="str">
        <f t="shared" si="17"/>
        <v>60-69</v>
      </c>
      <c r="T109" s="9"/>
    </row>
    <row r="110" spans="1:20" x14ac:dyDescent="0.3">
      <c r="A110" s="5">
        <v>6437349</v>
      </c>
      <c r="B110" s="6">
        <v>42910.861724537041</v>
      </c>
      <c r="C110" s="31">
        <f t="shared" si="10"/>
        <v>42910</v>
      </c>
      <c r="D110" s="32">
        <f t="shared" si="11"/>
        <v>0.86172453703703711</v>
      </c>
      <c r="E110" s="12">
        <f t="shared" si="18"/>
        <v>0.83333333333333326</v>
      </c>
      <c r="F110" s="10">
        <f t="shared" si="12"/>
        <v>7</v>
      </c>
      <c r="G110" s="9" t="str">
        <f t="shared" si="13"/>
        <v>Jun</v>
      </c>
      <c r="H110" s="9">
        <f t="shared" si="14"/>
        <v>2017</v>
      </c>
      <c r="I110" s="6">
        <v>42910.878900462965</v>
      </c>
      <c r="J110" s="5">
        <v>1484</v>
      </c>
      <c r="K110" s="7">
        <f t="shared" si="15"/>
        <v>24.733333333333334</v>
      </c>
      <c r="L110" s="5" t="s">
        <v>180</v>
      </c>
      <c r="M110" s="5" t="s">
        <v>159</v>
      </c>
      <c r="N110" s="14" t="str">
        <f t="shared" si="19"/>
        <v>Clinton St &amp; Grand St TO Forsyth St &amp; Broome St</v>
      </c>
      <c r="O110" s="5" t="s">
        <v>11</v>
      </c>
      <c r="P110" s="5" t="s">
        <v>12</v>
      </c>
      <c r="Q110" s="5">
        <v>1979</v>
      </c>
      <c r="R110" s="8">
        <f t="shared" si="16"/>
        <v>43</v>
      </c>
      <c r="S110" s="9" t="str">
        <f t="shared" si="17"/>
        <v>40-49</v>
      </c>
      <c r="T110" s="9"/>
    </row>
    <row r="111" spans="1:20" x14ac:dyDescent="0.3">
      <c r="A111" s="5">
        <v>4015168</v>
      </c>
      <c r="B111" s="6">
        <v>42865.338958333334</v>
      </c>
      <c r="C111" s="31">
        <f t="shared" si="10"/>
        <v>42865</v>
      </c>
      <c r="D111" s="32">
        <f t="shared" si="11"/>
        <v>0.33895833333333331</v>
      </c>
      <c r="E111" s="12">
        <f t="shared" si="18"/>
        <v>0.33333333333333331</v>
      </c>
      <c r="F111" s="10">
        <f t="shared" si="12"/>
        <v>4</v>
      </c>
      <c r="G111" s="9" t="str">
        <f t="shared" si="13"/>
        <v>May</v>
      </c>
      <c r="H111" s="9">
        <f t="shared" si="14"/>
        <v>2017</v>
      </c>
      <c r="I111" s="6">
        <v>42865.350034722222</v>
      </c>
      <c r="J111" s="5">
        <v>956</v>
      </c>
      <c r="K111" s="7">
        <f t="shared" si="15"/>
        <v>15.933333333333334</v>
      </c>
      <c r="L111" s="5" t="s">
        <v>93</v>
      </c>
      <c r="M111" s="5" t="s">
        <v>109</v>
      </c>
      <c r="N111" s="14" t="str">
        <f t="shared" si="19"/>
        <v>W 13 St &amp; Hudson St TO Vesey Pl &amp; River Terrace</v>
      </c>
      <c r="O111" s="5" t="s">
        <v>11</v>
      </c>
      <c r="P111" s="5" t="s">
        <v>12</v>
      </c>
      <c r="Q111" s="5">
        <v>1959</v>
      </c>
      <c r="R111" s="8">
        <f t="shared" si="16"/>
        <v>63</v>
      </c>
      <c r="S111" s="9" t="str">
        <f t="shared" si="17"/>
        <v>60-69</v>
      </c>
      <c r="T111" s="9"/>
    </row>
    <row r="112" spans="1:20" x14ac:dyDescent="0.3">
      <c r="A112" s="5">
        <v>6417471</v>
      </c>
      <c r="B112" s="6">
        <v>42910.651504629626</v>
      </c>
      <c r="C112" s="31">
        <f t="shared" si="10"/>
        <v>42910</v>
      </c>
      <c r="D112" s="32">
        <f t="shared" si="11"/>
        <v>0.65150462962962963</v>
      </c>
      <c r="E112" s="12">
        <f t="shared" si="18"/>
        <v>0.625</v>
      </c>
      <c r="F112" s="10">
        <f t="shared" si="12"/>
        <v>7</v>
      </c>
      <c r="G112" s="9" t="str">
        <f t="shared" si="13"/>
        <v>Jun</v>
      </c>
      <c r="H112" s="9">
        <f t="shared" si="14"/>
        <v>2017</v>
      </c>
      <c r="I112" s="6">
        <v>42910.655706018515</v>
      </c>
      <c r="J112" s="5">
        <v>362</v>
      </c>
      <c r="K112" s="7">
        <f t="shared" si="15"/>
        <v>6.0333333333333332</v>
      </c>
      <c r="L112" s="5" t="s">
        <v>148</v>
      </c>
      <c r="M112" s="5" t="s">
        <v>71</v>
      </c>
      <c r="N112" s="14" t="str">
        <f t="shared" si="19"/>
        <v>Cherry St TO Allen St &amp; Hester St</v>
      </c>
      <c r="O112" s="5" t="s">
        <v>11</v>
      </c>
      <c r="P112" s="5" t="s">
        <v>19</v>
      </c>
      <c r="Q112" s="5">
        <v>1966</v>
      </c>
      <c r="R112" s="8">
        <f t="shared" si="16"/>
        <v>56</v>
      </c>
      <c r="S112" s="9" t="str">
        <f t="shared" si="17"/>
        <v>50-59</v>
      </c>
      <c r="T112" s="9"/>
    </row>
    <row r="113" spans="1:20" x14ac:dyDescent="0.3">
      <c r="A113" s="5">
        <v>6158567</v>
      </c>
      <c r="B113" s="6">
        <v>42906.504664351851</v>
      </c>
      <c r="C113" s="31">
        <f t="shared" si="10"/>
        <v>42906</v>
      </c>
      <c r="D113" s="32">
        <f t="shared" si="11"/>
        <v>0.50466435185185188</v>
      </c>
      <c r="E113" s="12">
        <f t="shared" si="18"/>
        <v>0.5</v>
      </c>
      <c r="F113" s="10">
        <f t="shared" si="12"/>
        <v>3</v>
      </c>
      <c r="G113" s="9" t="str">
        <f t="shared" si="13"/>
        <v>Jun</v>
      </c>
      <c r="H113" s="9">
        <f t="shared" si="14"/>
        <v>2017</v>
      </c>
      <c r="I113" s="6">
        <v>42906.512013888889</v>
      </c>
      <c r="J113" s="5">
        <v>635</v>
      </c>
      <c r="K113" s="7">
        <f t="shared" si="15"/>
        <v>10.583333333333334</v>
      </c>
      <c r="L113" s="5" t="s">
        <v>181</v>
      </c>
      <c r="M113" s="5" t="s">
        <v>61</v>
      </c>
      <c r="N113" s="14" t="str">
        <f t="shared" si="19"/>
        <v>E 31 St &amp; 3 Ave TO W 38 St &amp; 8 Ave</v>
      </c>
      <c r="O113" s="5" t="s">
        <v>11</v>
      </c>
      <c r="P113" s="5" t="s">
        <v>12</v>
      </c>
      <c r="Q113" s="5">
        <v>1991</v>
      </c>
      <c r="R113" s="8">
        <f t="shared" si="16"/>
        <v>31</v>
      </c>
      <c r="S113" s="9" t="str">
        <f t="shared" si="17"/>
        <v>30-39</v>
      </c>
      <c r="T113" s="9"/>
    </row>
    <row r="114" spans="1:20" x14ac:dyDescent="0.3">
      <c r="A114" s="5">
        <v>4742346</v>
      </c>
      <c r="B114" s="6">
        <v>42879.481134259258</v>
      </c>
      <c r="C114" s="31">
        <f t="shared" si="10"/>
        <v>42879</v>
      </c>
      <c r="D114" s="32">
        <f t="shared" si="11"/>
        <v>0.48113425925925929</v>
      </c>
      <c r="E114" s="12">
        <f t="shared" si="18"/>
        <v>0.45833333333333331</v>
      </c>
      <c r="F114" s="10">
        <f t="shared" si="12"/>
        <v>4</v>
      </c>
      <c r="G114" s="9" t="str">
        <f t="shared" si="13"/>
        <v>May</v>
      </c>
      <c r="H114" s="9">
        <f t="shared" si="14"/>
        <v>2017</v>
      </c>
      <c r="I114" s="6">
        <v>42879.488171296296</v>
      </c>
      <c r="J114" s="5">
        <v>607</v>
      </c>
      <c r="K114" s="7">
        <f t="shared" si="15"/>
        <v>10.116666666666667</v>
      </c>
      <c r="L114" s="5" t="s">
        <v>38</v>
      </c>
      <c r="M114" s="5" t="s">
        <v>182</v>
      </c>
      <c r="N114" s="14" t="str">
        <f t="shared" si="19"/>
        <v>1 Ave &amp; E 68 St TO 2 Ave &amp; E 96 St</v>
      </c>
      <c r="O114" s="5" t="s">
        <v>11</v>
      </c>
      <c r="P114" s="5" t="s">
        <v>12</v>
      </c>
      <c r="Q114" s="5">
        <v>1967</v>
      </c>
      <c r="R114" s="8">
        <f t="shared" si="16"/>
        <v>55</v>
      </c>
      <c r="S114" s="9" t="str">
        <f t="shared" si="17"/>
        <v>50-59</v>
      </c>
      <c r="T114" s="9"/>
    </row>
    <row r="115" spans="1:20" x14ac:dyDescent="0.3">
      <c r="A115" s="5">
        <v>1214745</v>
      </c>
      <c r="B115" s="6">
        <v>42786.738171296296</v>
      </c>
      <c r="C115" s="31">
        <f t="shared" si="10"/>
        <v>42786</v>
      </c>
      <c r="D115" s="32">
        <f t="shared" si="11"/>
        <v>0.7381712962962963</v>
      </c>
      <c r="E115" s="12">
        <f t="shared" si="18"/>
        <v>0.70833333333333326</v>
      </c>
      <c r="F115" s="10">
        <f t="shared" si="12"/>
        <v>2</v>
      </c>
      <c r="G115" s="9" t="str">
        <f t="shared" si="13"/>
        <v>Feb</v>
      </c>
      <c r="H115" s="9">
        <f t="shared" si="14"/>
        <v>2017</v>
      </c>
      <c r="I115" s="6">
        <v>42786.759618055556</v>
      </c>
      <c r="J115" s="5">
        <v>1852</v>
      </c>
      <c r="K115" s="7">
        <f t="shared" si="15"/>
        <v>30.866666666666667</v>
      </c>
      <c r="L115" s="5" t="s">
        <v>183</v>
      </c>
      <c r="M115" s="5" t="s">
        <v>183</v>
      </c>
      <c r="N115" s="14" t="str">
        <f t="shared" si="19"/>
        <v>Bus Slip &amp; State St TO Bus Slip &amp; State St</v>
      </c>
      <c r="O115" s="5" t="s">
        <v>29</v>
      </c>
      <c r="P115" s="9" t="s">
        <v>12</v>
      </c>
      <c r="Q115" s="9">
        <v>1967</v>
      </c>
      <c r="R115" s="8">
        <f t="shared" si="16"/>
        <v>55</v>
      </c>
      <c r="S115" s="9" t="str">
        <f t="shared" si="17"/>
        <v>50-59</v>
      </c>
      <c r="T115" s="9"/>
    </row>
    <row r="116" spans="1:20" x14ac:dyDescent="0.3">
      <c r="A116" s="5">
        <v>3071010</v>
      </c>
      <c r="B116" s="6">
        <v>42844.941192129627</v>
      </c>
      <c r="C116" s="31">
        <f t="shared" si="10"/>
        <v>42844</v>
      </c>
      <c r="D116" s="32">
        <f t="shared" si="11"/>
        <v>0.94119212962962961</v>
      </c>
      <c r="E116" s="12">
        <f t="shared" si="18"/>
        <v>0.91666666666666663</v>
      </c>
      <c r="F116" s="10">
        <f t="shared" si="12"/>
        <v>4</v>
      </c>
      <c r="G116" s="9" t="str">
        <f t="shared" si="13"/>
        <v>Apr</v>
      </c>
      <c r="H116" s="9">
        <f t="shared" si="14"/>
        <v>2017</v>
      </c>
      <c r="I116" s="6">
        <v>42844.955567129633</v>
      </c>
      <c r="J116" s="5">
        <v>1242</v>
      </c>
      <c r="K116" s="7">
        <f t="shared" si="15"/>
        <v>20.7</v>
      </c>
      <c r="L116" s="5" t="s">
        <v>184</v>
      </c>
      <c r="M116" s="5" t="s">
        <v>83</v>
      </c>
      <c r="N116" s="14" t="str">
        <f t="shared" si="19"/>
        <v>E 6 St &amp; Avenue B TO 8 Ave &amp; W 31 St</v>
      </c>
      <c r="O116" s="5" t="s">
        <v>29</v>
      </c>
      <c r="P116" s="5" t="s">
        <v>12</v>
      </c>
      <c r="Q116" s="5">
        <v>1996</v>
      </c>
      <c r="R116" s="8">
        <f t="shared" si="16"/>
        <v>26</v>
      </c>
      <c r="S116" s="9" t="str">
        <f t="shared" si="17"/>
        <v>20-29</v>
      </c>
      <c r="T116" s="9"/>
    </row>
    <row r="117" spans="1:20" x14ac:dyDescent="0.3">
      <c r="A117" s="5">
        <v>2767253</v>
      </c>
      <c r="B117" s="6">
        <v>42838.795046296298</v>
      </c>
      <c r="C117" s="31">
        <f t="shared" si="10"/>
        <v>42838</v>
      </c>
      <c r="D117" s="32">
        <f t="shared" si="11"/>
        <v>0.7950462962962962</v>
      </c>
      <c r="E117" s="12">
        <f t="shared" si="18"/>
        <v>0.79166666666666663</v>
      </c>
      <c r="F117" s="10">
        <f t="shared" si="12"/>
        <v>5</v>
      </c>
      <c r="G117" s="9" t="str">
        <f t="shared" si="13"/>
        <v>Apr</v>
      </c>
      <c r="H117" s="9">
        <f t="shared" si="14"/>
        <v>2017</v>
      </c>
      <c r="I117" s="6">
        <v>42838.806585648148</v>
      </c>
      <c r="J117" s="5">
        <v>997</v>
      </c>
      <c r="K117" s="7">
        <f t="shared" si="15"/>
        <v>16.616666666666667</v>
      </c>
      <c r="L117" s="5" t="s">
        <v>135</v>
      </c>
      <c r="M117" s="5" t="s">
        <v>185</v>
      </c>
      <c r="N117" s="14" t="str">
        <f t="shared" si="19"/>
        <v>Duane St &amp; Greenwich St TO W 22 St &amp; 10 Ave</v>
      </c>
      <c r="O117" s="5" t="s">
        <v>11</v>
      </c>
      <c r="P117" s="5" t="s">
        <v>12</v>
      </c>
      <c r="Q117" s="5">
        <v>1979</v>
      </c>
      <c r="R117" s="8">
        <f t="shared" si="16"/>
        <v>43</v>
      </c>
      <c r="S117" s="9" t="str">
        <f t="shared" si="17"/>
        <v>40-49</v>
      </c>
      <c r="T117" s="9"/>
    </row>
    <row r="118" spans="1:20" x14ac:dyDescent="0.3">
      <c r="A118" s="5">
        <v>1873353</v>
      </c>
      <c r="B118" s="6">
        <v>42807.733113425929</v>
      </c>
      <c r="C118" s="31">
        <f t="shared" si="10"/>
        <v>42807</v>
      </c>
      <c r="D118" s="32">
        <f t="shared" si="11"/>
        <v>0.73311342592592599</v>
      </c>
      <c r="E118" s="12">
        <f t="shared" si="18"/>
        <v>0.70833333333333326</v>
      </c>
      <c r="F118" s="10">
        <f t="shared" si="12"/>
        <v>2</v>
      </c>
      <c r="G118" s="9" t="str">
        <f t="shared" si="13"/>
        <v>Mar</v>
      </c>
      <c r="H118" s="9">
        <f t="shared" si="14"/>
        <v>2017</v>
      </c>
      <c r="I118" s="6">
        <v>42807.74790509259</v>
      </c>
      <c r="J118" s="5">
        <v>1278</v>
      </c>
      <c r="K118" s="7">
        <f t="shared" si="15"/>
        <v>21.3</v>
      </c>
      <c r="L118" s="5" t="s">
        <v>10</v>
      </c>
      <c r="M118" s="5" t="s">
        <v>186</v>
      </c>
      <c r="N118" s="14" t="str">
        <f t="shared" si="19"/>
        <v>W Broadway &amp; Spring St TO 11 Ave &amp; W 27 St</v>
      </c>
      <c r="O118" s="5" t="s">
        <v>11</v>
      </c>
      <c r="P118" s="5" t="s">
        <v>12</v>
      </c>
      <c r="Q118" s="5">
        <v>1977</v>
      </c>
      <c r="R118" s="8">
        <f t="shared" si="16"/>
        <v>45</v>
      </c>
      <c r="S118" s="9" t="str">
        <f t="shared" si="17"/>
        <v>40-49</v>
      </c>
      <c r="T118" s="9"/>
    </row>
    <row r="119" spans="1:20" x14ac:dyDescent="0.3">
      <c r="A119" s="5">
        <v>6335267</v>
      </c>
      <c r="B119" s="6">
        <v>42908.971087962964</v>
      </c>
      <c r="C119" s="31">
        <f t="shared" si="10"/>
        <v>42908</v>
      </c>
      <c r="D119" s="32">
        <f t="shared" si="11"/>
        <v>0.97108796296296296</v>
      </c>
      <c r="E119" s="12">
        <f t="shared" si="18"/>
        <v>0.95833333333333326</v>
      </c>
      <c r="F119" s="10">
        <f t="shared" si="12"/>
        <v>5</v>
      </c>
      <c r="G119" s="9" t="str">
        <f t="shared" si="13"/>
        <v>Jun</v>
      </c>
      <c r="H119" s="9">
        <f t="shared" si="14"/>
        <v>2017</v>
      </c>
      <c r="I119" s="6">
        <v>42908.987800925926</v>
      </c>
      <c r="J119" s="5">
        <v>1443</v>
      </c>
      <c r="K119" s="7">
        <f t="shared" si="15"/>
        <v>24.05</v>
      </c>
      <c r="L119" s="5" t="s">
        <v>144</v>
      </c>
      <c r="M119" s="5" t="s">
        <v>187</v>
      </c>
      <c r="N119" s="14" t="str">
        <f t="shared" si="19"/>
        <v>Greenwich Ave &amp; 8 Ave TO E 23 St &amp; 1 Ave</v>
      </c>
      <c r="O119" s="5" t="s">
        <v>11</v>
      </c>
      <c r="P119" s="5" t="s">
        <v>19</v>
      </c>
      <c r="Q119" s="5">
        <v>1996</v>
      </c>
      <c r="R119" s="8">
        <f t="shared" si="16"/>
        <v>26</v>
      </c>
      <c r="S119" s="9" t="str">
        <f t="shared" si="17"/>
        <v>20-29</v>
      </c>
      <c r="T119" s="9"/>
    </row>
    <row r="120" spans="1:20" x14ac:dyDescent="0.3">
      <c r="A120" s="5">
        <v>4824502</v>
      </c>
      <c r="B120" s="6">
        <v>42881.585787037038</v>
      </c>
      <c r="C120" s="31">
        <f t="shared" si="10"/>
        <v>42881</v>
      </c>
      <c r="D120" s="32">
        <f t="shared" si="11"/>
        <v>0.58578703703703705</v>
      </c>
      <c r="E120" s="12">
        <f t="shared" si="18"/>
        <v>0.58333333333333326</v>
      </c>
      <c r="F120" s="10">
        <f t="shared" si="12"/>
        <v>6</v>
      </c>
      <c r="G120" s="9" t="str">
        <f t="shared" si="13"/>
        <v>May</v>
      </c>
      <c r="H120" s="9">
        <f t="shared" si="14"/>
        <v>2017</v>
      </c>
      <c r="I120" s="6">
        <v>42881.60056712963</v>
      </c>
      <c r="J120" s="5">
        <v>1276</v>
      </c>
      <c r="K120" s="7">
        <f t="shared" si="15"/>
        <v>21.266666666666666</v>
      </c>
      <c r="L120" s="5" t="s">
        <v>188</v>
      </c>
      <c r="M120" s="5" t="s">
        <v>189</v>
      </c>
      <c r="N120" s="14" t="str">
        <f t="shared" si="19"/>
        <v>Kent Ave &amp; N 7 St TO N 6 St &amp; Bedford Ave</v>
      </c>
      <c r="O120" s="5" t="s">
        <v>29</v>
      </c>
      <c r="P120" s="9" t="s">
        <v>19</v>
      </c>
      <c r="Q120" s="9">
        <v>1996</v>
      </c>
      <c r="R120" s="8">
        <f t="shared" si="16"/>
        <v>26</v>
      </c>
      <c r="S120" s="9" t="str">
        <f t="shared" si="17"/>
        <v>20-29</v>
      </c>
      <c r="T120" s="9"/>
    </row>
    <row r="121" spans="1:20" x14ac:dyDescent="0.3">
      <c r="A121" s="5">
        <v>5213563</v>
      </c>
      <c r="B121" s="6">
        <v>42888.857627314814</v>
      </c>
      <c r="C121" s="31">
        <f t="shared" si="10"/>
        <v>42888</v>
      </c>
      <c r="D121" s="32">
        <f t="shared" si="11"/>
        <v>0.85762731481481491</v>
      </c>
      <c r="E121" s="12">
        <f t="shared" si="18"/>
        <v>0.83333333333333326</v>
      </c>
      <c r="F121" s="10">
        <f t="shared" si="12"/>
        <v>6</v>
      </c>
      <c r="G121" s="9" t="str">
        <f t="shared" si="13"/>
        <v>Jun</v>
      </c>
      <c r="H121" s="9">
        <f t="shared" si="14"/>
        <v>2017</v>
      </c>
      <c r="I121" s="6">
        <v>42888.86078703704</v>
      </c>
      <c r="J121" s="5">
        <v>273</v>
      </c>
      <c r="K121" s="7">
        <f t="shared" si="15"/>
        <v>4.55</v>
      </c>
      <c r="L121" s="5" t="s">
        <v>156</v>
      </c>
      <c r="M121" s="5" t="s">
        <v>190</v>
      </c>
      <c r="N121" s="14" t="str">
        <f t="shared" si="19"/>
        <v>University Pl &amp; E 8 St TO W 4 St &amp; 7 Ave S</v>
      </c>
      <c r="O121" s="5" t="s">
        <v>11</v>
      </c>
      <c r="P121" s="5" t="s">
        <v>12</v>
      </c>
      <c r="Q121" s="5">
        <v>1985</v>
      </c>
      <c r="R121" s="8">
        <f t="shared" si="16"/>
        <v>37</v>
      </c>
      <c r="S121" s="9" t="str">
        <f t="shared" si="17"/>
        <v>30-39</v>
      </c>
      <c r="T121" s="9"/>
    </row>
    <row r="122" spans="1:20" x14ac:dyDescent="0.3">
      <c r="A122" s="5">
        <v>1578361</v>
      </c>
      <c r="B122" s="6">
        <v>42796.63994212963</v>
      </c>
      <c r="C122" s="31">
        <f t="shared" si="10"/>
        <v>42796</v>
      </c>
      <c r="D122" s="32">
        <f t="shared" si="11"/>
        <v>0.6399421296296296</v>
      </c>
      <c r="E122" s="12">
        <f t="shared" si="18"/>
        <v>0.625</v>
      </c>
      <c r="F122" s="10">
        <f t="shared" si="12"/>
        <v>5</v>
      </c>
      <c r="G122" s="9" t="str">
        <f t="shared" si="13"/>
        <v>Mar</v>
      </c>
      <c r="H122" s="9">
        <f t="shared" si="14"/>
        <v>2017</v>
      </c>
      <c r="I122" s="6">
        <v>42796.642361111109</v>
      </c>
      <c r="J122" s="5">
        <v>209</v>
      </c>
      <c r="K122" s="7">
        <f t="shared" si="15"/>
        <v>3.4833333333333334</v>
      </c>
      <c r="L122" s="5" t="s">
        <v>191</v>
      </c>
      <c r="M122" s="5" t="s">
        <v>192</v>
      </c>
      <c r="N122" s="14" t="str">
        <f t="shared" si="19"/>
        <v>Sands St &amp; Navy St TO York St &amp; Jay St</v>
      </c>
      <c r="O122" s="5" t="s">
        <v>11</v>
      </c>
      <c r="P122" s="5" t="s">
        <v>12</v>
      </c>
      <c r="Q122" s="5">
        <v>1983</v>
      </c>
      <c r="R122" s="8">
        <f t="shared" si="16"/>
        <v>39</v>
      </c>
      <c r="S122" s="9" t="str">
        <f t="shared" si="17"/>
        <v>30-39</v>
      </c>
      <c r="T122" s="9"/>
    </row>
    <row r="123" spans="1:20" x14ac:dyDescent="0.3">
      <c r="A123" s="5">
        <v>378557</v>
      </c>
      <c r="B123" s="6">
        <v>42753.767083333332</v>
      </c>
      <c r="C123" s="31">
        <f t="shared" si="10"/>
        <v>42753</v>
      </c>
      <c r="D123" s="32">
        <f t="shared" si="11"/>
        <v>0.76708333333333334</v>
      </c>
      <c r="E123" s="12">
        <f t="shared" si="18"/>
        <v>0.75</v>
      </c>
      <c r="F123" s="10">
        <f t="shared" si="12"/>
        <v>4</v>
      </c>
      <c r="G123" s="9" t="str">
        <f t="shared" si="13"/>
        <v>Jan</v>
      </c>
      <c r="H123" s="9">
        <f t="shared" si="14"/>
        <v>2017</v>
      </c>
      <c r="I123" s="6">
        <v>42753.782430555555</v>
      </c>
      <c r="J123" s="5">
        <v>1325</v>
      </c>
      <c r="K123" s="7">
        <f t="shared" si="15"/>
        <v>22.083333333333332</v>
      </c>
      <c r="L123" s="5" t="s">
        <v>193</v>
      </c>
      <c r="M123" s="5" t="s">
        <v>194</v>
      </c>
      <c r="N123" s="14" t="str">
        <f t="shared" si="19"/>
        <v>Rivington St &amp; Ridge St TO Montrose Ave &amp; Bushwick Ave</v>
      </c>
      <c r="O123" s="5" t="s">
        <v>11</v>
      </c>
      <c r="P123" s="5" t="s">
        <v>19</v>
      </c>
      <c r="Q123" s="5">
        <v>1986</v>
      </c>
      <c r="R123" s="8">
        <f t="shared" si="16"/>
        <v>36</v>
      </c>
      <c r="S123" s="9" t="str">
        <f t="shared" si="17"/>
        <v>30-39</v>
      </c>
      <c r="T123" s="9"/>
    </row>
    <row r="124" spans="1:20" x14ac:dyDescent="0.3">
      <c r="A124" s="5">
        <v>1759669</v>
      </c>
      <c r="B124" s="6">
        <v>42802.862638888888</v>
      </c>
      <c r="C124" s="31">
        <f t="shared" si="10"/>
        <v>42802</v>
      </c>
      <c r="D124" s="32">
        <f t="shared" si="11"/>
        <v>0.86263888888888884</v>
      </c>
      <c r="E124" s="12">
        <f t="shared" si="18"/>
        <v>0.83333333333333326</v>
      </c>
      <c r="F124" s="10">
        <f t="shared" si="12"/>
        <v>4</v>
      </c>
      <c r="G124" s="9" t="str">
        <f t="shared" si="13"/>
        <v>Mar</v>
      </c>
      <c r="H124" s="9">
        <f t="shared" si="14"/>
        <v>2017</v>
      </c>
      <c r="I124" s="6">
        <v>42802.86445601852</v>
      </c>
      <c r="J124" s="5">
        <v>156</v>
      </c>
      <c r="K124" s="7">
        <f t="shared" si="15"/>
        <v>2.6</v>
      </c>
      <c r="L124" s="5" t="s">
        <v>195</v>
      </c>
      <c r="M124" s="5" t="s">
        <v>196</v>
      </c>
      <c r="N124" s="14" t="str">
        <f t="shared" si="19"/>
        <v>E 91 St &amp; Park Ave TO E 88 St &amp; Park Ave</v>
      </c>
      <c r="O124" s="5" t="s">
        <v>11</v>
      </c>
      <c r="P124" s="5" t="s">
        <v>12</v>
      </c>
      <c r="Q124" s="5">
        <v>1987</v>
      </c>
      <c r="R124" s="8">
        <f t="shared" si="16"/>
        <v>35</v>
      </c>
      <c r="S124" s="9" t="str">
        <f t="shared" si="17"/>
        <v>30-39</v>
      </c>
      <c r="T124" s="9"/>
    </row>
    <row r="125" spans="1:20" x14ac:dyDescent="0.3">
      <c r="A125" s="5">
        <v>2792598</v>
      </c>
      <c r="B125" s="6">
        <v>42839.511956018519</v>
      </c>
      <c r="C125" s="31">
        <f t="shared" si="10"/>
        <v>42839</v>
      </c>
      <c r="D125" s="32">
        <f t="shared" si="11"/>
        <v>0.51195601851851846</v>
      </c>
      <c r="E125" s="12">
        <f t="shared" si="18"/>
        <v>0.5</v>
      </c>
      <c r="F125" s="10">
        <f t="shared" si="12"/>
        <v>6</v>
      </c>
      <c r="G125" s="9" t="str">
        <f t="shared" si="13"/>
        <v>Apr</v>
      </c>
      <c r="H125" s="9">
        <f t="shared" si="14"/>
        <v>2017</v>
      </c>
      <c r="I125" s="6">
        <v>42839.526226851849</v>
      </c>
      <c r="J125" s="5">
        <v>1232</v>
      </c>
      <c r="K125" s="7">
        <f t="shared" si="15"/>
        <v>20.533333333333335</v>
      </c>
      <c r="L125" s="5" t="s">
        <v>197</v>
      </c>
      <c r="M125" s="5" t="s">
        <v>33</v>
      </c>
      <c r="N125" s="14" t="str">
        <f t="shared" si="19"/>
        <v>6 Ave &amp; Canal St TO Little West St &amp; 1 Pl</v>
      </c>
      <c r="O125" s="5" t="s">
        <v>29</v>
      </c>
      <c r="P125" s="9" t="s">
        <v>12</v>
      </c>
      <c r="Q125" s="9">
        <v>1987</v>
      </c>
      <c r="R125" s="8">
        <f t="shared" si="16"/>
        <v>35</v>
      </c>
      <c r="S125" s="9" t="str">
        <f t="shared" si="17"/>
        <v>30-39</v>
      </c>
      <c r="T125" s="9"/>
    </row>
    <row r="126" spans="1:20" x14ac:dyDescent="0.3">
      <c r="A126" s="5">
        <v>3006257</v>
      </c>
      <c r="B126" s="6">
        <v>42843.709652777776</v>
      </c>
      <c r="C126" s="31">
        <f t="shared" si="10"/>
        <v>42843</v>
      </c>
      <c r="D126" s="32">
        <f t="shared" si="11"/>
        <v>0.7096527777777778</v>
      </c>
      <c r="E126" s="12">
        <f t="shared" si="18"/>
        <v>0.70833333333333326</v>
      </c>
      <c r="F126" s="10">
        <f t="shared" si="12"/>
        <v>3</v>
      </c>
      <c r="G126" s="9" t="str">
        <f t="shared" si="13"/>
        <v>Apr</v>
      </c>
      <c r="H126" s="9">
        <f t="shared" si="14"/>
        <v>2017</v>
      </c>
      <c r="I126" s="6">
        <v>42843.720219907409</v>
      </c>
      <c r="J126" s="5">
        <v>912</v>
      </c>
      <c r="K126" s="7">
        <f t="shared" si="15"/>
        <v>15.2</v>
      </c>
      <c r="L126" s="5" t="s">
        <v>142</v>
      </c>
      <c r="M126" s="5" t="s">
        <v>146</v>
      </c>
      <c r="N126" s="14" t="str">
        <f t="shared" si="19"/>
        <v>Reade St &amp; Broadway TO South End Ave &amp; Liberty St</v>
      </c>
      <c r="O126" s="5" t="s">
        <v>29</v>
      </c>
      <c r="P126" s="9" t="s">
        <v>12</v>
      </c>
      <c r="Q126" s="9">
        <v>1987</v>
      </c>
      <c r="R126" s="8">
        <f t="shared" si="16"/>
        <v>35</v>
      </c>
      <c r="S126" s="9" t="str">
        <f t="shared" si="17"/>
        <v>30-39</v>
      </c>
      <c r="T126" s="9"/>
    </row>
    <row r="127" spans="1:20" x14ac:dyDescent="0.3">
      <c r="A127" s="5">
        <v>2561325</v>
      </c>
      <c r="B127" s="6">
        <v>42834.847372685188</v>
      </c>
      <c r="C127" s="31">
        <f t="shared" si="10"/>
        <v>42834</v>
      </c>
      <c r="D127" s="32">
        <f t="shared" si="11"/>
        <v>0.84737268518518516</v>
      </c>
      <c r="E127" s="12">
        <f t="shared" si="18"/>
        <v>0.83333333333333326</v>
      </c>
      <c r="F127" s="10">
        <f t="shared" si="12"/>
        <v>1</v>
      </c>
      <c r="G127" s="9" t="str">
        <f t="shared" si="13"/>
        <v>Apr</v>
      </c>
      <c r="H127" s="9">
        <f t="shared" si="14"/>
        <v>2017</v>
      </c>
      <c r="I127" s="6">
        <v>42834.854189814818</v>
      </c>
      <c r="J127" s="5">
        <v>588</v>
      </c>
      <c r="K127" s="7">
        <f t="shared" si="15"/>
        <v>9.8000000000000007</v>
      </c>
      <c r="L127" s="5" t="s">
        <v>198</v>
      </c>
      <c r="M127" s="5" t="s">
        <v>42</v>
      </c>
      <c r="N127" s="14" t="str">
        <f t="shared" si="19"/>
        <v>2 Ave &amp; E 31 St TO E 17 St &amp; Broadway</v>
      </c>
      <c r="O127" s="5" t="s">
        <v>11</v>
      </c>
      <c r="P127" s="5" t="s">
        <v>12</v>
      </c>
      <c r="Q127" s="5">
        <v>1993</v>
      </c>
      <c r="R127" s="8">
        <f t="shared" si="16"/>
        <v>29</v>
      </c>
      <c r="S127" s="9" t="str">
        <f t="shared" si="17"/>
        <v>20-29</v>
      </c>
      <c r="T127" s="9"/>
    </row>
    <row r="128" spans="1:20" x14ac:dyDescent="0.3">
      <c r="A128" s="5">
        <v>842093</v>
      </c>
      <c r="B128" s="6">
        <v>42770.779942129629</v>
      </c>
      <c r="C128" s="31">
        <f t="shared" si="10"/>
        <v>42770</v>
      </c>
      <c r="D128" s="32">
        <f t="shared" si="11"/>
        <v>0.77994212962962972</v>
      </c>
      <c r="E128" s="12">
        <f t="shared" si="18"/>
        <v>0.75</v>
      </c>
      <c r="F128" s="10">
        <f t="shared" si="12"/>
        <v>7</v>
      </c>
      <c r="G128" s="9" t="str">
        <f t="shared" si="13"/>
        <v>Feb</v>
      </c>
      <c r="H128" s="9">
        <f t="shared" si="14"/>
        <v>2017</v>
      </c>
      <c r="I128" s="6">
        <v>42770.785219907404</v>
      </c>
      <c r="J128" s="5">
        <v>455</v>
      </c>
      <c r="K128" s="7">
        <f t="shared" si="15"/>
        <v>7.583333333333333</v>
      </c>
      <c r="L128" s="5" t="s">
        <v>199</v>
      </c>
      <c r="M128" s="5" t="s">
        <v>200</v>
      </c>
      <c r="N128" s="14" t="str">
        <f t="shared" si="19"/>
        <v>W 56 St &amp; 10 Ave TO Broadway &amp; W 49 St</v>
      </c>
      <c r="O128" s="5" t="s">
        <v>11</v>
      </c>
      <c r="P128" s="5" t="s">
        <v>12</v>
      </c>
      <c r="Q128" s="5">
        <v>1974</v>
      </c>
      <c r="R128" s="8">
        <f t="shared" si="16"/>
        <v>48</v>
      </c>
      <c r="S128" s="9" t="str">
        <f t="shared" si="17"/>
        <v>40-49</v>
      </c>
      <c r="T128" s="9"/>
    </row>
    <row r="129" spans="1:20" x14ac:dyDescent="0.3">
      <c r="A129" s="5">
        <v>5664204</v>
      </c>
      <c r="B129" s="6">
        <v>42897.049351851849</v>
      </c>
      <c r="C129" s="31">
        <f t="shared" si="10"/>
        <v>42897</v>
      </c>
      <c r="D129" s="32">
        <f t="shared" si="11"/>
        <v>4.9351851851851848E-2</v>
      </c>
      <c r="E129" s="12">
        <f t="shared" si="18"/>
        <v>4.1666666666666664E-2</v>
      </c>
      <c r="F129" s="10">
        <f t="shared" si="12"/>
        <v>1</v>
      </c>
      <c r="G129" s="9" t="str">
        <f t="shared" si="13"/>
        <v>Jun</v>
      </c>
      <c r="H129" s="9">
        <f t="shared" si="14"/>
        <v>2017</v>
      </c>
      <c r="I129" s="6">
        <v>42897.071493055555</v>
      </c>
      <c r="J129" s="5">
        <v>1913</v>
      </c>
      <c r="K129" s="7">
        <f t="shared" si="15"/>
        <v>31.883333333333333</v>
      </c>
      <c r="L129" s="5" t="s">
        <v>201</v>
      </c>
      <c r="M129" s="5" t="s">
        <v>177</v>
      </c>
      <c r="N129" s="14" t="str">
        <f t="shared" si="19"/>
        <v>Henry St &amp; Grand St TO Broadway &amp; W 24 St</v>
      </c>
      <c r="O129" s="5" t="s">
        <v>11</v>
      </c>
      <c r="P129" s="5" t="s">
        <v>12</v>
      </c>
      <c r="Q129" s="5">
        <v>1981</v>
      </c>
      <c r="R129" s="8">
        <f t="shared" si="16"/>
        <v>41</v>
      </c>
      <c r="S129" s="9" t="str">
        <f t="shared" si="17"/>
        <v>40-49</v>
      </c>
      <c r="T129" s="9"/>
    </row>
    <row r="130" spans="1:20" x14ac:dyDescent="0.3">
      <c r="A130" s="5">
        <v>3789757</v>
      </c>
      <c r="B130" s="6">
        <v>42859.834479166668</v>
      </c>
      <c r="C130" s="31">
        <f t="shared" ref="C130:C193" si="20">DATE(YEAR(B130),MONTH(B130),DAY(B130))</f>
        <v>42859</v>
      </c>
      <c r="D130" s="32">
        <f t="shared" ref="D130:D193" si="21">TIME(HOUR(B130),MINUTE(B130),SECOND(B130))</f>
        <v>0.83447916666666666</v>
      </c>
      <c r="E130" s="12">
        <f t="shared" si="18"/>
        <v>0.83333333333333326</v>
      </c>
      <c r="F130" s="10">
        <f t="shared" ref="F130:F193" si="22">WEEKDAY(B130)</f>
        <v>5</v>
      </c>
      <c r="G130" s="9" t="str">
        <f t="shared" ref="G130:G193" si="23">TEXT(B130,"mmm")</f>
        <v>May</v>
      </c>
      <c r="H130" s="9">
        <f t="shared" ref="H130:H193" si="24">YEAR(B130)</f>
        <v>2017</v>
      </c>
      <c r="I130" s="6">
        <v>42859.858796296299</v>
      </c>
      <c r="J130" s="5">
        <v>2101</v>
      </c>
      <c r="K130" s="7">
        <f t="shared" ref="K130:K193" si="25">J130/60</f>
        <v>35.016666666666666</v>
      </c>
      <c r="L130" s="5" t="s">
        <v>165</v>
      </c>
      <c r="M130" s="5" t="s">
        <v>202</v>
      </c>
      <c r="N130" s="14" t="str">
        <f t="shared" si="19"/>
        <v>E 51 St &amp; 1 Ave TO Maiden Ln &amp; Pearl St</v>
      </c>
      <c r="O130" s="5" t="s">
        <v>11</v>
      </c>
      <c r="P130" s="5" t="s">
        <v>12</v>
      </c>
      <c r="Q130" s="5">
        <v>1990</v>
      </c>
      <c r="R130" s="8">
        <f t="shared" ref="R130:R193" si="26">2022-Q130</f>
        <v>32</v>
      </c>
      <c r="S130" s="9" t="str">
        <f t="shared" ref="S130:S193" si="27">IF(AND(R130&gt;=20,R130&lt;30),"20-29",IF(AND(R130&gt;=30,R130&lt;40),"30-39",IF(AND(R130&gt;=40,R130&lt;50),"40-49",IF(AND(R130&gt;=50,R130&lt;60),"50-59",IF(AND(R130&gt;=60,R130&lt;70),"60-69",IF(AND(R130&gt;=70,R130&lt;80),"70-79","80 above"))))))</f>
        <v>30-39</v>
      </c>
      <c r="T130" s="9"/>
    </row>
    <row r="131" spans="1:20" x14ac:dyDescent="0.3">
      <c r="A131" s="5">
        <v>5351922</v>
      </c>
      <c r="B131" s="6">
        <v>42891.733981481484</v>
      </c>
      <c r="C131" s="31">
        <f t="shared" si="20"/>
        <v>42891</v>
      </c>
      <c r="D131" s="32">
        <f t="shared" si="21"/>
        <v>0.73398148148148146</v>
      </c>
      <c r="E131" s="12">
        <f t="shared" ref="E131:E194" si="28">FLOOR(D131,"1:00")</f>
        <v>0.70833333333333326</v>
      </c>
      <c r="F131" s="10">
        <f t="shared" si="22"/>
        <v>2</v>
      </c>
      <c r="G131" s="9" t="str">
        <f t="shared" si="23"/>
        <v>Jun</v>
      </c>
      <c r="H131" s="9">
        <f t="shared" si="24"/>
        <v>2017</v>
      </c>
      <c r="I131" s="6">
        <v>42891.754293981481</v>
      </c>
      <c r="J131" s="5">
        <v>1754</v>
      </c>
      <c r="K131" s="7">
        <f t="shared" si="25"/>
        <v>29.233333333333334</v>
      </c>
      <c r="L131" s="5" t="s">
        <v>203</v>
      </c>
      <c r="M131" s="5" t="s">
        <v>204</v>
      </c>
      <c r="N131" s="14" t="str">
        <f t="shared" ref="N131:N194" si="29">CONCATENATE(L131:L796," TO ",M131:M796)</f>
        <v>South St &amp; Gouverneur Ln TO Richards St &amp; Delavan St</v>
      </c>
      <c r="O131" s="5" t="s">
        <v>11</v>
      </c>
      <c r="P131" s="5" t="s">
        <v>12</v>
      </c>
      <c r="Q131" s="5">
        <v>1987</v>
      </c>
      <c r="R131" s="8">
        <f t="shared" si="26"/>
        <v>35</v>
      </c>
      <c r="S131" s="9" t="str">
        <f t="shared" si="27"/>
        <v>30-39</v>
      </c>
      <c r="T131" s="9"/>
    </row>
    <row r="132" spans="1:20" x14ac:dyDescent="0.3">
      <c r="A132" s="5">
        <v>4776884</v>
      </c>
      <c r="B132" s="6">
        <v>42879.830694444441</v>
      </c>
      <c r="C132" s="31">
        <f t="shared" si="20"/>
        <v>42879</v>
      </c>
      <c r="D132" s="32">
        <f t="shared" si="21"/>
        <v>0.83069444444444451</v>
      </c>
      <c r="E132" s="12">
        <f t="shared" si="28"/>
        <v>0.79166666666666663</v>
      </c>
      <c r="F132" s="10">
        <f t="shared" si="22"/>
        <v>4</v>
      </c>
      <c r="G132" s="9" t="str">
        <f t="shared" si="23"/>
        <v>May</v>
      </c>
      <c r="H132" s="9">
        <f t="shared" si="24"/>
        <v>2017</v>
      </c>
      <c r="I132" s="6">
        <v>42879.851435185185</v>
      </c>
      <c r="J132" s="5">
        <v>1792</v>
      </c>
      <c r="K132" s="7">
        <f t="shared" si="25"/>
        <v>29.866666666666667</v>
      </c>
      <c r="L132" s="5" t="s">
        <v>205</v>
      </c>
      <c r="M132" s="5" t="s">
        <v>206</v>
      </c>
      <c r="N132" s="14" t="str">
        <f t="shared" si="29"/>
        <v>Christopher St &amp; Greenwich St TO Amsterdam Ave &amp; W 79 St</v>
      </c>
      <c r="O132" s="5" t="s">
        <v>11</v>
      </c>
      <c r="P132" s="5" t="s">
        <v>12</v>
      </c>
      <c r="Q132" s="5">
        <v>1963</v>
      </c>
      <c r="R132" s="8">
        <f t="shared" si="26"/>
        <v>59</v>
      </c>
      <c r="S132" s="9" t="str">
        <f t="shared" si="27"/>
        <v>50-59</v>
      </c>
      <c r="T132" s="9"/>
    </row>
    <row r="133" spans="1:20" x14ac:dyDescent="0.3">
      <c r="A133" s="5">
        <v>6224775</v>
      </c>
      <c r="B133" s="6">
        <v>42907.490624999999</v>
      </c>
      <c r="C133" s="31">
        <f t="shared" si="20"/>
        <v>42907</v>
      </c>
      <c r="D133" s="32">
        <f t="shared" si="21"/>
        <v>0.49062500000000003</v>
      </c>
      <c r="E133" s="12">
        <f t="shared" si="28"/>
        <v>0.45833333333333331</v>
      </c>
      <c r="F133" s="10">
        <f t="shared" si="22"/>
        <v>4</v>
      </c>
      <c r="G133" s="9" t="str">
        <f t="shared" si="23"/>
        <v>Jun</v>
      </c>
      <c r="H133" s="9">
        <f t="shared" si="24"/>
        <v>2017</v>
      </c>
      <c r="I133" s="6">
        <v>42907.500578703701</v>
      </c>
      <c r="J133" s="5">
        <v>859</v>
      </c>
      <c r="K133" s="7">
        <f t="shared" si="25"/>
        <v>14.316666666666666</v>
      </c>
      <c r="L133" s="5" t="s">
        <v>98</v>
      </c>
      <c r="M133" s="5" t="s">
        <v>207</v>
      </c>
      <c r="N133" s="14" t="str">
        <f t="shared" si="29"/>
        <v>W 43 St &amp; 6 Ave TO W 53 St &amp; 10 Ave</v>
      </c>
      <c r="O133" s="5" t="s">
        <v>11</v>
      </c>
      <c r="P133" s="5" t="s">
        <v>19</v>
      </c>
      <c r="Q133" s="5">
        <v>1960</v>
      </c>
      <c r="R133" s="8">
        <f t="shared" si="26"/>
        <v>62</v>
      </c>
      <c r="S133" s="9" t="str">
        <f t="shared" si="27"/>
        <v>60-69</v>
      </c>
      <c r="T133" s="9"/>
    </row>
    <row r="134" spans="1:20" x14ac:dyDescent="0.3">
      <c r="A134" s="5">
        <v>6413999</v>
      </c>
      <c r="B134" s="6">
        <v>42910.619849537034</v>
      </c>
      <c r="C134" s="31">
        <f t="shared" si="20"/>
        <v>42910</v>
      </c>
      <c r="D134" s="32">
        <f t="shared" si="21"/>
        <v>0.61984953703703705</v>
      </c>
      <c r="E134" s="12">
        <f t="shared" si="28"/>
        <v>0.58333333333333326</v>
      </c>
      <c r="F134" s="10">
        <f t="shared" si="22"/>
        <v>7</v>
      </c>
      <c r="G134" s="9" t="str">
        <f t="shared" si="23"/>
        <v>Jun</v>
      </c>
      <c r="H134" s="9">
        <f t="shared" si="24"/>
        <v>2017</v>
      </c>
      <c r="I134" s="6">
        <v>42910.623611111114</v>
      </c>
      <c r="J134" s="5">
        <v>325</v>
      </c>
      <c r="K134" s="7">
        <f t="shared" si="25"/>
        <v>5.416666666666667</v>
      </c>
      <c r="L134" s="5" t="s">
        <v>208</v>
      </c>
      <c r="M134" s="5" t="s">
        <v>42</v>
      </c>
      <c r="N134" s="14" t="str">
        <f t="shared" si="29"/>
        <v>E 32 St &amp; Park Ave TO E 17 St &amp; Broadway</v>
      </c>
      <c r="O134" s="5" t="s">
        <v>11</v>
      </c>
      <c r="P134" s="5" t="s">
        <v>12</v>
      </c>
      <c r="Q134" s="5">
        <v>1989</v>
      </c>
      <c r="R134" s="8">
        <f t="shared" si="26"/>
        <v>33</v>
      </c>
      <c r="S134" s="9" t="str">
        <f t="shared" si="27"/>
        <v>30-39</v>
      </c>
      <c r="T134" s="9"/>
    </row>
    <row r="135" spans="1:20" x14ac:dyDescent="0.3">
      <c r="A135" s="5">
        <v>3028133</v>
      </c>
      <c r="B135" s="6">
        <v>42844.284571759257</v>
      </c>
      <c r="C135" s="31">
        <f t="shared" si="20"/>
        <v>42844</v>
      </c>
      <c r="D135" s="32">
        <f t="shared" si="21"/>
        <v>0.28457175925925926</v>
      </c>
      <c r="E135" s="12">
        <f t="shared" si="28"/>
        <v>0.25</v>
      </c>
      <c r="F135" s="10">
        <f t="shared" si="22"/>
        <v>4</v>
      </c>
      <c r="G135" s="9" t="str">
        <f t="shared" si="23"/>
        <v>Apr</v>
      </c>
      <c r="H135" s="9">
        <f t="shared" si="24"/>
        <v>2017</v>
      </c>
      <c r="I135" s="6">
        <v>42844.286863425928</v>
      </c>
      <c r="J135" s="5">
        <v>198</v>
      </c>
      <c r="K135" s="7">
        <f t="shared" si="25"/>
        <v>3.3</v>
      </c>
      <c r="L135" s="5" t="s">
        <v>114</v>
      </c>
      <c r="M135" s="5" t="s">
        <v>139</v>
      </c>
      <c r="N135" s="14" t="str">
        <f t="shared" si="29"/>
        <v>West St &amp; Chambers St TO Centre St &amp; Chambers St</v>
      </c>
      <c r="O135" s="5" t="s">
        <v>11</v>
      </c>
      <c r="P135" s="5" t="s">
        <v>12</v>
      </c>
      <c r="Q135" s="5">
        <v>1980</v>
      </c>
      <c r="R135" s="8">
        <f t="shared" si="26"/>
        <v>42</v>
      </c>
      <c r="S135" s="9" t="str">
        <f t="shared" si="27"/>
        <v>40-49</v>
      </c>
      <c r="T135" s="9"/>
    </row>
    <row r="136" spans="1:20" x14ac:dyDescent="0.3">
      <c r="A136" s="5">
        <v>3229794</v>
      </c>
      <c r="B136" s="6">
        <v>42848.751712962963</v>
      </c>
      <c r="C136" s="31">
        <f t="shared" si="20"/>
        <v>42848</v>
      </c>
      <c r="D136" s="32">
        <f t="shared" si="21"/>
        <v>0.75171296296296297</v>
      </c>
      <c r="E136" s="12">
        <f t="shared" si="28"/>
        <v>0.75</v>
      </c>
      <c r="F136" s="10">
        <f t="shared" si="22"/>
        <v>1</v>
      </c>
      <c r="G136" s="9" t="str">
        <f t="shared" si="23"/>
        <v>Apr</v>
      </c>
      <c r="H136" s="9">
        <f t="shared" si="24"/>
        <v>2017</v>
      </c>
      <c r="I136" s="6">
        <v>42848.761388888888</v>
      </c>
      <c r="J136" s="5">
        <v>835</v>
      </c>
      <c r="K136" s="7">
        <f t="shared" si="25"/>
        <v>13.916666666666666</v>
      </c>
      <c r="L136" s="5" t="s">
        <v>171</v>
      </c>
      <c r="M136" s="5" t="s">
        <v>209</v>
      </c>
      <c r="N136" s="14" t="str">
        <f t="shared" si="29"/>
        <v>Central Park West &amp; W 102 St TO Central Park West &amp; W 72 St</v>
      </c>
      <c r="O136" s="5" t="s">
        <v>11</v>
      </c>
      <c r="P136" s="5" t="s">
        <v>12</v>
      </c>
      <c r="Q136" s="5">
        <v>1964</v>
      </c>
      <c r="R136" s="8">
        <f t="shared" si="26"/>
        <v>58</v>
      </c>
      <c r="S136" s="9" t="str">
        <f t="shared" si="27"/>
        <v>50-59</v>
      </c>
      <c r="T136" s="9"/>
    </row>
    <row r="137" spans="1:20" x14ac:dyDescent="0.3">
      <c r="A137" s="5">
        <v>1297870</v>
      </c>
      <c r="B137" s="6">
        <v>42789.338587962964</v>
      </c>
      <c r="C137" s="31">
        <f t="shared" si="20"/>
        <v>42789</v>
      </c>
      <c r="D137" s="32">
        <f t="shared" si="21"/>
        <v>0.33858796296296295</v>
      </c>
      <c r="E137" s="12">
        <f t="shared" si="28"/>
        <v>0.33333333333333331</v>
      </c>
      <c r="F137" s="10">
        <f t="shared" si="22"/>
        <v>5</v>
      </c>
      <c r="G137" s="9" t="str">
        <f t="shared" si="23"/>
        <v>Feb</v>
      </c>
      <c r="H137" s="9">
        <f t="shared" si="24"/>
        <v>2017</v>
      </c>
      <c r="I137" s="6">
        <v>42789.344502314816</v>
      </c>
      <c r="J137" s="5">
        <v>511</v>
      </c>
      <c r="K137" s="7">
        <f t="shared" si="25"/>
        <v>8.5166666666666675</v>
      </c>
      <c r="L137" s="5" t="s">
        <v>210</v>
      </c>
      <c r="M137" s="5" t="s">
        <v>128</v>
      </c>
      <c r="N137" s="14" t="str">
        <f t="shared" si="29"/>
        <v>W 49 St &amp; 8 Ave TO E 59 St &amp; Madison Ave</v>
      </c>
      <c r="O137" s="5" t="s">
        <v>11</v>
      </c>
      <c r="P137" s="5" t="s">
        <v>12</v>
      </c>
      <c r="Q137" s="5">
        <v>1981</v>
      </c>
      <c r="R137" s="8">
        <f t="shared" si="26"/>
        <v>41</v>
      </c>
      <c r="S137" s="9" t="str">
        <f t="shared" si="27"/>
        <v>40-49</v>
      </c>
      <c r="T137" s="9"/>
    </row>
    <row r="138" spans="1:20" x14ac:dyDescent="0.3">
      <c r="A138" s="5">
        <v>1779232</v>
      </c>
      <c r="B138" s="6">
        <v>42803.478703703702</v>
      </c>
      <c r="C138" s="31">
        <f t="shared" si="20"/>
        <v>42803</v>
      </c>
      <c r="D138" s="32">
        <f t="shared" si="21"/>
        <v>0.47870370370370369</v>
      </c>
      <c r="E138" s="12">
        <f t="shared" si="28"/>
        <v>0.45833333333333331</v>
      </c>
      <c r="F138" s="10">
        <f t="shared" si="22"/>
        <v>5</v>
      </c>
      <c r="G138" s="9" t="str">
        <f t="shared" si="23"/>
        <v>Mar</v>
      </c>
      <c r="H138" s="9">
        <f t="shared" si="24"/>
        <v>2017</v>
      </c>
      <c r="I138" s="6">
        <v>42803.485289351855</v>
      </c>
      <c r="J138" s="5">
        <v>569</v>
      </c>
      <c r="K138" s="7">
        <f t="shared" si="25"/>
        <v>9.4833333333333325</v>
      </c>
      <c r="L138" s="5" t="s">
        <v>211</v>
      </c>
      <c r="M138" s="5" t="s">
        <v>212</v>
      </c>
      <c r="N138" s="14" t="str">
        <f t="shared" si="29"/>
        <v>Columbia St &amp; Rivington St TO Division St &amp; Bowery</v>
      </c>
      <c r="O138" s="5" t="s">
        <v>11</v>
      </c>
      <c r="P138" s="5" t="s">
        <v>12</v>
      </c>
      <c r="Q138" s="5">
        <v>1993</v>
      </c>
      <c r="R138" s="8">
        <f t="shared" si="26"/>
        <v>29</v>
      </c>
      <c r="S138" s="9" t="str">
        <f t="shared" si="27"/>
        <v>20-29</v>
      </c>
      <c r="T138" s="9"/>
    </row>
    <row r="139" spans="1:20" x14ac:dyDescent="0.3">
      <c r="A139" s="5">
        <v>1669014</v>
      </c>
      <c r="B139" s="6">
        <v>42800.498506944445</v>
      </c>
      <c r="C139" s="31">
        <f t="shared" si="20"/>
        <v>42800</v>
      </c>
      <c r="D139" s="32">
        <f t="shared" si="21"/>
        <v>0.49850694444444449</v>
      </c>
      <c r="E139" s="12">
        <f t="shared" si="28"/>
        <v>0.45833333333333331</v>
      </c>
      <c r="F139" s="10">
        <f t="shared" si="22"/>
        <v>2</v>
      </c>
      <c r="G139" s="9" t="str">
        <f t="shared" si="23"/>
        <v>Mar</v>
      </c>
      <c r="H139" s="9">
        <f t="shared" si="24"/>
        <v>2017</v>
      </c>
      <c r="I139" s="6">
        <v>42800.518020833333</v>
      </c>
      <c r="J139" s="5">
        <v>1686</v>
      </c>
      <c r="K139" s="7">
        <f t="shared" si="25"/>
        <v>28.1</v>
      </c>
      <c r="L139" s="5" t="s">
        <v>213</v>
      </c>
      <c r="M139" s="5" t="s">
        <v>214</v>
      </c>
      <c r="N139" s="14" t="str">
        <f t="shared" si="29"/>
        <v>Centre St &amp; Worth St TO Clinton St &amp; Tillary St</v>
      </c>
      <c r="O139" s="5" t="s">
        <v>29</v>
      </c>
      <c r="P139" s="9" t="s">
        <v>12</v>
      </c>
      <c r="Q139" s="9">
        <v>1993</v>
      </c>
      <c r="R139" s="8">
        <f t="shared" si="26"/>
        <v>29</v>
      </c>
      <c r="S139" s="9" t="str">
        <f t="shared" si="27"/>
        <v>20-29</v>
      </c>
      <c r="T139" s="9"/>
    </row>
    <row r="140" spans="1:20" x14ac:dyDescent="0.3">
      <c r="A140" s="5">
        <v>6170127</v>
      </c>
      <c r="B140" s="6">
        <v>42906.670775462961</v>
      </c>
      <c r="C140" s="31">
        <f t="shared" si="20"/>
        <v>42906</v>
      </c>
      <c r="D140" s="32">
        <f t="shared" si="21"/>
        <v>0.67077546296296298</v>
      </c>
      <c r="E140" s="12">
        <f t="shared" si="28"/>
        <v>0.66666666666666663</v>
      </c>
      <c r="F140" s="10">
        <f t="shared" si="22"/>
        <v>3</v>
      </c>
      <c r="G140" s="9" t="str">
        <f t="shared" si="23"/>
        <v>Jun</v>
      </c>
      <c r="H140" s="9">
        <f t="shared" si="24"/>
        <v>2017</v>
      </c>
      <c r="I140" s="6">
        <v>42906.687731481485</v>
      </c>
      <c r="J140" s="5">
        <v>1464</v>
      </c>
      <c r="K140" s="7">
        <f t="shared" si="25"/>
        <v>24.4</v>
      </c>
      <c r="L140" s="5" t="s">
        <v>215</v>
      </c>
      <c r="M140" s="5" t="s">
        <v>139</v>
      </c>
      <c r="N140" s="14" t="str">
        <f t="shared" si="29"/>
        <v>Carroll St &amp; Smith St TO Centre St &amp; Chambers St</v>
      </c>
      <c r="O140" s="5" t="s">
        <v>11</v>
      </c>
      <c r="P140" s="5" t="s">
        <v>12</v>
      </c>
      <c r="Q140" s="5">
        <v>1968</v>
      </c>
      <c r="R140" s="8">
        <f t="shared" si="26"/>
        <v>54</v>
      </c>
      <c r="S140" s="9" t="str">
        <f t="shared" si="27"/>
        <v>50-59</v>
      </c>
      <c r="T140" s="9"/>
    </row>
    <row r="141" spans="1:20" x14ac:dyDescent="0.3">
      <c r="A141" s="5">
        <v>3712090</v>
      </c>
      <c r="B141" s="6">
        <v>42858.680590277778</v>
      </c>
      <c r="C141" s="31">
        <f t="shared" si="20"/>
        <v>42858</v>
      </c>
      <c r="D141" s="32">
        <f t="shared" si="21"/>
        <v>0.68059027777777781</v>
      </c>
      <c r="E141" s="12">
        <f t="shared" si="28"/>
        <v>0.66666666666666663</v>
      </c>
      <c r="F141" s="10">
        <f t="shared" si="22"/>
        <v>4</v>
      </c>
      <c r="G141" s="9" t="str">
        <f t="shared" si="23"/>
        <v>May</v>
      </c>
      <c r="H141" s="9">
        <f t="shared" si="24"/>
        <v>2017</v>
      </c>
      <c r="I141" s="6">
        <v>42858.733287037037</v>
      </c>
      <c r="J141" s="5">
        <v>4552</v>
      </c>
      <c r="K141" s="7">
        <f t="shared" si="25"/>
        <v>75.86666666666666</v>
      </c>
      <c r="L141" s="5" t="s">
        <v>104</v>
      </c>
      <c r="M141" s="5" t="s">
        <v>216</v>
      </c>
      <c r="N141" s="14" t="str">
        <f t="shared" si="29"/>
        <v>W 34 St &amp; 11 Ave TO Fulton St &amp; Broadway</v>
      </c>
      <c r="O141" s="5" t="s">
        <v>29</v>
      </c>
      <c r="P141" s="9" t="s">
        <v>12</v>
      </c>
      <c r="Q141" s="9">
        <v>1968</v>
      </c>
      <c r="R141" s="8">
        <f t="shared" si="26"/>
        <v>54</v>
      </c>
      <c r="S141" s="9" t="str">
        <f t="shared" si="27"/>
        <v>50-59</v>
      </c>
      <c r="T141" s="9"/>
    </row>
    <row r="142" spans="1:20" x14ac:dyDescent="0.3">
      <c r="A142" s="5">
        <v>5529352</v>
      </c>
      <c r="B142" s="6">
        <v>42894.801863425928</v>
      </c>
      <c r="C142" s="31">
        <f t="shared" si="20"/>
        <v>42894</v>
      </c>
      <c r="D142" s="32">
        <f t="shared" si="21"/>
        <v>0.80186342592592597</v>
      </c>
      <c r="E142" s="12">
        <f t="shared" si="28"/>
        <v>0.79166666666666663</v>
      </c>
      <c r="F142" s="10">
        <f t="shared" si="22"/>
        <v>5</v>
      </c>
      <c r="G142" s="9" t="str">
        <f t="shared" si="23"/>
        <v>Jun</v>
      </c>
      <c r="H142" s="9">
        <f t="shared" si="24"/>
        <v>2017</v>
      </c>
      <c r="I142" s="6">
        <v>42894.823958333334</v>
      </c>
      <c r="J142" s="5">
        <v>1909</v>
      </c>
      <c r="K142" s="7">
        <f t="shared" si="25"/>
        <v>31.816666666666666</v>
      </c>
      <c r="L142" s="5" t="s">
        <v>113</v>
      </c>
      <c r="M142" s="5" t="s">
        <v>217</v>
      </c>
      <c r="N142" s="14" t="str">
        <f t="shared" si="29"/>
        <v>Washington St &amp; Gansevoort St TO W 46 St &amp; 11 Ave</v>
      </c>
      <c r="O142" s="5" t="s">
        <v>29</v>
      </c>
      <c r="P142" s="9" t="s">
        <v>12</v>
      </c>
      <c r="Q142" s="9">
        <v>1968</v>
      </c>
      <c r="R142" s="8">
        <f t="shared" si="26"/>
        <v>54</v>
      </c>
      <c r="S142" s="9" t="str">
        <f t="shared" si="27"/>
        <v>50-59</v>
      </c>
      <c r="T142" s="9"/>
    </row>
    <row r="143" spans="1:20" x14ac:dyDescent="0.3">
      <c r="A143" s="5">
        <v>6467971</v>
      </c>
      <c r="B143" s="6">
        <v>42911.606585648151</v>
      </c>
      <c r="C143" s="31">
        <f t="shared" si="20"/>
        <v>42911</v>
      </c>
      <c r="D143" s="32">
        <f t="shared" si="21"/>
        <v>0.60658564814814808</v>
      </c>
      <c r="E143" s="12">
        <f t="shared" si="28"/>
        <v>0.58333333333333326</v>
      </c>
      <c r="F143" s="10">
        <f t="shared" si="22"/>
        <v>1</v>
      </c>
      <c r="G143" s="9" t="str">
        <f t="shared" si="23"/>
        <v>Jun</v>
      </c>
      <c r="H143" s="9">
        <f t="shared" si="24"/>
        <v>2017</v>
      </c>
      <c r="I143" s="6">
        <v>42911.623703703706</v>
      </c>
      <c r="J143" s="5">
        <v>1479</v>
      </c>
      <c r="K143" s="7">
        <f t="shared" si="25"/>
        <v>24.65</v>
      </c>
      <c r="L143" s="5" t="s">
        <v>218</v>
      </c>
      <c r="M143" s="5" t="s">
        <v>219</v>
      </c>
      <c r="N143" s="14" t="str">
        <f t="shared" si="29"/>
        <v>E 66 St &amp; Madison Ave TO 5 Ave &amp; E 103 St</v>
      </c>
      <c r="O143" s="5" t="s">
        <v>29</v>
      </c>
      <c r="P143" s="9" t="s">
        <v>12</v>
      </c>
      <c r="Q143" s="9">
        <v>1968</v>
      </c>
      <c r="R143" s="8">
        <f t="shared" si="26"/>
        <v>54</v>
      </c>
      <c r="S143" s="9" t="str">
        <f t="shared" si="27"/>
        <v>50-59</v>
      </c>
      <c r="T143" s="9"/>
    </row>
    <row r="144" spans="1:20" x14ac:dyDescent="0.3">
      <c r="A144" s="5">
        <v>6353718</v>
      </c>
      <c r="B144" s="6">
        <v>42909.444421296299</v>
      </c>
      <c r="C144" s="31">
        <f t="shared" si="20"/>
        <v>42909</v>
      </c>
      <c r="D144" s="32">
        <f t="shared" si="21"/>
        <v>0.44442129629629629</v>
      </c>
      <c r="E144" s="12">
        <f t="shared" si="28"/>
        <v>0.41666666666666663</v>
      </c>
      <c r="F144" s="10">
        <f t="shared" si="22"/>
        <v>6</v>
      </c>
      <c r="G144" s="9" t="str">
        <f t="shared" si="23"/>
        <v>Jun</v>
      </c>
      <c r="H144" s="9">
        <f t="shared" si="24"/>
        <v>2017</v>
      </c>
      <c r="I144" s="6">
        <v>42909.448310185187</v>
      </c>
      <c r="J144" s="5">
        <v>335</v>
      </c>
      <c r="K144" s="7">
        <f t="shared" si="25"/>
        <v>5.583333333333333</v>
      </c>
      <c r="L144" s="5" t="s">
        <v>174</v>
      </c>
      <c r="M144" s="5" t="s">
        <v>220</v>
      </c>
      <c r="N144" s="14" t="str">
        <f t="shared" si="29"/>
        <v>Clinton St &amp; Joralemon St TO Cadman Plaza E &amp; Red Cross Pl</v>
      </c>
      <c r="O144" s="5" t="s">
        <v>11</v>
      </c>
      <c r="P144" s="5" t="s">
        <v>19</v>
      </c>
      <c r="Q144" s="5">
        <v>1968</v>
      </c>
      <c r="R144" s="8">
        <f t="shared" si="26"/>
        <v>54</v>
      </c>
      <c r="S144" s="9" t="str">
        <f t="shared" si="27"/>
        <v>50-59</v>
      </c>
      <c r="T144" s="9"/>
    </row>
    <row r="145" spans="1:20" x14ac:dyDescent="0.3">
      <c r="A145" s="5">
        <v>775802</v>
      </c>
      <c r="B145" s="6">
        <v>42768.512800925928</v>
      </c>
      <c r="C145" s="31">
        <f t="shared" si="20"/>
        <v>42768</v>
      </c>
      <c r="D145" s="32">
        <f t="shared" si="21"/>
        <v>0.51280092592592597</v>
      </c>
      <c r="E145" s="12">
        <f t="shared" si="28"/>
        <v>0.5</v>
      </c>
      <c r="F145" s="10">
        <f t="shared" si="22"/>
        <v>5</v>
      </c>
      <c r="G145" s="9" t="str">
        <f t="shared" si="23"/>
        <v>Feb</v>
      </c>
      <c r="H145" s="9">
        <f t="shared" si="24"/>
        <v>2017</v>
      </c>
      <c r="I145" s="6">
        <v>42768.5155787037</v>
      </c>
      <c r="J145" s="5">
        <v>239</v>
      </c>
      <c r="K145" s="7">
        <f t="shared" si="25"/>
        <v>3.9833333333333334</v>
      </c>
      <c r="L145" s="5" t="s">
        <v>221</v>
      </c>
      <c r="M145" s="5" t="s">
        <v>222</v>
      </c>
      <c r="N145" s="14" t="str">
        <f t="shared" si="29"/>
        <v>W 13 St &amp; 5 Ave TO Sullivan St &amp; Washington Sq</v>
      </c>
      <c r="O145" s="5" t="s">
        <v>11</v>
      </c>
      <c r="P145" s="5" t="s">
        <v>12</v>
      </c>
      <c r="Q145" s="5">
        <v>1997</v>
      </c>
      <c r="R145" s="8">
        <f t="shared" si="26"/>
        <v>25</v>
      </c>
      <c r="S145" s="9" t="str">
        <f t="shared" si="27"/>
        <v>20-29</v>
      </c>
      <c r="T145" s="9"/>
    </row>
    <row r="146" spans="1:20" x14ac:dyDescent="0.3">
      <c r="A146" s="5">
        <v>836946</v>
      </c>
      <c r="B146" s="6">
        <v>42770.631203703706</v>
      </c>
      <c r="C146" s="31">
        <f t="shared" si="20"/>
        <v>42770</v>
      </c>
      <c r="D146" s="32">
        <f t="shared" si="21"/>
        <v>0.63120370370370371</v>
      </c>
      <c r="E146" s="12">
        <f t="shared" si="28"/>
        <v>0.625</v>
      </c>
      <c r="F146" s="10">
        <f t="shared" si="22"/>
        <v>7</v>
      </c>
      <c r="G146" s="9" t="str">
        <f t="shared" si="23"/>
        <v>Feb</v>
      </c>
      <c r="H146" s="9">
        <f t="shared" si="24"/>
        <v>2017</v>
      </c>
      <c r="I146" s="6">
        <v>42770.636412037034</v>
      </c>
      <c r="J146" s="5">
        <v>449</v>
      </c>
      <c r="K146" s="7">
        <f t="shared" si="25"/>
        <v>7.4833333333333334</v>
      </c>
      <c r="L146" s="5" t="s">
        <v>223</v>
      </c>
      <c r="M146" s="5" t="s">
        <v>152</v>
      </c>
      <c r="N146" s="14" t="str">
        <f t="shared" si="29"/>
        <v>Berkeley Pl &amp; 7 Ave TO Bergen St &amp; Smith St</v>
      </c>
      <c r="O146" s="5" t="s">
        <v>11</v>
      </c>
      <c r="P146" s="5" t="s">
        <v>12</v>
      </c>
      <c r="Q146" s="5">
        <v>1978</v>
      </c>
      <c r="R146" s="8">
        <f t="shared" si="26"/>
        <v>44</v>
      </c>
      <c r="S146" s="9" t="str">
        <f t="shared" si="27"/>
        <v>40-49</v>
      </c>
      <c r="T146" s="9"/>
    </row>
    <row r="147" spans="1:20" x14ac:dyDescent="0.3">
      <c r="A147" s="5">
        <v>2432181</v>
      </c>
      <c r="B147" s="6">
        <v>42831.30609953704</v>
      </c>
      <c r="C147" s="31">
        <f t="shared" si="20"/>
        <v>42831</v>
      </c>
      <c r="D147" s="32">
        <f t="shared" si="21"/>
        <v>0.30609953703703702</v>
      </c>
      <c r="E147" s="12">
        <f t="shared" si="28"/>
        <v>0.29166666666666663</v>
      </c>
      <c r="F147" s="10">
        <f t="shared" si="22"/>
        <v>5</v>
      </c>
      <c r="G147" s="9" t="str">
        <f t="shared" si="23"/>
        <v>Apr</v>
      </c>
      <c r="H147" s="9">
        <f t="shared" si="24"/>
        <v>2017</v>
      </c>
      <c r="I147" s="6">
        <v>42831.307037037041</v>
      </c>
      <c r="J147" s="5">
        <v>81</v>
      </c>
      <c r="K147" s="7">
        <f t="shared" si="25"/>
        <v>1.35</v>
      </c>
      <c r="L147" s="5" t="s">
        <v>224</v>
      </c>
      <c r="M147" s="5" t="s">
        <v>222</v>
      </c>
      <c r="N147" s="14" t="str">
        <f t="shared" si="29"/>
        <v>MacDougal St &amp; Washington Sq TO Sullivan St &amp; Washington Sq</v>
      </c>
      <c r="O147" s="5" t="s">
        <v>11</v>
      </c>
      <c r="P147" s="5" t="s">
        <v>12</v>
      </c>
      <c r="Q147" s="5">
        <v>1992</v>
      </c>
      <c r="R147" s="8">
        <f t="shared" si="26"/>
        <v>30</v>
      </c>
      <c r="S147" s="9" t="str">
        <f t="shared" si="27"/>
        <v>30-39</v>
      </c>
      <c r="T147" s="9"/>
    </row>
    <row r="148" spans="1:20" x14ac:dyDescent="0.3">
      <c r="A148" s="5">
        <v>6647928</v>
      </c>
      <c r="B148" s="6">
        <v>42914.490983796299</v>
      </c>
      <c r="C148" s="31">
        <f t="shared" si="20"/>
        <v>42914</v>
      </c>
      <c r="D148" s="32">
        <f t="shared" si="21"/>
        <v>0.49098379629629635</v>
      </c>
      <c r="E148" s="12">
        <f t="shared" si="28"/>
        <v>0.45833333333333331</v>
      </c>
      <c r="F148" s="10">
        <f t="shared" si="22"/>
        <v>4</v>
      </c>
      <c r="G148" s="9" t="str">
        <f t="shared" si="23"/>
        <v>Jun</v>
      </c>
      <c r="H148" s="9">
        <f t="shared" si="24"/>
        <v>2017</v>
      </c>
      <c r="I148" s="6">
        <v>42914.498159722221</v>
      </c>
      <c r="J148" s="5">
        <v>619</v>
      </c>
      <c r="K148" s="7">
        <f t="shared" si="25"/>
        <v>10.316666666666666</v>
      </c>
      <c r="L148" s="5" t="s">
        <v>77</v>
      </c>
      <c r="M148" s="5" t="s">
        <v>222</v>
      </c>
      <c r="N148" s="14" t="str">
        <f t="shared" si="29"/>
        <v>Broadway &amp; W 29 St TO Sullivan St &amp; Washington Sq</v>
      </c>
      <c r="O148" s="5" t="s">
        <v>11</v>
      </c>
      <c r="P148" s="5" t="s">
        <v>12</v>
      </c>
      <c r="Q148" s="5">
        <v>1986</v>
      </c>
      <c r="R148" s="8">
        <f t="shared" si="26"/>
        <v>36</v>
      </c>
      <c r="S148" s="9" t="str">
        <f t="shared" si="27"/>
        <v>30-39</v>
      </c>
      <c r="T148" s="9"/>
    </row>
    <row r="149" spans="1:20" x14ac:dyDescent="0.3">
      <c r="A149" s="5">
        <v>6171939</v>
      </c>
      <c r="B149" s="6">
        <v>42906.69091435185</v>
      </c>
      <c r="C149" s="31">
        <f t="shared" si="20"/>
        <v>42906</v>
      </c>
      <c r="D149" s="32">
        <f t="shared" si="21"/>
        <v>0.6909143518518519</v>
      </c>
      <c r="E149" s="12">
        <f t="shared" si="28"/>
        <v>0.66666666666666663</v>
      </c>
      <c r="F149" s="10">
        <f t="shared" si="22"/>
        <v>3</v>
      </c>
      <c r="G149" s="9" t="str">
        <f t="shared" si="23"/>
        <v>Jun</v>
      </c>
      <c r="H149" s="9">
        <f t="shared" si="24"/>
        <v>2017</v>
      </c>
      <c r="I149" s="6">
        <v>42906.715590277781</v>
      </c>
      <c r="J149" s="5">
        <v>2132</v>
      </c>
      <c r="K149" s="7">
        <f t="shared" si="25"/>
        <v>35.533333333333331</v>
      </c>
      <c r="L149" s="5" t="s">
        <v>225</v>
      </c>
      <c r="M149" s="5" t="s">
        <v>226</v>
      </c>
      <c r="N149" s="14" t="str">
        <f t="shared" si="29"/>
        <v>FDR Drive &amp; E 35 St TO 31 St &amp; Thomson Ave</v>
      </c>
      <c r="O149" s="5" t="s">
        <v>11</v>
      </c>
      <c r="P149" s="5" t="s">
        <v>19</v>
      </c>
      <c r="Q149" s="5">
        <v>1977</v>
      </c>
      <c r="R149" s="8">
        <f t="shared" si="26"/>
        <v>45</v>
      </c>
      <c r="S149" s="9" t="str">
        <f t="shared" si="27"/>
        <v>40-49</v>
      </c>
      <c r="T149" s="9"/>
    </row>
    <row r="150" spans="1:20" x14ac:dyDescent="0.3">
      <c r="A150" s="5">
        <v>4837234</v>
      </c>
      <c r="B150" s="6">
        <v>42881.704236111109</v>
      </c>
      <c r="C150" s="31">
        <f t="shared" si="20"/>
        <v>42881</v>
      </c>
      <c r="D150" s="32">
        <f t="shared" si="21"/>
        <v>0.70423611111111117</v>
      </c>
      <c r="E150" s="12">
        <f t="shared" si="28"/>
        <v>0.66666666666666663</v>
      </c>
      <c r="F150" s="10">
        <f t="shared" si="22"/>
        <v>6</v>
      </c>
      <c r="G150" s="9" t="str">
        <f t="shared" si="23"/>
        <v>May</v>
      </c>
      <c r="H150" s="9">
        <f t="shared" si="24"/>
        <v>2017</v>
      </c>
      <c r="I150" s="6">
        <v>42881.719027777777</v>
      </c>
      <c r="J150" s="5">
        <v>1278</v>
      </c>
      <c r="K150" s="7">
        <f t="shared" si="25"/>
        <v>21.3</v>
      </c>
      <c r="L150" s="5" t="s">
        <v>113</v>
      </c>
      <c r="M150" s="5" t="s">
        <v>33</v>
      </c>
      <c r="N150" s="14" t="str">
        <f t="shared" si="29"/>
        <v>Washington St &amp; Gansevoort St TO Little West St &amp; 1 Pl</v>
      </c>
      <c r="O150" s="5" t="s">
        <v>11</v>
      </c>
      <c r="P150" s="5" t="s">
        <v>12</v>
      </c>
      <c r="Q150" s="5">
        <v>1967</v>
      </c>
      <c r="R150" s="8">
        <f t="shared" si="26"/>
        <v>55</v>
      </c>
      <c r="S150" s="9" t="str">
        <f t="shared" si="27"/>
        <v>50-59</v>
      </c>
      <c r="T150" s="9"/>
    </row>
    <row r="151" spans="1:20" x14ac:dyDescent="0.3">
      <c r="A151" s="5">
        <v>5478620</v>
      </c>
      <c r="B151" s="6">
        <v>42894.264421296299</v>
      </c>
      <c r="C151" s="31">
        <f t="shared" si="20"/>
        <v>42894</v>
      </c>
      <c r="D151" s="32">
        <f t="shared" si="21"/>
        <v>0.26442129629629629</v>
      </c>
      <c r="E151" s="12">
        <f t="shared" si="28"/>
        <v>0.25</v>
      </c>
      <c r="F151" s="10">
        <f t="shared" si="22"/>
        <v>5</v>
      </c>
      <c r="G151" s="9" t="str">
        <f t="shared" si="23"/>
        <v>Jun</v>
      </c>
      <c r="H151" s="9">
        <f t="shared" si="24"/>
        <v>2017</v>
      </c>
      <c r="I151" s="6">
        <v>42894.265763888892</v>
      </c>
      <c r="J151" s="5">
        <v>116</v>
      </c>
      <c r="K151" s="7">
        <f t="shared" si="25"/>
        <v>1.9333333333333333</v>
      </c>
      <c r="L151" s="5" t="s">
        <v>181</v>
      </c>
      <c r="M151" s="5" t="s">
        <v>147</v>
      </c>
      <c r="N151" s="14" t="str">
        <f t="shared" si="29"/>
        <v>E 31 St &amp; 3 Ave TO E 33 St &amp; 2 Ave</v>
      </c>
      <c r="O151" s="5" t="s">
        <v>11</v>
      </c>
      <c r="P151" s="5" t="s">
        <v>12</v>
      </c>
      <c r="Q151" s="5">
        <v>1990</v>
      </c>
      <c r="R151" s="8">
        <f t="shared" si="26"/>
        <v>32</v>
      </c>
      <c r="S151" s="9" t="str">
        <f t="shared" si="27"/>
        <v>30-39</v>
      </c>
      <c r="T151" s="9"/>
    </row>
    <row r="152" spans="1:20" x14ac:dyDescent="0.3">
      <c r="A152" s="5">
        <v>72902</v>
      </c>
      <c r="B152" s="6">
        <v>42739.960381944446</v>
      </c>
      <c r="C152" s="31">
        <f t="shared" si="20"/>
        <v>42739</v>
      </c>
      <c r="D152" s="32">
        <f t="shared" si="21"/>
        <v>0.96038194444444447</v>
      </c>
      <c r="E152" s="12">
        <f t="shared" si="28"/>
        <v>0.95833333333333326</v>
      </c>
      <c r="F152" s="10">
        <f t="shared" si="22"/>
        <v>4</v>
      </c>
      <c r="G152" s="9" t="str">
        <f t="shared" si="23"/>
        <v>Jan</v>
      </c>
      <c r="H152" s="9">
        <f t="shared" si="24"/>
        <v>2017</v>
      </c>
      <c r="I152" s="6">
        <v>42739.961944444447</v>
      </c>
      <c r="J152" s="5">
        <v>135</v>
      </c>
      <c r="K152" s="7">
        <f t="shared" si="25"/>
        <v>2.25</v>
      </c>
      <c r="L152" s="5" t="s">
        <v>198</v>
      </c>
      <c r="M152" s="5" t="s">
        <v>31</v>
      </c>
      <c r="N152" s="14" t="str">
        <f t="shared" si="29"/>
        <v>2 Ave &amp; E 31 St TO E 25 St &amp; 2 Ave</v>
      </c>
      <c r="O152" s="5" t="s">
        <v>11</v>
      </c>
      <c r="P152" s="5" t="s">
        <v>12</v>
      </c>
      <c r="Q152" s="5">
        <v>1991</v>
      </c>
      <c r="R152" s="8">
        <f t="shared" si="26"/>
        <v>31</v>
      </c>
      <c r="S152" s="9" t="str">
        <f t="shared" si="27"/>
        <v>30-39</v>
      </c>
      <c r="T152" s="9"/>
    </row>
    <row r="153" spans="1:20" x14ac:dyDescent="0.3">
      <c r="A153" s="5">
        <v>2142023</v>
      </c>
      <c r="B153" s="6">
        <v>42822.376631944448</v>
      </c>
      <c r="C153" s="31">
        <f t="shared" si="20"/>
        <v>42822</v>
      </c>
      <c r="D153" s="32">
        <f t="shared" si="21"/>
        <v>0.37663194444444442</v>
      </c>
      <c r="E153" s="12">
        <f t="shared" si="28"/>
        <v>0.375</v>
      </c>
      <c r="F153" s="10">
        <f t="shared" si="22"/>
        <v>3</v>
      </c>
      <c r="G153" s="9" t="str">
        <f t="shared" si="23"/>
        <v>Mar</v>
      </c>
      <c r="H153" s="9">
        <f t="shared" si="24"/>
        <v>2017</v>
      </c>
      <c r="I153" s="6">
        <v>42822.380011574074</v>
      </c>
      <c r="J153" s="5">
        <v>292</v>
      </c>
      <c r="K153" s="7">
        <f t="shared" si="25"/>
        <v>4.8666666666666663</v>
      </c>
      <c r="L153" s="5" t="s">
        <v>154</v>
      </c>
      <c r="M153" s="5" t="s">
        <v>227</v>
      </c>
      <c r="N153" s="14" t="str">
        <f t="shared" si="29"/>
        <v>11 Ave &amp; W 41 St TO W 42 St &amp; 8 Ave</v>
      </c>
      <c r="O153" s="5" t="s">
        <v>11</v>
      </c>
      <c r="P153" s="5" t="s">
        <v>12</v>
      </c>
      <c r="Q153" s="5">
        <v>1986</v>
      </c>
      <c r="R153" s="8">
        <f t="shared" si="26"/>
        <v>36</v>
      </c>
      <c r="S153" s="9" t="str">
        <f t="shared" si="27"/>
        <v>30-39</v>
      </c>
      <c r="T153" s="9"/>
    </row>
    <row r="154" spans="1:20" x14ac:dyDescent="0.3">
      <c r="A154" s="5">
        <v>5644756</v>
      </c>
      <c r="B154" s="6">
        <v>42896.716354166667</v>
      </c>
      <c r="C154" s="31">
        <f t="shared" si="20"/>
        <v>42896</v>
      </c>
      <c r="D154" s="32">
        <f t="shared" si="21"/>
        <v>0.71635416666666663</v>
      </c>
      <c r="E154" s="12">
        <f t="shared" si="28"/>
        <v>0.70833333333333326</v>
      </c>
      <c r="F154" s="10">
        <f t="shared" si="22"/>
        <v>7</v>
      </c>
      <c r="G154" s="9" t="str">
        <f t="shared" si="23"/>
        <v>Jun</v>
      </c>
      <c r="H154" s="9">
        <f t="shared" si="24"/>
        <v>2017</v>
      </c>
      <c r="I154" s="6">
        <v>42896.731273148151</v>
      </c>
      <c r="J154" s="5">
        <v>1288</v>
      </c>
      <c r="K154" s="7">
        <f t="shared" si="25"/>
        <v>21.466666666666665</v>
      </c>
      <c r="L154" s="5" t="s">
        <v>177</v>
      </c>
      <c r="M154" s="5" t="s">
        <v>228</v>
      </c>
      <c r="N154" s="14" t="str">
        <f t="shared" si="29"/>
        <v>Broadway &amp; W 24 St TO Canal St &amp; Rutgers St</v>
      </c>
      <c r="O154" s="5" t="s">
        <v>11</v>
      </c>
      <c r="P154" s="5" t="s">
        <v>12</v>
      </c>
      <c r="Q154" s="5">
        <v>1976</v>
      </c>
      <c r="R154" s="8">
        <f t="shared" si="26"/>
        <v>46</v>
      </c>
      <c r="S154" s="9" t="str">
        <f t="shared" si="27"/>
        <v>40-49</v>
      </c>
      <c r="T154" s="9"/>
    </row>
    <row r="155" spans="1:20" x14ac:dyDescent="0.3">
      <c r="A155" s="5">
        <v>6672567</v>
      </c>
      <c r="B155" s="6">
        <v>42914.753067129626</v>
      </c>
      <c r="C155" s="31">
        <f t="shared" si="20"/>
        <v>42914</v>
      </c>
      <c r="D155" s="32">
        <f t="shared" si="21"/>
        <v>0.75306712962962974</v>
      </c>
      <c r="E155" s="12">
        <f t="shared" si="28"/>
        <v>0.75</v>
      </c>
      <c r="F155" s="10">
        <f t="shared" si="22"/>
        <v>4</v>
      </c>
      <c r="G155" s="9" t="str">
        <f t="shared" si="23"/>
        <v>Jun</v>
      </c>
      <c r="H155" s="9">
        <f t="shared" si="24"/>
        <v>2017</v>
      </c>
      <c r="I155" s="6">
        <v>42914.756747685184</v>
      </c>
      <c r="J155" s="5">
        <v>317</v>
      </c>
      <c r="K155" s="7">
        <f t="shared" si="25"/>
        <v>5.2833333333333332</v>
      </c>
      <c r="L155" s="5" t="s">
        <v>10</v>
      </c>
      <c r="M155" s="5" t="s">
        <v>229</v>
      </c>
      <c r="N155" s="14" t="str">
        <f t="shared" si="29"/>
        <v>W Broadway &amp; Spring St TO Howard St &amp; Centre St</v>
      </c>
      <c r="O155" s="5" t="s">
        <v>11</v>
      </c>
      <c r="P155" s="5" t="s">
        <v>12</v>
      </c>
      <c r="Q155" s="5">
        <v>1964</v>
      </c>
      <c r="R155" s="8">
        <f t="shared" si="26"/>
        <v>58</v>
      </c>
      <c r="S155" s="9" t="str">
        <f t="shared" si="27"/>
        <v>50-59</v>
      </c>
      <c r="T155" s="9"/>
    </row>
    <row r="156" spans="1:20" x14ac:dyDescent="0.3">
      <c r="A156" s="5">
        <v>233335</v>
      </c>
      <c r="B156" s="6">
        <v>42747.721342592595</v>
      </c>
      <c r="C156" s="31">
        <f t="shared" si="20"/>
        <v>42747</v>
      </c>
      <c r="D156" s="32">
        <f t="shared" si="21"/>
        <v>0.72134259259259259</v>
      </c>
      <c r="E156" s="12">
        <f t="shared" si="28"/>
        <v>0.70833333333333326</v>
      </c>
      <c r="F156" s="10">
        <f t="shared" si="22"/>
        <v>5</v>
      </c>
      <c r="G156" s="9" t="str">
        <f t="shared" si="23"/>
        <v>Jan</v>
      </c>
      <c r="H156" s="9">
        <f t="shared" si="24"/>
        <v>2017</v>
      </c>
      <c r="I156" s="6">
        <v>42747.735868055555</v>
      </c>
      <c r="J156" s="5">
        <v>1255</v>
      </c>
      <c r="K156" s="7">
        <f t="shared" si="25"/>
        <v>20.916666666666668</v>
      </c>
      <c r="L156" s="5" t="s">
        <v>227</v>
      </c>
      <c r="M156" s="5" t="s">
        <v>171</v>
      </c>
      <c r="N156" s="14" t="str">
        <f t="shared" si="29"/>
        <v>W 42 St &amp; 8 Ave TO Central Park West &amp; W 102 St</v>
      </c>
      <c r="O156" s="5" t="s">
        <v>11</v>
      </c>
      <c r="P156" s="5" t="s">
        <v>12</v>
      </c>
      <c r="Q156" s="5">
        <v>1981</v>
      </c>
      <c r="R156" s="8">
        <f t="shared" si="26"/>
        <v>41</v>
      </c>
      <c r="S156" s="9" t="str">
        <f t="shared" si="27"/>
        <v>40-49</v>
      </c>
      <c r="T156" s="9"/>
    </row>
    <row r="157" spans="1:20" x14ac:dyDescent="0.3">
      <c r="A157" s="5">
        <v>1884535</v>
      </c>
      <c r="B157" s="6">
        <v>42811.458807870367</v>
      </c>
      <c r="C157" s="31">
        <f t="shared" si="20"/>
        <v>42811</v>
      </c>
      <c r="D157" s="32">
        <f t="shared" si="21"/>
        <v>0.45880787037037035</v>
      </c>
      <c r="E157" s="12">
        <f t="shared" si="28"/>
        <v>0.45833333333333331</v>
      </c>
      <c r="F157" s="10">
        <f t="shared" si="22"/>
        <v>6</v>
      </c>
      <c r="G157" s="9" t="str">
        <f t="shared" si="23"/>
        <v>Mar</v>
      </c>
      <c r="H157" s="9">
        <f t="shared" si="24"/>
        <v>2017</v>
      </c>
      <c r="I157" s="6">
        <v>42811.464641203704</v>
      </c>
      <c r="J157" s="5">
        <v>503</v>
      </c>
      <c r="K157" s="7">
        <f t="shared" si="25"/>
        <v>8.3833333333333329</v>
      </c>
      <c r="L157" s="5" t="s">
        <v>230</v>
      </c>
      <c r="M157" s="5" t="s">
        <v>115</v>
      </c>
      <c r="N157" s="14" t="str">
        <f t="shared" si="29"/>
        <v>E 65 St &amp; 2 Ave TO E 85 St &amp; 3 Ave</v>
      </c>
      <c r="O157" s="5" t="s">
        <v>11</v>
      </c>
      <c r="P157" s="5" t="s">
        <v>12</v>
      </c>
      <c r="Q157" s="5">
        <v>1987</v>
      </c>
      <c r="R157" s="8">
        <f t="shared" si="26"/>
        <v>35</v>
      </c>
      <c r="S157" s="9" t="str">
        <f t="shared" si="27"/>
        <v>30-39</v>
      </c>
      <c r="T157" s="9"/>
    </row>
    <row r="158" spans="1:20" x14ac:dyDescent="0.3">
      <c r="A158" s="5">
        <v>5321258</v>
      </c>
      <c r="B158" s="6">
        <v>42891.339479166665</v>
      </c>
      <c r="C158" s="31">
        <f t="shared" si="20"/>
        <v>42891</v>
      </c>
      <c r="D158" s="32">
        <f t="shared" si="21"/>
        <v>0.33947916666666672</v>
      </c>
      <c r="E158" s="12">
        <f t="shared" si="28"/>
        <v>0.33333333333333331</v>
      </c>
      <c r="F158" s="10">
        <f t="shared" si="22"/>
        <v>2</v>
      </c>
      <c r="G158" s="9" t="str">
        <f t="shared" si="23"/>
        <v>Jun</v>
      </c>
      <c r="H158" s="9">
        <f t="shared" si="24"/>
        <v>2017</v>
      </c>
      <c r="I158" s="6">
        <v>42891.360451388886</v>
      </c>
      <c r="J158" s="5">
        <v>1812</v>
      </c>
      <c r="K158" s="7">
        <f t="shared" si="25"/>
        <v>30.2</v>
      </c>
      <c r="L158" s="5" t="s">
        <v>231</v>
      </c>
      <c r="M158" s="5" t="s">
        <v>227</v>
      </c>
      <c r="N158" s="14" t="str">
        <f t="shared" si="29"/>
        <v>Murray St &amp; West St TO W 42 St &amp; 8 Ave</v>
      </c>
      <c r="O158" s="5" t="s">
        <v>11</v>
      </c>
      <c r="P158" s="5" t="s">
        <v>12</v>
      </c>
      <c r="Q158" s="5">
        <v>1969</v>
      </c>
      <c r="R158" s="8">
        <f t="shared" si="26"/>
        <v>53</v>
      </c>
      <c r="S158" s="9" t="str">
        <f t="shared" si="27"/>
        <v>50-59</v>
      </c>
      <c r="T158" s="9"/>
    </row>
    <row r="159" spans="1:20" x14ac:dyDescent="0.3">
      <c r="A159" s="5">
        <v>3744138</v>
      </c>
      <c r="B159" s="6">
        <v>42859.332592592589</v>
      </c>
      <c r="C159" s="31">
        <f t="shared" si="20"/>
        <v>42859</v>
      </c>
      <c r="D159" s="32">
        <f t="shared" si="21"/>
        <v>0.33259259259259261</v>
      </c>
      <c r="E159" s="12">
        <f t="shared" si="28"/>
        <v>0.29166666666666663</v>
      </c>
      <c r="F159" s="10">
        <f t="shared" si="22"/>
        <v>5</v>
      </c>
      <c r="G159" s="9" t="str">
        <f t="shared" si="23"/>
        <v>May</v>
      </c>
      <c r="H159" s="9">
        <f t="shared" si="24"/>
        <v>2017</v>
      </c>
      <c r="I159" s="6">
        <v>42859.340138888889</v>
      </c>
      <c r="J159" s="5">
        <v>651</v>
      </c>
      <c r="K159" s="7">
        <f t="shared" si="25"/>
        <v>10.85</v>
      </c>
      <c r="L159" s="5" t="s">
        <v>232</v>
      </c>
      <c r="M159" s="5" t="s">
        <v>233</v>
      </c>
      <c r="N159" s="14" t="str">
        <f t="shared" si="29"/>
        <v>President St &amp; Henry St TO Schermerhorn St &amp; Court St</v>
      </c>
      <c r="O159" s="5" t="s">
        <v>11</v>
      </c>
      <c r="P159" s="5" t="s">
        <v>12</v>
      </c>
      <c r="Q159" s="5">
        <v>1973</v>
      </c>
      <c r="R159" s="8">
        <f t="shared" si="26"/>
        <v>49</v>
      </c>
      <c r="S159" s="9" t="str">
        <f t="shared" si="27"/>
        <v>40-49</v>
      </c>
      <c r="T159" s="9"/>
    </row>
    <row r="160" spans="1:20" x14ac:dyDescent="0.3">
      <c r="A160" s="5">
        <v>3018843</v>
      </c>
      <c r="B160" s="6">
        <v>42843.802523148152</v>
      </c>
      <c r="C160" s="31">
        <f t="shared" si="20"/>
        <v>42843</v>
      </c>
      <c r="D160" s="32">
        <f t="shared" si="21"/>
        <v>0.80252314814814818</v>
      </c>
      <c r="E160" s="12">
        <f t="shared" si="28"/>
        <v>0.79166666666666663</v>
      </c>
      <c r="F160" s="10">
        <f t="shared" si="22"/>
        <v>3</v>
      </c>
      <c r="G160" s="9" t="str">
        <f t="shared" si="23"/>
        <v>Apr</v>
      </c>
      <c r="H160" s="9">
        <f t="shared" si="24"/>
        <v>2017</v>
      </c>
      <c r="I160" s="6">
        <v>42843.821261574078</v>
      </c>
      <c r="J160" s="5">
        <v>1619</v>
      </c>
      <c r="K160" s="7">
        <f t="shared" si="25"/>
        <v>26.983333333333334</v>
      </c>
      <c r="L160" s="5" t="s">
        <v>75</v>
      </c>
      <c r="M160" s="5" t="s">
        <v>197</v>
      </c>
      <c r="N160" s="14" t="str">
        <f t="shared" si="29"/>
        <v>8 Ave &amp; W 52 St TO 6 Ave &amp; Canal St</v>
      </c>
      <c r="O160" s="5" t="s">
        <v>11</v>
      </c>
      <c r="P160" s="5" t="s">
        <v>19</v>
      </c>
      <c r="Q160" s="5">
        <v>1980</v>
      </c>
      <c r="R160" s="8">
        <f t="shared" si="26"/>
        <v>42</v>
      </c>
      <c r="S160" s="9" t="str">
        <f t="shared" si="27"/>
        <v>40-49</v>
      </c>
      <c r="T160" s="9"/>
    </row>
    <row r="161" spans="1:20" x14ac:dyDescent="0.3">
      <c r="A161" s="5">
        <v>2316085</v>
      </c>
      <c r="B161" s="6">
        <v>42828.351909722223</v>
      </c>
      <c r="C161" s="31">
        <f t="shared" si="20"/>
        <v>42828</v>
      </c>
      <c r="D161" s="32">
        <f t="shared" si="21"/>
        <v>0.35190972222222222</v>
      </c>
      <c r="E161" s="12">
        <f t="shared" si="28"/>
        <v>0.33333333333333331</v>
      </c>
      <c r="F161" s="10">
        <f t="shared" si="22"/>
        <v>2</v>
      </c>
      <c r="G161" s="9" t="str">
        <f t="shared" si="23"/>
        <v>Apr</v>
      </c>
      <c r="H161" s="9">
        <f t="shared" si="24"/>
        <v>2017</v>
      </c>
      <c r="I161" s="6">
        <v>42828.359675925924</v>
      </c>
      <c r="J161" s="5">
        <v>670</v>
      </c>
      <c r="K161" s="7">
        <f t="shared" si="25"/>
        <v>11.166666666666666</v>
      </c>
      <c r="L161" s="5" t="s">
        <v>61</v>
      </c>
      <c r="M161" s="5" t="s">
        <v>187</v>
      </c>
      <c r="N161" s="14" t="str">
        <f t="shared" si="29"/>
        <v>W 38 St &amp; 8 Ave TO E 23 St &amp; 1 Ave</v>
      </c>
      <c r="O161" s="5" t="s">
        <v>11</v>
      </c>
      <c r="P161" s="5" t="s">
        <v>12</v>
      </c>
      <c r="Q161" s="5">
        <v>1979</v>
      </c>
      <c r="R161" s="8">
        <f t="shared" si="26"/>
        <v>43</v>
      </c>
      <c r="S161" s="9" t="str">
        <f t="shared" si="27"/>
        <v>40-49</v>
      </c>
      <c r="T161" s="9"/>
    </row>
    <row r="162" spans="1:20" x14ac:dyDescent="0.3">
      <c r="A162" s="5">
        <v>5887645</v>
      </c>
      <c r="B162" s="6">
        <v>42900.863009259258</v>
      </c>
      <c r="C162" s="31">
        <f t="shared" si="20"/>
        <v>42900</v>
      </c>
      <c r="D162" s="32">
        <f t="shared" si="21"/>
        <v>0.86300925925925931</v>
      </c>
      <c r="E162" s="12">
        <f t="shared" si="28"/>
        <v>0.83333333333333326</v>
      </c>
      <c r="F162" s="10">
        <f t="shared" si="22"/>
        <v>4</v>
      </c>
      <c r="G162" s="9" t="str">
        <f t="shared" si="23"/>
        <v>Jun</v>
      </c>
      <c r="H162" s="9">
        <f t="shared" si="24"/>
        <v>2017</v>
      </c>
      <c r="I162" s="6">
        <v>42900.879942129628</v>
      </c>
      <c r="J162" s="5">
        <v>1462</v>
      </c>
      <c r="K162" s="7">
        <f t="shared" si="25"/>
        <v>24.366666666666667</v>
      </c>
      <c r="L162" s="5" t="s">
        <v>202</v>
      </c>
      <c r="M162" s="5" t="s">
        <v>187</v>
      </c>
      <c r="N162" s="14" t="str">
        <f t="shared" si="29"/>
        <v>Maiden Ln &amp; Pearl St TO E 23 St &amp; 1 Ave</v>
      </c>
      <c r="O162" s="5" t="s">
        <v>11</v>
      </c>
      <c r="P162" s="5" t="s">
        <v>19</v>
      </c>
      <c r="Q162" s="5">
        <v>1983</v>
      </c>
      <c r="R162" s="8">
        <f t="shared" si="26"/>
        <v>39</v>
      </c>
      <c r="S162" s="9" t="str">
        <f t="shared" si="27"/>
        <v>30-39</v>
      </c>
      <c r="T162" s="9"/>
    </row>
    <row r="163" spans="1:20" x14ac:dyDescent="0.3">
      <c r="A163" s="5">
        <v>3013856</v>
      </c>
      <c r="B163" s="6">
        <v>42843.762314814812</v>
      </c>
      <c r="C163" s="31">
        <f t="shared" si="20"/>
        <v>42843</v>
      </c>
      <c r="D163" s="32">
        <f t="shared" si="21"/>
        <v>0.76231481481481478</v>
      </c>
      <c r="E163" s="12">
        <f t="shared" si="28"/>
        <v>0.75</v>
      </c>
      <c r="F163" s="10">
        <f t="shared" si="22"/>
        <v>3</v>
      </c>
      <c r="G163" s="9" t="str">
        <f t="shared" si="23"/>
        <v>Apr</v>
      </c>
      <c r="H163" s="9">
        <f t="shared" si="24"/>
        <v>2017</v>
      </c>
      <c r="I163" s="6">
        <v>42843.770312499997</v>
      </c>
      <c r="J163" s="5">
        <v>690</v>
      </c>
      <c r="K163" s="7">
        <f t="shared" si="25"/>
        <v>11.5</v>
      </c>
      <c r="L163" s="5" t="s">
        <v>234</v>
      </c>
      <c r="M163" s="5" t="s">
        <v>102</v>
      </c>
      <c r="N163" s="14" t="str">
        <f t="shared" si="29"/>
        <v>Norfolk St &amp; Broome St TO S 5 Pl &amp; S 4 St</v>
      </c>
      <c r="O163" s="5" t="s">
        <v>11</v>
      </c>
      <c r="P163" s="5" t="s">
        <v>12</v>
      </c>
      <c r="Q163" s="5">
        <v>1960</v>
      </c>
      <c r="R163" s="8">
        <f t="shared" si="26"/>
        <v>62</v>
      </c>
      <c r="S163" s="9" t="str">
        <f t="shared" si="27"/>
        <v>60-69</v>
      </c>
      <c r="T163" s="9"/>
    </row>
    <row r="164" spans="1:20" x14ac:dyDescent="0.3">
      <c r="A164" s="5">
        <v>6351515</v>
      </c>
      <c r="B164" s="6">
        <v>42909.409745370373</v>
      </c>
      <c r="C164" s="31">
        <f t="shared" si="20"/>
        <v>42909</v>
      </c>
      <c r="D164" s="32">
        <f t="shared" si="21"/>
        <v>0.4097453703703704</v>
      </c>
      <c r="E164" s="12">
        <f t="shared" si="28"/>
        <v>0.375</v>
      </c>
      <c r="F164" s="10">
        <f t="shared" si="22"/>
        <v>6</v>
      </c>
      <c r="G164" s="9" t="str">
        <f t="shared" si="23"/>
        <v>Jun</v>
      </c>
      <c r="H164" s="9">
        <f t="shared" si="24"/>
        <v>2017</v>
      </c>
      <c r="I164" s="6">
        <v>42909.419351851851</v>
      </c>
      <c r="J164" s="5">
        <v>829</v>
      </c>
      <c r="K164" s="7">
        <f t="shared" si="25"/>
        <v>13.816666666666666</v>
      </c>
      <c r="L164" s="5" t="s">
        <v>189</v>
      </c>
      <c r="M164" s="5" t="s">
        <v>235</v>
      </c>
      <c r="N164" s="14" t="str">
        <f t="shared" si="29"/>
        <v>N 6 St &amp; Bedford Ave TO Clinton Ave &amp; Flushing Ave</v>
      </c>
      <c r="O164" s="5" t="s">
        <v>11</v>
      </c>
      <c r="P164" s="5" t="s">
        <v>12</v>
      </c>
      <c r="Q164" s="5">
        <v>1980</v>
      </c>
      <c r="R164" s="8">
        <f t="shared" si="26"/>
        <v>42</v>
      </c>
      <c r="S164" s="9" t="str">
        <f t="shared" si="27"/>
        <v>40-49</v>
      </c>
      <c r="T164" s="9"/>
    </row>
    <row r="165" spans="1:20" x14ac:dyDescent="0.3">
      <c r="A165" s="5">
        <v>5825054</v>
      </c>
      <c r="B165" s="6">
        <v>42899.83221064815</v>
      </c>
      <c r="C165" s="31">
        <f t="shared" si="20"/>
        <v>42899</v>
      </c>
      <c r="D165" s="32">
        <f t="shared" si="21"/>
        <v>0.83221064814814805</v>
      </c>
      <c r="E165" s="12">
        <f t="shared" si="28"/>
        <v>0.79166666666666663</v>
      </c>
      <c r="F165" s="10">
        <f t="shared" si="22"/>
        <v>3</v>
      </c>
      <c r="G165" s="9" t="str">
        <f t="shared" si="23"/>
        <v>Jun</v>
      </c>
      <c r="H165" s="9">
        <f t="shared" si="24"/>
        <v>2017</v>
      </c>
      <c r="I165" s="6">
        <v>42899.838993055557</v>
      </c>
      <c r="J165" s="5">
        <v>585</v>
      </c>
      <c r="K165" s="7">
        <f t="shared" si="25"/>
        <v>9.75</v>
      </c>
      <c r="L165" s="5" t="s">
        <v>159</v>
      </c>
      <c r="M165" s="5" t="s">
        <v>42</v>
      </c>
      <c r="N165" s="14" t="str">
        <f t="shared" si="29"/>
        <v>Forsyth St &amp; Broome St TO E 17 St &amp; Broadway</v>
      </c>
      <c r="O165" s="5" t="s">
        <v>11</v>
      </c>
      <c r="P165" s="5" t="s">
        <v>12</v>
      </c>
      <c r="Q165" s="5">
        <v>1963</v>
      </c>
      <c r="R165" s="8">
        <f t="shared" si="26"/>
        <v>59</v>
      </c>
      <c r="S165" s="9" t="str">
        <f t="shared" si="27"/>
        <v>50-59</v>
      </c>
      <c r="T165" s="9"/>
    </row>
    <row r="166" spans="1:20" x14ac:dyDescent="0.3">
      <c r="A166" s="5">
        <v>6730027</v>
      </c>
      <c r="B166" s="6">
        <v>42915.697106481479</v>
      </c>
      <c r="C166" s="31">
        <f t="shared" si="20"/>
        <v>42915</v>
      </c>
      <c r="D166" s="32">
        <f t="shared" si="21"/>
        <v>0.69710648148148147</v>
      </c>
      <c r="E166" s="12">
        <f t="shared" si="28"/>
        <v>0.66666666666666663</v>
      </c>
      <c r="F166" s="10">
        <f t="shared" si="22"/>
        <v>5</v>
      </c>
      <c r="G166" s="9" t="str">
        <f t="shared" si="23"/>
        <v>Jun</v>
      </c>
      <c r="H166" s="9">
        <f t="shared" si="24"/>
        <v>2017</v>
      </c>
      <c r="I166" s="6">
        <v>42915.699988425928</v>
      </c>
      <c r="J166" s="5">
        <v>249</v>
      </c>
      <c r="K166" s="7">
        <f t="shared" si="25"/>
        <v>4.1500000000000004</v>
      </c>
      <c r="L166" s="5" t="s">
        <v>236</v>
      </c>
      <c r="M166" s="5" t="s">
        <v>172</v>
      </c>
      <c r="N166" s="14" t="str">
        <f t="shared" si="29"/>
        <v>Grand Army Plaza &amp; Central Park S TO E 48 St &amp; 5 Ave</v>
      </c>
      <c r="O166" s="5" t="s">
        <v>11</v>
      </c>
      <c r="P166" s="5" t="s">
        <v>12</v>
      </c>
      <c r="Q166" s="5">
        <v>1977</v>
      </c>
      <c r="R166" s="8">
        <f t="shared" si="26"/>
        <v>45</v>
      </c>
      <c r="S166" s="9" t="str">
        <f t="shared" si="27"/>
        <v>40-49</v>
      </c>
      <c r="T166" s="9"/>
    </row>
    <row r="167" spans="1:20" x14ac:dyDescent="0.3">
      <c r="A167" s="5">
        <v>1826417</v>
      </c>
      <c r="B167" s="6">
        <v>42804.968923611108</v>
      </c>
      <c r="C167" s="31">
        <f t="shared" si="20"/>
        <v>42804</v>
      </c>
      <c r="D167" s="32">
        <f t="shared" si="21"/>
        <v>0.96892361111111114</v>
      </c>
      <c r="E167" s="12">
        <f t="shared" si="28"/>
        <v>0.95833333333333326</v>
      </c>
      <c r="F167" s="10">
        <f t="shared" si="22"/>
        <v>6</v>
      </c>
      <c r="G167" s="9" t="str">
        <f t="shared" si="23"/>
        <v>Mar</v>
      </c>
      <c r="H167" s="9">
        <f t="shared" si="24"/>
        <v>2017</v>
      </c>
      <c r="I167" s="6">
        <v>42804.978703703702</v>
      </c>
      <c r="J167" s="5">
        <v>844</v>
      </c>
      <c r="K167" s="7">
        <f t="shared" si="25"/>
        <v>14.066666666666666</v>
      </c>
      <c r="L167" s="5" t="s">
        <v>28</v>
      </c>
      <c r="M167" s="5" t="s">
        <v>237</v>
      </c>
      <c r="N167" s="14" t="str">
        <f t="shared" si="29"/>
        <v>Central Park S &amp; 6 Ave TO Columbus Ave &amp; W 95 St</v>
      </c>
      <c r="O167" s="5" t="s">
        <v>11</v>
      </c>
      <c r="P167" s="9" t="s">
        <v>12</v>
      </c>
      <c r="Q167" s="5">
        <v>1977</v>
      </c>
      <c r="R167" s="8">
        <f t="shared" si="26"/>
        <v>45</v>
      </c>
      <c r="S167" s="9" t="str">
        <f t="shared" si="27"/>
        <v>40-49</v>
      </c>
      <c r="T167" s="9"/>
    </row>
    <row r="168" spans="1:20" x14ac:dyDescent="0.3">
      <c r="A168" s="5">
        <v>968783</v>
      </c>
      <c r="B168" s="6">
        <v>42777.650335648148</v>
      </c>
      <c r="C168" s="31">
        <f t="shared" si="20"/>
        <v>42777</v>
      </c>
      <c r="D168" s="32">
        <f t="shared" si="21"/>
        <v>0.65033564814814815</v>
      </c>
      <c r="E168" s="12">
        <f t="shared" si="28"/>
        <v>0.625</v>
      </c>
      <c r="F168" s="10">
        <f t="shared" si="22"/>
        <v>7</v>
      </c>
      <c r="G168" s="9" t="str">
        <f t="shared" si="23"/>
        <v>Feb</v>
      </c>
      <c r="H168" s="9">
        <f t="shared" si="24"/>
        <v>2017</v>
      </c>
      <c r="I168" s="6">
        <v>42777.660567129627</v>
      </c>
      <c r="J168" s="5">
        <v>883</v>
      </c>
      <c r="K168" s="7">
        <f t="shared" si="25"/>
        <v>14.716666666666667</v>
      </c>
      <c r="L168" s="5" t="s">
        <v>238</v>
      </c>
      <c r="M168" s="5" t="s">
        <v>72</v>
      </c>
      <c r="N168" s="14" t="str">
        <f t="shared" si="29"/>
        <v>Washington Pl &amp; 6 Ave TO Rivington St &amp; Chrystie St</v>
      </c>
      <c r="O168" s="5" t="s">
        <v>11</v>
      </c>
      <c r="P168" s="5" t="s">
        <v>12</v>
      </c>
      <c r="Q168" s="5">
        <v>1973</v>
      </c>
      <c r="R168" s="8">
        <f t="shared" si="26"/>
        <v>49</v>
      </c>
      <c r="S168" s="9" t="str">
        <f t="shared" si="27"/>
        <v>40-49</v>
      </c>
      <c r="T168" s="9"/>
    </row>
    <row r="169" spans="1:20" x14ac:dyDescent="0.3">
      <c r="A169" s="5">
        <v>5298343</v>
      </c>
      <c r="B169" s="6">
        <v>42890.611851851849</v>
      </c>
      <c r="C169" s="31">
        <f t="shared" si="20"/>
        <v>42890</v>
      </c>
      <c r="D169" s="32">
        <f t="shared" si="21"/>
        <v>0.61185185185185187</v>
      </c>
      <c r="E169" s="12">
        <f t="shared" si="28"/>
        <v>0.58333333333333326</v>
      </c>
      <c r="F169" s="10">
        <f t="shared" si="22"/>
        <v>1</v>
      </c>
      <c r="G169" s="9" t="str">
        <f t="shared" si="23"/>
        <v>Jun</v>
      </c>
      <c r="H169" s="9">
        <f t="shared" si="24"/>
        <v>2017</v>
      </c>
      <c r="I169" s="6">
        <v>42890.617754629631</v>
      </c>
      <c r="J169" s="5">
        <v>509</v>
      </c>
      <c r="K169" s="7">
        <f t="shared" si="25"/>
        <v>8.4833333333333325</v>
      </c>
      <c r="L169" s="5" t="s">
        <v>26</v>
      </c>
      <c r="M169" s="5" t="s">
        <v>239</v>
      </c>
      <c r="N169" s="14" t="str">
        <f t="shared" si="29"/>
        <v>E 89 St &amp; York Ave TO E 102 St &amp; 1 Ave</v>
      </c>
      <c r="O169" s="5" t="s">
        <v>11</v>
      </c>
      <c r="P169" s="5" t="s">
        <v>19</v>
      </c>
      <c r="Q169" s="5">
        <v>1967</v>
      </c>
      <c r="R169" s="8">
        <f t="shared" si="26"/>
        <v>55</v>
      </c>
      <c r="S169" s="9" t="str">
        <f t="shared" si="27"/>
        <v>50-59</v>
      </c>
      <c r="T169" s="9"/>
    </row>
    <row r="170" spans="1:20" x14ac:dyDescent="0.3">
      <c r="A170" s="5">
        <v>13703</v>
      </c>
      <c r="B170" s="6">
        <v>42736.80064814815</v>
      </c>
      <c r="C170" s="31">
        <f t="shared" si="20"/>
        <v>42736</v>
      </c>
      <c r="D170" s="32">
        <f t="shared" si="21"/>
        <v>0.80064814814814822</v>
      </c>
      <c r="E170" s="12">
        <f t="shared" si="28"/>
        <v>0.79166666666666663</v>
      </c>
      <c r="F170" s="10">
        <f t="shared" si="22"/>
        <v>1</v>
      </c>
      <c r="G170" s="9" t="str">
        <f t="shared" si="23"/>
        <v>Jan</v>
      </c>
      <c r="H170" s="9">
        <f t="shared" si="24"/>
        <v>2017</v>
      </c>
      <c r="I170" s="6">
        <v>42736.813703703701</v>
      </c>
      <c r="J170" s="5">
        <v>1127</v>
      </c>
      <c r="K170" s="7">
        <f t="shared" si="25"/>
        <v>18.783333333333335</v>
      </c>
      <c r="L170" s="5" t="s">
        <v>67</v>
      </c>
      <c r="M170" s="5" t="s">
        <v>231</v>
      </c>
      <c r="N170" s="14" t="str">
        <f t="shared" si="29"/>
        <v>W 20 St &amp; 11 Ave TO Murray St &amp; West St</v>
      </c>
      <c r="O170" s="5" t="s">
        <v>29</v>
      </c>
      <c r="P170" s="9" t="s">
        <v>19</v>
      </c>
      <c r="Q170" s="9">
        <v>1967</v>
      </c>
      <c r="R170" s="8">
        <f t="shared" si="26"/>
        <v>55</v>
      </c>
      <c r="S170" s="9" t="str">
        <f t="shared" si="27"/>
        <v>50-59</v>
      </c>
      <c r="T170" s="9"/>
    </row>
    <row r="171" spans="1:20" x14ac:dyDescent="0.3">
      <c r="A171" s="5">
        <v>3134620</v>
      </c>
      <c r="B171" s="6">
        <v>42846.626736111109</v>
      </c>
      <c r="C171" s="31">
        <f t="shared" si="20"/>
        <v>42846</v>
      </c>
      <c r="D171" s="32">
        <f t="shared" si="21"/>
        <v>0.62673611111111105</v>
      </c>
      <c r="E171" s="12">
        <f t="shared" si="28"/>
        <v>0.625</v>
      </c>
      <c r="F171" s="10">
        <f t="shared" si="22"/>
        <v>6</v>
      </c>
      <c r="G171" s="9" t="str">
        <f t="shared" si="23"/>
        <v>Apr</v>
      </c>
      <c r="H171" s="9">
        <f t="shared" si="24"/>
        <v>2017</v>
      </c>
      <c r="I171" s="6">
        <v>42846.630706018521</v>
      </c>
      <c r="J171" s="5">
        <v>342</v>
      </c>
      <c r="K171" s="7">
        <f t="shared" si="25"/>
        <v>5.7</v>
      </c>
      <c r="L171" s="5" t="s">
        <v>160</v>
      </c>
      <c r="M171" s="5" t="s">
        <v>240</v>
      </c>
      <c r="N171" s="14" t="str">
        <f t="shared" si="29"/>
        <v>Lafayette St &amp; E 8 St TO E 7 St &amp; Avenue A</v>
      </c>
      <c r="O171" s="5" t="s">
        <v>11</v>
      </c>
      <c r="P171" s="5" t="s">
        <v>12</v>
      </c>
      <c r="Q171" s="5">
        <v>1971</v>
      </c>
      <c r="R171" s="8">
        <f t="shared" si="26"/>
        <v>51</v>
      </c>
      <c r="S171" s="9" t="str">
        <f t="shared" si="27"/>
        <v>50-59</v>
      </c>
      <c r="T171" s="9"/>
    </row>
    <row r="172" spans="1:20" x14ac:dyDescent="0.3">
      <c r="A172" s="5">
        <v>6225518</v>
      </c>
      <c r="B172" s="6">
        <v>42907.501770833333</v>
      </c>
      <c r="C172" s="31">
        <f t="shared" si="20"/>
        <v>42907</v>
      </c>
      <c r="D172" s="32">
        <f t="shared" si="21"/>
        <v>0.50177083333333339</v>
      </c>
      <c r="E172" s="12">
        <f t="shared" si="28"/>
        <v>0.5</v>
      </c>
      <c r="F172" s="10">
        <f t="shared" si="22"/>
        <v>4</v>
      </c>
      <c r="G172" s="9" t="str">
        <f t="shared" si="23"/>
        <v>Jun</v>
      </c>
      <c r="H172" s="9">
        <f t="shared" si="24"/>
        <v>2017</v>
      </c>
      <c r="I172" s="6">
        <v>42907.506238425929</v>
      </c>
      <c r="J172" s="5">
        <v>386</v>
      </c>
      <c r="K172" s="7">
        <f t="shared" si="25"/>
        <v>6.4333333333333336</v>
      </c>
      <c r="L172" s="5" t="s">
        <v>241</v>
      </c>
      <c r="M172" s="5" t="s">
        <v>143</v>
      </c>
      <c r="N172" s="14" t="str">
        <f t="shared" si="29"/>
        <v>E 4 St &amp; 2 Ave TO E 10 St &amp; Avenue A</v>
      </c>
      <c r="O172" s="5" t="s">
        <v>11</v>
      </c>
      <c r="P172" s="5" t="s">
        <v>19</v>
      </c>
      <c r="Q172" s="5">
        <v>1978</v>
      </c>
      <c r="R172" s="8">
        <f t="shared" si="26"/>
        <v>44</v>
      </c>
      <c r="S172" s="9" t="str">
        <f t="shared" si="27"/>
        <v>40-49</v>
      </c>
      <c r="T172" s="9"/>
    </row>
    <row r="173" spans="1:20" x14ac:dyDescent="0.3">
      <c r="A173" s="5">
        <v>6041709</v>
      </c>
      <c r="B173" s="6">
        <v>42903.782210648147</v>
      </c>
      <c r="C173" s="31">
        <f t="shared" si="20"/>
        <v>42903</v>
      </c>
      <c r="D173" s="32">
        <f t="shared" si="21"/>
        <v>0.78221064814814811</v>
      </c>
      <c r="E173" s="12">
        <f t="shared" si="28"/>
        <v>0.75</v>
      </c>
      <c r="F173" s="10">
        <f t="shared" si="22"/>
        <v>7</v>
      </c>
      <c r="G173" s="9" t="str">
        <f t="shared" si="23"/>
        <v>Jun</v>
      </c>
      <c r="H173" s="9">
        <f t="shared" si="24"/>
        <v>2017</v>
      </c>
      <c r="I173" s="6">
        <v>42903.787719907406</v>
      </c>
      <c r="J173" s="5">
        <v>476</v>
      </c>
      <c r="K173" s="7">
        <f t="shared" si="25"/>
        <v>7.9333333333333336</v>
      </c>
      <c r="L173" s="5" t="s">
        <v>13</v>
      </c>
      <c r="M173" s="5" t="s">
        <v>242</v>
      </c>
      <c r="N173" s="14" t="str">
        <f t="shared" si="29"/>
        <v>Lexington Ave &amp; E 63 St TO W 55 St &amp; 6 Ave</v>
      </c>
      <c r="O173" s="5" t="s">
        <v>11</v>
      </c>
      <c r="P173" s="5" t="s">
        <v>19</v>
      </c>
      <c r="Q173" s="5">
        <v>1979</v>
      </c>
      <c r="R173" s="8">
        <f t="shared" si="26"/>
        <v>43</v>
      </c>
      <c r="S173" s="9" t="str">
        <f t="shared" si="27"/>
        <v>40-49</v>
      </c>
      <c r="T173" s="9"/>
    </row>
    <row r="174" spans="1:20" x14ac:dyDescent="0.3">
      <c r="A174" s="5">
        <v>3288188</v>
      </c>
      <c r="B174" s="6">
        <v>42849.981817129628</v>
      </c>
      <c r="C174" s="31">
        <f t="shared" si="20"/>
        <v>42849</v>
      </c>
      <c r="D174" s="32">
        <f t="shared" si="21"/>
        <v>0.98181712962962964</v>
      </c>
      <c r="E174" s="12">
        <f t="shared" si="28"/>
        <v>0.95833333333333326</v>
      </c>
      <c r="F174" s="10">
        <f t="shared" si="22"/>
        <v>2</v>
      </c>
      <c r="G174" s="9" t="str">
        <f t="shared" si="23"/>
        <v>Apr</v>
      </c>
      <c r="H174" s="9">
        <f t="shared" si="24"/>
        <v>2017</v>
      </c>
      <c r="I174" s="6">
        <v>42849.990428240744</v>
      </c>
      <c r="J174" s="5">
        <v>744</v>
      </c>
      <c r="K174" s="7">
        <f t="shared" si="25"/>
        <v>12.4</v>
      </c>
      <c r="L174" s="5" t="s">
        <v>189</v>
      </c>
      <c r="M174" s="5" t="s">
        <v>243</v>
      </c>
      <c r="N174" s="14" t="str">
        <f t="shared" si="29"/>
        <v>N 6 St &amp; Bedford Ave TO Franklin St &amp; Dupont St</v>
      </c>
      <c r="O174" s="5" t="s">
        <v>11</v>
      </c>
      <c r="P174" s="5" t="s">
        <v>12</v>
      </c>
      <c r="Q174" s="5">
        <v>1986</v>
      </c>
      <c r="R174" s="8">
        <f t="shared" si="26"/>
        <v>36</v>
      </c>
      <c r="S174" s="9" t="str">
        <f t="shared" si="27"/>
        <v>30-39</v>
      </c>
      <c r="T174" s="9"/>
    </row>
    <row r="175" spans="1:20" x14ac:dyDescent="0.3">
      <c r="A175" s="5">
        <v>699264</v>
      </c>
      <c r="B175" s="6">
        <v>42765.854120370372</v>
      </c>
      <c r="C175" s="31">
        <f t="shared" si="20"/>
        <v>42765</v>
      </c>
      <c r="D175" s="32">
        <f t="shared" si="21"/>
        <v>0.85412037037037036</v>
      </c>
      <c r="E175" s="12">
        <f t="shared" si="28"/>
        <v>0.83333333333333326</v>
      </c>
      <c r="F175" s="10">
        <f t="shared" si="22"/>
        <v>2</v>
      </c>
      <c r="G175" s="9" t="str">
        <f t="shared" si="23"/>
        <v>Jan</v>
      </c>
      <c r="H175" s="9">
        <f t="shared" si="24"/>
        <v>2017</v>
      </c>
      <c r="I175" s="6">
        <v>42765.863576388889</v>
      </c>
      <c r="J175" s="5">
        <v>817</v>
      </c>
      <c r="K175" s="7">
        <f t="shared" si="25"/>
        <v>13.616666666666667</v>
      </c>
      <c r="L175" s="5" t="s">
        <v>114</v>
      </c>
      <c r="M175" s="5" t="s">
        <v>241</v>
      </c>
      <c r="N175" s="14" t="str">
        <f t="shared" si="29"/>
        <v>West St &amp; Chambers St TO E 4 St &amp; 2 Ave</v>
      </c>
      <c r="O175" s="5" t="s">
        <v>11</v>
      </c>
      <c r="P175" s="5" t="s">
        <v>12</v>
      </c>
      <c r="Q175" s="5">
        <v>1986</v>
      </c>
      <c r="R175" s="8">
        <f t="shared" si="26"/>
        <v>36</v>
      </c>
      <c r="S175" s="9" t="str">
        <f t="shared" si="27"/>
        <v>30-39</v>
      </c>
      <c r="T175" s="9"/>
    </row>
    <row r="176" spans="1:20" x14ac:dyDescent="0.3">
      <c r="A176" s="5">
        <v>5560849</v>
      </c>
      <c r="B176" s="6">
        <v>42895.488935185182</v>
      </c>
      <c r="C176" s="31">
        <f t="shared" si="20"/>
        <v>42895</v>
      </c>
      <c r="D176" s="32">
        <f t="shared" si="21"/>
        <v>0.48893518518518514</v>
      </c>
      <c r="E176" s="12">
        <f t="shared" si="28"/>
        <v>0.45833333333333331</v>
      </c>
      <c r="F176" s="10">
        <f t="shared" si="22"/>
        <v>6</v>
      </c>
      <c r="G176" s="9" t="str">
        <f t="shared" si="23"/>
        <v>Jun</v>
      </c>
      <c r="H176" s="9">
        <f t="shared" si="24"/>
        <v>2017</v>
      </c>
      <c r="I176" s="6">
        <v>42895.507349537038</v>
      </c>
      <c r="J176" s="5">
        <v>1591</v>
      </c>
      <c r="K176" s="7">
        <f t="shared" si="25"/>
        <v>26.516666666666666</v>
      </c>
      <c r="L176" s="5" t="s">
        <v>160</v>
      </c>
      <c r="M176" s="5" t="s">
        <v>244</v>
      </c>
      <c r="N176" s="14" t="str">
        <f t="shared" si="29"/>
        <v>Lafayette St &amp; E 8 St TO 12 Ave &amp; W 40 St</v>
      </c>
      <c r="O176" s="5" t="s">
        <v>29</v>
      </c>
      <c r="P176" s="5" t="s">
        <v>12</v>
      </c>
      <c r="Q176" s="5">
        <v>1985</v>
      </c>
      <c r="R176" s="8">
        <f t="shared" si="26"/>
        <v>37</v>
      </c>
      <c r="S176" s="9" t="str">
        <f t="shared" si="27"/>
        <v>30-39</v>
      </c>
      <c r="T176" s="9"/>
    </row>
    <row r="177" spans="1:20" x14ac:dyDescent="0.3">
      <c r="A177" s="5">
        <v>5514258</v>
      </c>
      <c r="B177" s="6">
        <v>42894.702245370368</v>
      </c>
      <c r="C177" s="31">
        <f t="shared" si="20"/>
        <v>42894</v>
      </c>
      <c r="D177" s="32">
        <f t="shared" si="21"/>
        <v>0.70224537037037038</v>
      </c>
      <c r="E177" s="12">
        <f t="shared" si="28"/>
        <v>0.66666666666666663</v>
      </c>
      <c r="F177" s="10">
        <f t="shared" si="22"/>
        <v>5</v>
      </c>
      <c r="G177" s="9" t="str">
        <f t="shared" si="23"/>
        <v>Jun</v>
      </c>
      <c r="H177" s="9">
        <f t="shared" si="24"/>
        <v>2017</v>
      </c>
      <c r="I177" s="6">
        <v>42894.712442129632</v>
      </c>
      <c r="J177" s="5">
        <v>881</v>
      </c>
      <c r="K177" s="7">
        <f t="shared" si="25"/>
        <v>14.683333333333334</v>
      </c>
      <c r="L177" s="5" t="s">
        <v>90</v>
      </c>
      <c r="M177" s="5" t="s">
        <v>186</v>
      </c>
      <c r="N177" s="14" t="str">
        <f t="shared" si="29"/>
        <v>Greenwich St &amp; W Houston St TO 11 Ave &amp; W 27 St</v>
      </c>
      <c r="O177" s="5" t="s">
        <v>11</v>
      </c>
      <c r="P177" s="5" t="s">
        <v>12</v>
      </c>
      <c r="Q177" s="5">
        <v>1971</v>
      </c>
      <c r="R177" s="8">
        <f t="shared" si="26"/>
        <v>51</v>
      </c>
      <c r="S177" s="9" t="str">
        <f t="shared" si="27"/>
        <v>50-59</v>
      </c>
      <c r="T177" s="9"/>
    </row>
    <row r="178" spans="1:20" x14ac:dyDescent="0.3">
      <c r="A178" s="5">
        <v>2296986</v>
      </c>
      <c r="B178" s="6">
        <v>42827.708472222221</v>
      </c>
      <c r="C178" s="31">
        <f t="shared" si="20"/>
        <v>42827</v>
      </c>
      <c r="D178" s="32">
        <f t="shared" si="21"/>
        <v>0.70847222222222228</v>
      </c>
      <c r="E178" s="12">
        <f t="shared" si="28"/>
        <v>0.70833333333333326</v>
      </c>
      <c r="F178" s="10">
        <f t="shared" si="22"/>
        <v>1</v>
      </c>
      <c r="G178" s="9" t="str">
        <f t="shared" si="23"/>
        <v>Apr</v>
      </c>
      <c r="H178" s="9">
        <f t="shared" si="24"/>
        <v>2017</v>
      </c>
      <c r="I178" s="6">
        <v>42827.709351851852</v>
      </c>
      <c r="J178" s="5">
        <v>75</v>
      </c>
      <c r="K178" s="7">
        <f t="shared" si="25"/>
        <v>1.25</v>
      </c>
      <c r="L178" s="5" t="s">
        <v>179</v>
      </c>
      <c r="M178" s="5" t="s">
        <v>49</v>
      </c>
      <c r="N178" s="14" t="str">
        <f t="shared" si="29"/>
        <v>9 Ave &amp; W 22 St TO W 22 St &amp; 8 Ave</v>
      </c>
      <c r="O178" s="5" t="s">
        <v>11</v>
      </c>
      <c r="P178" s="5" t="s">
        <v>12</v>
      </c>
      <c r="Q178" s="5">
        <v>1990</v>
      </c>
      <c r="R178" s="8">
        <f t="shared" si="26"/>
        <v>32</v>
      </c>
      <c r="S178" s="9" t="str">
        <f t="shared" si="27"/>
        <v>30-39</v>
      </c>
      <c r="T178" s="9"/>
    </row>
    <row r="179" spans="1:20" x14ac:dyDescent="0.3">
      <c r="A179" s="5">
        <v>6398130</v>
      </c>
      <c r="B179" s="6">
        <v>42910.463090277779</v>
      </c>
      <c r="C179" s="31">
        <f t="shared" si="20"/>
        <v>42910</v>
      </c>
      <c r="D179" s="32">
        <f t="shared" si="21"/>
        <v>0.46309027777777773</v>
      </c>
      <c r="E179" s="12">
        <f t="shared" si="28"/>
        <v>0.45833333333333331</v>
      </c>
      <c r="F179" s="10">
        <f t="shared" si="22"/>
        <v>7</v>
      </c>
      <c r="G179" s="9" t="str">
        <f t="shared" si="23"/>
        <v>Jun</v>
      </c>
      <c r="H179" s="9">
        <f t="shared" si="24"/>
        <v>2017</v>
      </c>
      <c r="I179" s="6">
        <v>42910.465266203704</v>
      </c>
      <c r="J179" s="5">
        <v>187</v>
      </c>
      <c r="K179" s="7">
        <f t="shared" si="25"/>
        <v>3.1166666666666667</v>
      </c>
      <c r="L179" s="5" t="s">
        <v>145</v>
      </c>
      <c r="M179" s="5" t="s">
        <v>216</v>
      </c>
      <c r="N179" s="14" t="str">
        <f t="shared" si="29"/>
        <v>Barclay St &amp; Church St TO Fulton St &amp; Broadway</v>
      </c>
      <c r="O179" s="5" t="s">
        <v>11</v>
      </c>
      <c r="P179" s="5" t="s">
        <v>12</v>
      </c>
      <c r="Q179" s="5">
        <v>1973</v>
      </c>
      <c r="R179" s="8">
        <f t="shared" si="26"/>
        <v>49</v>
      </c>
      <c r="S179" s="9" t="str">
        <f t="shared" si="27"/>
        <v>40-49</v>
      </c>
      <c r="T179" s="9"/>
    </row>
    <row r="180" spans="1:20" x14ac:dyDescent="0.3">
      <c r="A180" s="5">
        <v>2548859</v>
      </c>
      <c r="B180" s="6">
        <v>42834.684652777774</v>
      </c>
      <c r="C180" s="31">
        <f t="shared" si="20"/>
        <v>42834</v>
      </c>
      <c r="D180" s="32">
        <f t="shared" si="21"/>
        <v>0.68465277777777767</v>
      </c>
      <c r="E180" s="12">
        <f t="shared" si="28"/>
        <v>0.66666666666666663</v>
      </c>
      <c r="F180" s="10">
        <f t="shared" si="22"/>
        <v>1</v>
      </c>
      <c r="G180" s="9" t="str">
        <f t="shared" si="23"/>
        <v>Apr</v>
      </c>
      <c r="H180" s="9">
        <f t="shared" si="24"/>
        <v>2017</v>
      </c>
      <c r="I180" s="6">
        <v>42834.698275462964</v>
      </c>
      <c r="J180" s="5">
        <v>1177</v>
      </c>
      <c r="K180" s="7">
        <f t="shared" si="25"/>
        <v>19.616666666666667</v>
      </c>
      <c r="L180" s="5" t="s">
        <v>245</v>
      </c>
      <c r="M180" s="5" t="s">
        <v>114</v>
      </c>
      <c r="N180" s="14" t="str">
        <f t="shared" si="29"/>
        <v>W 24 St &amp; 7 Ave TO West St &amp; Chambers St</v>
      </c>
      <c r="O180" s="5" t="s">
        <v>11</v>
      </c>
      <c r="P180" s="5" t="s">
        <v>12</v>
      </c>
      <c r="Q180" s="5">
        <v>1992</v>
      </c>
      <c r="R180" s="8">
        <f t="shared" si="26"/>
        <v>30</v>
      </c>
      <c r="S180" s="9" t="str">
        <f t="shared" si="27"/>
        <v>30-39</v>
      </c>
      <c r="T180" s="9"/>
    </row>
    <row r="181" spans="1:20" x14ac:dyDescent="0.3">
      <c r="A181" s="5">
        <v>2481285</v>
      </c>
      <c r="B181" s="6">
        <v>42832.825474537036</v>
      </c>
      <c r="C181" s="31">
        <f t="shared" si="20"/>
        <v>42832</v>
      </c>
      <c r="D181" s="32">
        <f t="shared" si="21"/>
        <v>0.82547453703703699</v>
      </c>
      <c r="E181" s="12">
        <f t="shared" si="28"/>
        <v>0.79166666666666663</v>
      </c>
      <c r="F181" s="10">
        <f t="shared" si="22"/>
        <v>6</v>
      </c>
      <c r="G181" s="9" t="str">
        <f t="shared" si="23"/>
        <v>Apr</v>
      </c>
      <c r="H181" s="9">
        <f t="shared" si="24"/>
        <v>2017</v>
      </c>
      <c r="I181" s="6">
        <v>42832.829004629632</v>
      </c>
      <c r="J181" s="5">
        <v>304</v>
      </c>
      <c r="K181" s="7">
        <f t="shared" si="25"/>
        <v>5.0666666666666664</v>
      </c>
      <c r="L181" s="5" t="s">
        <v>60</v>
      </c>
      <c r="M181" s="5" t="s">
        <v>61</v>
      </c>
      <c r="N181" s="14" t="str">
        <f t="shared" si="29"/>
        <v>W 26 St &amp; 8 Ave TO W 38 St &amp; 8 Ave</v>
      </c>
      <c r="O181" s="5" t="s">
        <v>11</v>
      </c>
      <c r="P181" s="5" t="s">
        <v>12</v>
      </c>
      <c r="Q181" s="5">
        <v>1985</v>
      </c>
      <c r="R181" s="8">
        <f t="shared" si="26"/>
        <v>37</v>
      </c>
      <c r="S181" s="9" t="str">
        <f t="shared" si="27"/>
        <v>30-39</v>
      </c>
      <c r="T181" s="9"/>
    </row>
    <row r="182" spans="1:20" x14ac:dyDescent="0.3">
      <c r="A182" s="5">
        <v>3777400</v>
      </c>
      <c r="B182" s="6">
        <v>42859.730543981481</v>
      </c>
      <c r="C182" s="31">
        <f t="shared" si="20"/>
        <v>42859</v>
      </c>
      <c r="D182" s="32">
        <f t="shared" si="21"/>
        <v>0.73054398148148147</v>
      </c>
      <c r="E182" s="12">
        <f t="shared" si="28"/>
        <v>0.70833333333333326</v>
      </c>
      <c r="F182" s="10">
        <f t="shared" si="22"/>
        <v>5</v>
      </c>
      <c r="G182" s="9" t="str">
        <f t="shared" si="23"/>
        <v>May</v>
      </c>
      <c r="H182" s="9">
        <f t="shared" si="24"/>
        <v>2017</v>
      </c>
      <c r="I182" s="6">
        <v>42859.733032407406</v>
      </c>
      <c r="J182" s="5">
        <v>215</v>
      </c>
      <c r="K182" s="7">
        <f t="shared" si="25"/>
        <v>3.5833333333333335</v>
      </c>
      <c r="L182" s="5" t="s">
        <v>188</v>
      </c>
      <c r="M182" s="5" t="s">
        <v>246</v>
      </c>
      <c r="N182" s="14" t="str">
        <f t="shared" si="29"/>
        <v>Kent Ave &amp; N 7 St TO Metropolitan Ave &amp; Bedford Ave</v>
      </c>
      <c r="O182" s="5" t="s">
        <v>11</v>
      </c>
      <c r="P182" s="5" t="s">
        <v>12</v>
      </c>
      <c r="Q182" s="5">
        <v>1953</v>
      </c>
      <c r="R182" s="8">
        <f t="shared" si="26"/>
        <v>69</v>
      </c>
      <c r="S182" s="9" t="str">
        <f t="shared" si="27"/>
        <v>60-69</v>
      </c>
      <c r="T182" s="9"/>
    </row>
    <row r="183" spans="1:20" x14ac:dyDescent="0.3">
      <c r="A183" s="5">
        <v>2160966</v>
      </c>
      <c r="B183" s="6">
        <v>42823.333287037036</v>
      </c>
      <c r="C183" s="31">
        <f t="shared" si="20"/>
        <v>42823</v>
      </c>
      <c r="D183" s="32">
        <f t="shared" si="21"/>
        <v>0.33328703703703705</v>
      </c>
      <c r="E183" s="12">
        <f t="shared" si="28"/>
        <v>0.29166666666666663</v>
      </c>
      <c r="F183" s="10">
        <f t="shared" si="22"/>
        <v>4</v>
      </c>
      <c r="G183" s="9" t="str">
        <f t="shared" si="23"/>
        <v>Mar</v>
      </c>
      <c r="H183" s="9">
        <f t="shared" si="24"/>
        <v>2017</v>
      </c>
      <c r="I183" s="6">
        <v>42823.339432870373</v>
      </c>
      <c r="J183" s="5">
        <v>531</v>
      </c>
      <c r="K183" s="7">
        <f t="shared" si="25"/>
        <v>8.85</v>
      </c>
      <c r="L183" s="5" t="s">
        <v>247</v>
      </c>
      <c r="M183" s="5" t="s">
        <v>28</v>
      </c>
      <c r="N183" s="14" t="str">
        <f t="shared" si="29"/>
        <v>Central Park West &amp; W 85 St TO Central Park S &amp; 6 Ave</v>
      </c>
      <c r="O183" s="5" t="s">
        <v>11</v>
      </c>
      <c r="P183" s="5" t="s">
        <v>12</v>
      </c>
      <c r="Q183" s="5">
        <v>1971</v>
      </c>
      <c r="R183" s="8">
        <f t="shared" si="26"/>
        <v>51</v>
      </c>
      <c r="S183" s="9" t="str">
        <f t="shared" si="27"/>
        <v>50-59</v>
      </c>
      <c r="T183" s="9"/>
    </row>
    <row r="184" spans="1:20" x14ac:dyDescent="0.3">
      <c r="A184" s="5">
        <v>5897459</v>
      </c>
      <c r="B184" s="6">
        <v>42901.295706018522</v>
      </c>
      <c r="C184" s="31">
        <f t="shared" si="20"/>
        <v>42901</v>
      </c>
      <c r="D184" s="32">
        <f t="shared" si="21"/>
        <v>0.29570601851851852</v>
      </c>
      <c r="E184" s="12">
        <f t="shared" si="28"/>
        <v>0.29166666666666663</v>
      </c>
      <c r="F184" s="10">
        <f t="shared" si="22"/>
        <v>5</v>
      </c>
      <c r="G184" s="9" t="str">
        <f t="shared" si="23"/>
        <v>Jun</v>
      </c>
      <c r="H184" s="9">
        <f t="shared" si="24"/>
        <v>2017</v>
      </c>
      <c r="I184" s="6">
        <v>42901.303981481484</v>
      </c>
      <c r="J184" s="5">
        <v>714</v>
      </c>
      <c r="K184" s="7">
        <f t="shared" si="25"/>
        <v>11.9</v>
      </c>
      <c r="L184" s="5" t="s">
        <v>248</v>
      </c>
      <c r="M184" s="5" t="s">
        <v>213</v>
      </c>
      <c r="N184" s="14" t="str">
        <f t="shared" si="29"/>
        <v>West Thames St TO Centre St &amp; Worth St</v>
      </c>
      <c r="O184" s="5" t="s">
        <v>11</v>
      </c>
      <c r="P184" s="5" t="s">
        <v>12</v>
      </c>
      <c r="Q184" s="5">
        <v>1954</v>
      </c>
      <c r="R184" s="8">
        <f t="shared" si="26"/>
        <v>68</v>
      </c>
      <c r="S184" s="9" t="str">
        <f t="shared" si="27"/>
        <v>60-69</v>
      </c>
      <c r="T184" s="9"/>
    </row>
    <row r="185" spans="1:20" x14ac:dyDescent="0.3">
      <c r="A185" s="5">
        <v>6441021</v>
      </c>
      <c r="B185" s="6">
        <v>42910.931793981479</v>
      </c>
      <c r="C185" s="31">
        <f t="shared" si="20"/>
        <v>42910</v>
      </c>
      <c r="D185" s="32">
        <f t="shared" si="21"/>
        <v>0.9317939814814814</v>
      </c>
      <c r="E185" s="12">
        <f t="shared" si="28"/>
        <v>0.91666666666666663</v>
      </c>
      <c r="F185" s="10">
        <f t="shared" si="22"/>
        <v>7</v>
      </c>
      <c r="G185" s="9" t="str">
        <f t="shared" si="23"/>
        <v>Jun</v>
      </c>
      <c r="H185" s="9">
        <f t="shared" si="24"/>
        <v>2017</v>
      </c>
      <c r="I185" s="6">
        <v>42910.945347222223</v>
      </c>
      <c r="J185" s="5">
        <v>1171</v>
      </c>
      <c r="K185" s="7">
        <f t="shared" si="25"/>
        <v>19.516666666666666</v>
      </c>
      <c r="L185" s="5" t="s">
        <v>197</v>
      </c>
      <c r="M185" s="5" t="s">
        <v>86</v>
      </c>
      <c r="N185" s="14" t="str">
        <f t="shared" si="29"/>
        <v>6 Ave &amp; Canal St TO Carmine St &amp; 6 Ave</v>
      </c>
      <c r="O185" s="5" t="s">
        <v>29</v>
      </c>
      <c r="P185" s="9" t="s">
        <v>12</v>
      </c>
      <c r="Q185" s="9">
        <v>1954</v>
      </c>
      <c r="R185" s="8">
        <f t="shared" si="26"/>
        <v>68</v>
      </c>
      <c r="S185" s="9" t="str">
        <f t="shared" si="27"/>
        <v>60-69</v>
      </c>
      <c r="T185" s="9"/>
    </row>
    <row r="186" spans="1:20" x14ac:dyDescent="0.3">
      <c r="A186" s="5">
        <v>6637712</v>
      </c>
      <c r="B186" s="6">
        <v>42914.367569444446</v>
      </c>
      <c r="C186" s="31">
        <f t="shared" si="20"/>
        <v>42914</v>
      </c>
      <c r="D186" s="32">
        <f t="shared" si="21"/>
        <v>0.36756944444444445</v>
      </c>
      <c r="E186" s="12">
        <f t="shared" si="28"/>
        <v>0.33333333333333331</v>
      </c>
      <c r="F186" s="10">
        <f t="shared" si="22"/>
        <v>4</v>
      </c>
      <c r="G186" s="9" t="str">
        <f t="shared" si="23"/>
        <v>Jun</v>
      </c>
      <c r="H186" s="9">
        <f t="shared" si="24"/>
        <v>2017</v>
      </c>
      <c r="I186" s="6">
        <v>42914.384988425925</v>
      </c>
      <c r="J186" s="5">
        <v>1505</v>
      </c>
      <c r="K186" s="7">
        <f t="shared" si="25"/>
        <v>25.083333333333332</v>
      </c>
      <c r="L186" s="5" t="s">
        <v>78</v>
      </c>
      <c r="M186" s="5" t="s">
        <v>170</v>
      </c>
      <c r="N186" s="14" t="str">
        <f t="shared" si="29"/>
        <v>Cathedral Pkwy &amp; Broadway TO W 52 St &amp; 6 Ave</v>
      </c>
      <c r="O186" s="5" t="s">
        <v>11</v>
      </c>
      <c r="P186" s="5" t="s">
        <v>12</v>
      </c>
      <c r="Q186" s="5">
        <v>1958</v>
      </c>
      <c r="R186" s="8">
        <f t="shared" si="26"/>
        <v>64</v>
      </c>
      <c r="S186" s="9" t="str">
        <f t="shared" si="27"/>
        <v>60-69</v>
      </c>
      <c r="T186" s="9"/>
    </row>
    <row r="187" spans="1:20" x14ac:dyDescent="0.3">
      <c r="A187" s="5">
        <v>656884</v>
      </c>
      <c r="B187" s="6">
        <v>42764.538321759261</v>
      </c>
      <c r="C187" s="31">
        <f t="shared" si="20"/>
        <v>42764</v>
      </c>
      <c r="D187" s="32">
        <f t="shared" si="21"/>
        <v>0.53832175925925929</v>
      </c>
      <c r="E187" s="12">
        <f t="shared" si="28"/>
        <v>0.5</v>
      </c>
      <c r="F187" s="10">
        <f t="shared" si="22"/>
        <v>1</v>
      </c>
      <c r="G187" s="9" t="str">
        <f t="shared" si="23"/>
        <v>Jan</v>
      </c>
      <c r="H187" s="9">
        <f t="shared" si="24"/>
        <v>2017</v>
      </c>
      <c r="I187" s="6">
        <v>42764.541388888887</v>
      </c>
      <c r="J187" s="5">
        <v>264</v>
      </c>
      <c r="K187" s="7">
        <f t="shared" si="25"/>
        <v>4.4000000000000004</v>
      </c>
      <c r="L187" s="5" t="s">
        <v>249</v>
      </c>
      <c r="M187" s="5" t="s">
        <v>250</v>
      </c>
      <c r="N187" s="14" t="str">
        <f t="shared" si="29"/>
        <v>W 41 St &amp; 8 Ave TO 6 Ave &amp; W 33 St</v>
      </c>
      <c r="O187" s="5" t="s">
        <v>11</v>
      </c>
      <c r="P187" s="5" t="s">
        <v>19</v>
      </c>
      <c r="Q187" s="5">
        <v>1993</v>
      </c>
      <c r="R187" s="8">
        <f t="shared" si="26"/>
        <v>29</v>
      </c>
      <c r="S187" s="9" t="str">
        <f t="shared" si="27"/>
        <v>20-29</v>
      </c>
      <c r="T187" s="9"/>
    </row>
    <row r="188" spans="1:20" x14ac:dyDescent="0.3">
      <c r="A188" s="5">
        <v>4193308</v>
      </c>
      <c r="B188" s="6">
        <v>42869.463171296295</v>
      </c>
      <c r="C188" s="31">
        <f t="shared" si="20"/>
        <v>42869</v>
      </c>
      <c r="D188" s="32">
        <f t="shared" si="21"/>
        <v>0.46317129629629633</v>
      </c>
      <c r="E188" s="12">
        <f t="shared" si="28"/>
        <v>0.45833333333333331</v>
      </c>
      <c r="F188" s="10">
        <f t="shared" si="22"/>
        <v>1</v>
      </c>
      <c r="G188" s="9" t="str">
        <f t="shared" si="23"/>
        <v>May</v>
      </c>
      <c r="H188" s="9">
        <f t="shared" si="24"/>
        <v>2017</v>
      </c>
      <c r="I188" s="6">
        <v>42869.468368055554</v>
      </c>
      <c r="J188" s="5">
        <v>449</v>
      </c>
      <c r="K188" s="7">
        <f t="shared" si="25"/>
        <v>7.4833333333333334</v>
      </c>
      <c r="L188" s="5" t="s">
        <v>251</v>
      </c>
      <c r="M188" s="5" t="s">
        <v>252</v>
      </c>
      <c r="N188" s="14" t="str">
        <f t="shared" si="29"/>
        <v>1 Ave &amp; E 62 St TO E 47 St &amp; 1 Ave</v>
      </c>
      <c r="O188" s="5" t="s">
        <v>11</v>
      </c>
      <c r="P188" s="5" t="s">
        <v>12</v>
      </c>
      <c r="Q188" s="5">
        <v>1974</v>
      </c>
      <c r="R188" s="8">
        <f t="shared" si="26"/>
        <v>48</v>
      </c>
      <c r="S188" s="9" t="str">
        <f t="shared" si="27"/>
        <v>40-49</v>
      </c>
      <c r="T188" s="9"/>
    </row>
    <row r="189" spans="1:20" x14ac:dyDescent="0.3">
      <c r="A189" s="5">
        <v>2765315</v>
      </c>
      <c r="B189" s="6">
        <v>42838.778298611112</v>
      </c>
      <c r="C189" s="31">
        <f t="shared" si="20"/>
        <v>42838</v>
      </c>
      <c r="D189" s="32">
        <f t="shared" si="21"/>
        <v>0.77829861111111109</v>
      </c>
      <c r="E189" s="12">
        <f t="shared" si="28"/>
        <v>0.75</v>
      </c>
      <c r="F189" s="10">
        <f t="shared" si="22"/>
        <v>5</v>
      </c>
      <c r="G189" s="9" t="str">
        <f t="shared" si="23"/>
        <v>Apr</v>
      </c>
      <c r="H189" s="9">
        <f t="shared" si="24"/>
        <v>2017</v>
      </c>
      <c r="I189" s="6">
        <v>42838.802337962959</v>
      </c>
      <c r="J189" s="5">
        <v>2077</v>
      </c>
      <c r="K189" s="7">
        <f t="shared" si="25"/>
        <v>34.616666666666667</v>
      </c>
      <c r="L189" s="5" t="s">
        <v>135</v>
      </c>
      <c r="M189" s="5" t="s">
        <v>78</v>
      </c>
      <c r="N189" s="14" t="str">
        <f t="shared" si="29"/>
        <v>Duane St &amp; Greenwich St TO Cathedral Pkwy &amp; Broadway</v>
      </c>
      <c r="O189" s="5" t="s">
        <v>11</v>
      </c>
      <c r="P189" s="5" t="s">
        <v>12</v>
      </c>
      <c r="Q189" s="5">
        <v>1967</v>
      </c>
      <c r="R189" s="8">
        <f t="shared" si="26"/>
        <v>55</v>
      </c>
      <c r="S189" s="9" t="str">
        <f t="shared" si="27"/>
        <v>50-59</v>
      </c>
      <c r="T189" s="9"/>
    </row>
    <row r="190" spans="1:20" x14ac:dyDescent="0.3">
      <c r="A190" s="5">
        <v>2508580</v>
      </c>
      <c r="B190" s="6">
        <v>42833.702152777776</v>
      </c>
      <c r="C190" s="31">
        <f t="shared" si="20"/>
        <v>42833</v>
      </c>
      <c r="D190" s="32">
        <f t="shared" si="21"/>
        <v>0.70215277777777774</v>
      </c>
      <c r="E190" s="12">
        <f t="shared" si="28"/>
        <v>0.66666666666666663</v>
      </c>
      <c r="F190" s="10">
        <f t="shared" si="22"/>
        <v>7</v>
      </c>
      <c r="G190" s="9" t="str">
        <f t="shared" si="23"/>
        <v>Apr</v>
      </c>
      <c r="H190" s="9">
        <f t="shared" si="24"/>
        <v>2017</v>
      </c>
      <c r="I190" s="6">
        <v>42833.72314814815</v>
      </c>
      <c r="J190" s="5">
        <v>1813</v>
      </c>
      <c r="K190" s="7">
        <f t="shared" si="25"/>
        <v>30.216666666666665</v>
      </c>
      <c r="L190" s="5" t="s">
        <v>129</v>
      </c>
      <c r="M190" s="5" t="s">
        <v>253</v>
      </c>
      <c r="N190" s="14" t="str">
        <f t="shared" si="29"/>
        <v>W 14 St &amp; The High Line TO W 88 St &amp; West End Ave</v>
      </c>
      <c r="O190" s="5" t="s">
        <v>11</v>
      </c>
      <c r="P190" s="5" t="s">
        <v>12</v>
      </c>
      <c r="Q190" s="5">
        <v>1955</v>
      </c>
      <c r="R190" s="8">
        <f t="shared" si="26"/>
        <v>67</v>
      </c>
      <c r="S190" s="9" t="str">
        <f t="shared" si="27"/>
        <v>60-69</v>
      </c>
      <c r="T190" s="9"/>
    </row>
    <row r="191" spans="1:20" x14ac:dyDescent="0.3">
      <c r="A191" s="5">
        <v>1371351</v>
      </c>
      <c r="B191" s="6">
        <v>42790.749710648146</v>
      </c>
      <c r="C191" s="31">
        <f t="shared" si="20"/>
        <v>42790</v>
      </c>
      <c r="D191" s="32">
        <f t="shared" si="21"/>
        <v>0.74971064814814825</v>
      </c>
      <c r="E191" s="12">
        <f t="shared" si="28"/>
        <v>0.70833333333333326</v>
      </c>
      <c r="F191" s="10">
        <f t="shared" si="22"/>
        <v>6</v>
      </c>
      <c r="G191" s="9" t="str">
        <f t="shared" si="23"/>
        <v>Feb</v>
      </c>
      <c r="H191" s="9">
        <f t="shared" si="24"/>
        <v>2017</v>
      </c>
      <c r="I191" s="6">
        <v>42790.752152777779</v>
      </c>
      <c r="J191" s="5">
        <v>210</v>
      </c>
      <c r="K191" s="7">
        <f t="shared" si="25"/>
        <v>3.5</v>
      </c>
      <c r="L191" s="5" t="s">
        <v>17</v>
      </c>
      <c r="M191" s="5" t="s">
        <v>254</v>
      </c>
      <c r="N191" s="14" t="str">
        <f t="shared" si="29"/>
        <v>Barrow St &amp; Hudson St TO Bank St &amp; Hudson St</v>
      </c>
      <c r="O191" s="5" t="s">
        <v>11</v>
      </c>
      <c r="P191" s="5" t="s">
        <v>12</v>
      </c>
      <c r="Q191" s="5">
        <v>1960</v>
      </c>
      <c r="R191" s="8">
        <f t="shared" si="26"/>
        <v>62</v>
      </c>
      <c r="S191" s="9" t="str">
        <f t="shared" si="27"/>
        <v>60-69</v>
      </c>
      <c r="T191" s="9"/>
    </row>
    <row r="192" spans="1:20" x14ac:dyDescent="0.3">
      <c r="A192" s="5">
        <v>3800736</v>
      </c>
      <c r="B192" s="6">
        <v>42860.377175925925</v>
      </c>
      <c r="C192" s="31">
        <f t="shared" si="20"/>
        <v>42860</v>
      </c>
      <c r="D192" s="32">
        <f t="shared" si="21"/>
        <v>0.37717592592592591</v>
      </c>
      <c r="E192" s="12">
        <f t="shared" si="28"/>
        <v>0.375</v>
      </c>
      <c r="F192" s="10">
        <f t="shared" si="22"/>
        <v>6</v>
      </c>
      <c r="G192" s="9" t="str">
        <f t="shared" si="23"/>
        <v>May</v>
      </c>
      <c r="H192" s="9">
        <f t="shared" si="24"/>
        <v>2017</v>
      </c>
      <c r="I192" s="6">
        <v>42860.382534722223</v>
      </c>
      <c r="J192" s="5">
        <v>463</v>
      </c>
      <c r="K192" s="7">
        <f t="shared" si="25"/>
        <v>7.7166666666666668</v>
      </c>
      <c r="L192" s="5" t="s">
        <v>255</v>
      </c>
      <c r="M192" s="5" t="s">
        <v>256</v>
      </c>
      <c r="N192" s="14" t="str">
        <f t="shared" si="29"/>
        <v>Pershing Square North TO W 31 St &amp; 7 Ave</v>
      </c>
      <c r="O192" s="5" t="s">
        <v>11</v>
      </c>
      <c r="P192" s="5" t="s">
        <v>12</v>
      </c>
      <c r="Q192" s="5">
        <v>1987</v>
      </c>
      <c r="R192" s="8">
        <f t="shared" si="26"/>
        <v>35</v>
      </c>
      <c r="S192" s="9" t="str">
        <f t="shared" si="27"/>
        <v>30-39</v>
      </c>
      <c r="T192" s="9"/>
    </row>
    <row r="193" spans="1:20" x14ac:dyDescent="0.3">
      <c r="A193" s="5">
        <v>2486890</v>
      </c>
      <c r="B193" s="6">
        <v>42833.376666666663</v>
      </c>
      <c r="C193" s="31">
        <f t="shared" si="20"/>
        <v>42833</v>
      </c>
      <c r="D193" s="32">
        <f t="shared" si="21"/>
        <v>0.37666666666666665</v>
      </c>
      <c r="E193" s="12">
        <f t="shared" si="28"/>
        <v>0.375</v>
      </c>
      <c r="F193" s="10">
        <f t="shared" si="22"/>
        <v>7</v>
      </c>
      <c r="G193" s="9" t="str">
        <f t="shared" si="23"/>
        <v>Apr</v>
      </c>
      <c r="H193" s="9">
        <f t="shared" si="24"/>
        <v>2017</v>
      </c>
      <c r="I193" s="6">
        <v>42833.389872685184</v>
      </c>
      <c r="J193" s="5">
        <v>1141</v>
      </c>
      <c r="K193" s="7">
        <f t="shared" si="25"/>
        <v>19.016666666666666</v>
      </c>
      <c r="L193" s="5" t="s">
        <v>257</v>
      </c>
      <c r="M193" s="5" t="s">
        <v>121</v>
      </c>
      <c r="N193" s="14" t="str">
        <f t="shared" si="29"/>
        <v>E 60 St &amp; York Ave TO W 63 St &amp; Broadway</v>
      </c>
      <c r="O193" s="5" t="s">
        <v>29</v>
      </c>
      <c r="P193" s="9" t="s">
        <v>12</v>
      </c>
      <c r="Q193" s="9">
        <v>1987</v>
      </c>
      <c r="R193" s="8">
        <f t="shared" si="26"/>
        <v>35</v>
      </c>
      <c r="S193" s="9" t="str">
        <f t="shared" si="27"/>
        <v>30-39</v>
      </c>
      <c r="T193" s="9"/>
    </row>
    <row r="194" spans="1:20" x14ac:dyDescent="0.3">
      <c r="A194" s="5">
        <v>1959438</v>
      </c>
      <c r="B194" s="6">
        <v>42815.768773148149</v>
      </c>
      <c r="C194" s="31">
        <f t="shared" ref="C194:C257" si="30">DATE(YEAR(B194),MONTH(B194),DAY(B194))</f>
        <v>42815</v>
      </c>
      <c r="D194" s="32">
        <f t="shared" ref="D194:D257" si="31">TIME(HOUR(B194),MINUTE(B194),SECOND(B194))</f>
        <v>0.76877314814814823</v>
      </c>
      <c r="E194" s="12">
        <f t="shared" si="28"/>
        <v>0.75</v>
      </c>
      <c r="F194" s="10">
        <f t="shared" ref="F194:F257" si="32">WEEKDAY(B194)</f>
        <v>3</v>
      </c>
      <c r="G194" s="9" t="str">
        <f t="shared" ref="G194:G257" si="33">TEXT(B194,"mmm")</f>
        <v>Mar</v>
      </c>
      <c r="H194" s="9">
        <f t="shared" ref="H194:H257" si="34">YEAR(B194)</f>
        <v>2017</v>
      </c>
      <c r="I194" s="6">
        <v>42815.782569444447</v>
      </c>
      <c r="J194" s="5">
        <v>1191</v>
      </c>
      <c r="K194" s="7">
        <f t="shared" ref="K194:K257" si="35">J194/60</f>
        <v>19.850000000000001</v>
      </c>
      <c r="L194" s="5" t="s">
        <v>258</v>
      </c>
      <c r="M194" s="5" t="s">
        <v>187</v>
      </c>
      <c r="N194" s="14" t="str">
        <f t="shared" si="29"/>
        <v>Cliff St &amp; Fulton St TO E 23 St &amp; 1 Ave</v>
      </c>
      <c r="O194" s="5" t="s">
        <v>11</v>
      </c>
      <c r="P194" s="5" t="s">
        <v>12</v>
      </c>
      <c r="Q194" s="5">
        <v>1990</v>
      </c>
      <c r="R194" s="8">
        <f t="shared" ref="R194:R257" si="36">2022-Q194</f>
        <v>32</v>
      </c>
      <c r="S194" s="9" t="str">
        <f t="shared" ref="S194:S257" si="37">IF(AND(R194&gt;=20,R194&lt;30),"20-29",IF(AND(R194&gt;=30,R194&lt;40),"30-39",IF(AND(R194&gt;=40,R194&lt;50),"40-49",IF(AND(R194&gt;=50,R194&lt;60),"50-59",IF(AND(R194&gt;=60,R194&lt;70),"60-69",IF(AND(R194&gt;=70,R194&lt;80),"70-79","80 above"))))))</f>
        <v>30-39</v>
      </c>
      <c r="T194" s="9"/>
    </row>
    <row r="195" spans="1:20" x14ac:dyDescent="0.3">
      <c r="A195" s="5">
        <v>5878947</v>
      </c>
      <c r="B195" s="6">
        <v>42900.781678240739</v>
      </c>
      <c r="C195" s="31">
        <f t="shared" si="30"/>
        <v>42900</v>
      </c>
      <c r="D195" s="32">
        <f t="shared" si="31"/>
        <v>0.78167824074074066</v>
      </c>
      <c r="E195" s="12">
        <f t="shared" ref="E195:E258" si="38">FLOOR(D195,"1:00")</f>
        <v>0.75</v>
      </c>
      <c r="F195" s="10">
        <f t="shared" si="32"/>
        <v>4</v>
      </c>
      <c r="G195" s="9" t="str">
        <f t="shared" si="33"/>
        <v>Jun</v>
      </c>
      <c r="H195" s="9">
        <f t="shared" si="34"/>
        <v>2017</v>
      </c>
      <c r="I195" s="6">
        <v>42900.807453703703</v>
      </c>
      <c r="J195" s="5">
        <v>2226</v>
      </c>
      <c r="K195" s="7">
        <f t="shared" si="35"/>
        <v>37.1</v>
      </c>
      <c r="L195" s="5" t="s">
        <v>259</v>
      </c>
      <c r="M195" s="5" t="s">
        <v>260</v>
      </c>
      <c r="N195" s="14" t="str">
        <f t="shared" ref="N195:N258" si="39">CONCATENATE(L195:L860," TO ",M195:M860)</f>
        <v>3 Ave &amp; E 62 St TO E 20 St &amp; 2 Ave</v>
      </c>
      <c r="O195" s="5" t="s">
        <v>11</v>
      </c>
      <c r="P195" s="5" t="s">
        <v>12</v>
      </c>
      <c r="Q195" s="5">
        <v>1986</v>
      </c>
      <c r="R195" s="8">
        <f t="shared" si="36"/>
        <v>36</v>
      </c>
      <c r="S195" s="9" t="str">
        <f t="shared" si="37"/>
        <v>30-39</v>
      </c>
      <c r="T195" s="9"/>
    </row>
    <row r="196" spans="1:20" x14ac:dyDescent="0.3">
      <c r="A196" s="5">
        <v>6164224</v>
      </c>
      <c r="B196" s="6">
        <v>42906.590949074074</v>
      </c>
      <c r="C196" s="31">
        <f t="shared" si="30"/>
        <v>42906</v>
      </c>
      <c r="D196" s="32">
        <f t="shared" si="31"/>
        <v>0.59094907407407404</v>
      </c>
      <c r="E196" s="12">
        <f t="shared" si="38"/>
        <v>0.58333333333333326</v>
      </c>
      <c r="F196" s="10">
        <f t="shared" si="32"/>
        <v>3</v>
      </c>
      <c r="G196" s="9" t="str">
        <f t="shared" si="33"/>
        <v>Jun</v>
      </c>
      <c r="H196" s="9">
        <f t="shared" si="34"/>
        <v>2017</v>
      </c>
      <c r="I196" s="6">
        <v>42906.597615740742</v>
      </c>
      <c r="J196" s="5">
        <v>576</v>
      </c>
      <c r="K196" s="7">
        <f t="shared" si="35"/>
        <v>9.6</v>
      </c>
      <c r="L196" s="5" t="s">
        <v>261</v>
      </c>
      <c r="M196" s="5" t="s">
        <v>187</v>
      </c>
      <c r="N196" s="14" t="str">
        <f t="shared" si="39"/>
        <v>E 30 St &amp; Park Ave S TO E 23 St &amp; 1 Ave</v>
      </c>
      <c r="O196" s="5" t="s">
        <v>11</v>
      </c>
      <c r="P196" s="5" t="s">
        <v>19</v>
      </c>
      <c r="Q196" s="5">
        <v>1976</v>
      </c>
      <c r="R196" s="8">
        <f t="shared" si="36"/>
        <v>46</v>
      </c>
      <c r="S196" s="9" t="str">
        <f t="shared" si="37"/>
        <v>40-49</v>
      </c>
      <c r="T196" s="9"/>
    </row>
    <row r="197" spans="1:20" x14ac:dyDescent="0.3">
      <c r="A197" s="5">
        <v>4507646</v>
      </c>
      <c r="B197" s="6">
        <v>42874.659930555557</v>
      </c>
      <c r="C197" s="31">
        <f t="shared" si="30"/>
        <v>42874</v>
      </c>
      <c r="D197" s="32">
        <f t="shared" si="31"/>
        <v>0.65993055555555558</v>
      </c>
      <c r="E197" s="12">
        <f t="shared" si="38"/>
        <v>0.625</v>
      </c>
      <c r="F197" s="10">
        <f t="shared" si="32"/>
        <v>6</v>
      </c>
      <c r="G197" s="9" t="str">
        <f t="shared" si="33"/>
        <v>May</v>
      </c>
      <c r="H197" s="9">
        <f t="shared" si="34"/>
        <v>2017</v>
      </c>
      <c r="I197" s="6">
        <v>42874.671655092592</v>
      </c>
      <c r="J197" s="5">
        <v>1013</v>
      </c>
      <c r="K197" s="7">
        <f t="shared" si="35"/>
        <v>16.883333333333333</v>
      </c>
      <c r="L197" s="5" t="s">
        <v>236</v>
      </c>
      <c r="M197" s="5" t="s">
        <v>262</v>
      </c>
      <c r="N197" s="14" t="str">
        <f t="shared" si="39"/>
        <v>Grand Army Plaza &amp; Central Park S TO W 70 St &amp; Amsterdam Ave</v>
      </c>
      <c r="O197" s="5" t="s">
        <v>11</v>
      </c>
      <c r="P197" s="5" t="s">
        <v>19</v>
      </c>
      <c r="Q197" s="5">
        <v>1987</v>
      </c>
      <c r="R197" s="8">
        <f t="shared" si="36"/>
        <v>35</v>
      </c>
      <c r="S197" s="9" t="str">
        <f t="shared" si="37"/>
        <v>30-39</v>
      </c>
      <c r="T197" s="9"/>
    </row>
    <row r="198" spans="1:20" x14ac:dyDescent="0.3">
      <c r="A198" s="5">
        <v>3036026</v>
      </c>
      <c r="B198" s="6">
        <v>42844.367546296293</v>
      </c>
      <c r="C198" s="31">
        <f t="shared" si="30"/>
        <v>42844</v>
      </c>
      <c r="D198" s="32">
        <f t="shared" si="31"/>
        <v>0.36754629629629632</v>
      </c>
      <c r="E198" s="12">
        <f t="shared" si="38"/>
        <v>0.33333333333333331</v>
      </c>
      <c r="F198" s="10">
        <f t="shared" si="32"/>
        <v>4</v>
      </c>
      <c r="G198" s="9" t="str">
        <f t="shared" si="33"/>
        <v>Apr</v>
      </c>
      <c r="H198" s="9">
        <f t="shared" si="34"/>
        <v>2017</v>
      </c>
      <c r="I198" s="6">
        <v>42844.372557870367</v>
      </c>
      <c r="J198" s="5">
        <v>433</v>
      </c>
      <c r="K198" s="7">
        <f t="shared" si="35"/>
        <v>7.2166666666666668</v>
      </c>
      <c r="L198" s="5" t="s">
        <v>263</v>
      </c>
      <c r="M198" s="5" t="s">
        <v>264</v>
      </c>
      <c r="N198" s="14" t="str">
        <f t="shared" si="39"/>
        <v>1 Ave &amp; E 94 St TO Madison Ave &amp; E 99 St</v>
      </c>
      <c r="O198" s="5" t="s">
        <v>11</v>
      </c>
      <c r="P198" s="5" t="s">
        <v>19</v>
      </c>
      <c r="Q198" s="5">
        <v>1985</v>
      </c>
      <c r="R198" s="8">
        <f t="shared" si="36"/>
        <v>37</v>
      </c>
      <c r="S198" s="9" t="str">
        <f t="shared" si="37"/>
        <v>30-39</v>
      </c>
      <c r="T198" s="9"/>
    </row>
    <row r="199" spans="1:20" x14ac:dyDescent="0.3">
      <c r="A199" s="5">
        <v>2320738</v>
      </c>
      <c r="B199" s="6">
        <v>42828.398576388892</v>
      </c>
      <c r="C199" s="31">
        <f t="shared" si="30"/>
        <v>42828</v>
      </c>
      <c r="D199" s="32">
        <f t="shared" si="31"/>
        <v>0.39857638888888891</v>
      </c>
      <c r="E199" s="12">
        <f t="shared" si="38"/>
        <v>0.375</v>
      </c>
      <c r="F199" s="10">
        <f t="shared" si="32"/>
        <v>2</v>
      </c>
      <c r="G199" s="9" t="str">
        <f t="shared" si="33"/>
        <v>Apr</v>
      </c>
      <c r="H199" s="9">
        <f t="shared" si="34"/>
        <v>2017</v>
      </c>
      <c r="I199" s="6">
        <v>42828.41369212963</v>
      </c>
      <c r="J199" s="5">
        <v>1306</v>
      </c>
      <c r="K199" s="7">
        <f t="shared" si="35"/>
        <v>21.766666666666666</v>
      </c>
      <c r="L199" s="5" t="s">
        <v>265</v>
      </c>
      <c r="M199" s="5" t="s">
        <v>265</v>
      </c>
      <c r="N199" s="14" t="str">
        <f t="shared" si="39"/>
        <v>Berkeley Pl &amp; 6 Ave TO Berkeley Pl &amp; 6 Ave</v>
      </c>
      <c r="O199" s="5" t="s">
        <v>11</v>
      </c>
      <c r="P199" s="9" t="s">
        <v>19</v>
      </c>
      <c r="Q199" s="9">
        <v>1985</v>
      </c>
      <c r="R199" s="8">
        <f t="shared" si="36"/>
        <v>37</v>
      </c>
      <c r="S199" s="9" t="str">
        <f t="shared" si="37"/>
        <v>30-39</v>
      </c>
      <c r="T199" s="9"/>
    </row>
    <row r="200" spans="1:20" x14ac:dyDescent="0.3">
      <c r="A200" s="5">
        <v>84306</v>
      </c>
      <c r="B200" s="6">
        <v>42740.497719907406</v>
      </c>
      <c r="C200" s="31">
        <f t="shared" si="30"/>
        <v>42740</v>
      </c>
      <c r="D200" s="32">
        <f t="shared" si="31"/>
        <v>0.4977199074074074</v>
      </c>
      <c r="E200" s="12">
        <f t="shared" si="38"/>
        <v>0.45833333333333331</v>
      </c>
      <c r="F200" s="10">
        <f t="shared" si="32"/>
        <v>5</v>
      </c>
      <c r="G200" s="9" t="str">
        <f t="shared" si="33"/>
        <v>Jan</v>
      </c>
      <c r="H200" s="9">
        <f t="shared" si="34"/>
        <v>2017</v>
      </c>
      <c r="I200" s="6">
        <v>42740.501030092593</v>
      </c>
      <c r="J200" s="5">
        <v>286</v>
      </c>
      <c r="K200" s="7">
        <f t="shared" si="35"/>
        <v>4.7666666666666666</v>
      </c>
      <c r="L200" s="5" t="s">
        <v>208</v>
      </c>
      <c r="M200" s="5" t="s">
        <v>103</v>
      </c>
      <c r="N200" s="14" t="str">
        <f t="shared" si="39"/>
        <v>E 32 St &amp; Park Ave TO E 45 St &amp; 3 Ave</v>
      </c>
      <c r="O200" s="5" t="s">
        <v>11</v>
      </c>
      <c r="P200" s="5" t="s">
        <v>12</v>
      </c>
      <c r="Q200" s="5">
        <v>1977</v>
      </c>
      <c r="R200" s="8">
        <f t="shared" si="36"/>
        <v>45</v>
      </c>
      <c r="S200" s="9" t="str">
        <f t="shared" si="37"/>
        <v>40-49</v>
      </c>
      <c r="T200" s="9"/>
    </row>
    <row r="201" spans="1:20" x14ac:dyDescent="0.3">
      <c r="A201" s="5">
        <v>228565</v>
      </c>
      <c r="B201" s="6">
        <v>42747.649097222224</v>
      </c>
      <c r="C201" s="31">
        <f t="shared" si="30"/>
        <v>42747</v>
      </c>
      <c r="D201" s="32">
        <f t="shared" si="31"/>
        <v>0.64909722222222221</v>
      </c>
      <c r="E201" s="12">
        <f t="shared" si="38"/>
        <v>0.625</v>
      </c>
      <c r="F201" s="10">
        <f t="shared" si="32"/>
        <v>5</v>
      </c>
      <c r="G201" s="9" t="str">
        <f t="shared" si="33"/>
        <v>Jan</v>
      </c>
      <c r="H201" s="9">
        <f t="shared" si="34"/>
        <v>2017</v>
      </c>
      <c r="I201" s="6">
        <v>42747.651412037034</v>
      </c>
      <c r="J201" s="5">
        <v>200</v>
      </c>
      <c r="K201" s="7">
        <f t="shared" si="35"/>
        <v>3.3333333333333335</v>
      </c>
      <c r="L201" s="5" t="s">
        <v>266</v>
      </c>
      <c r="M201" s="5" t="s">
        <v>267</v>
      </c>
      <c r="N201" s="14" t="str">
        <f t="shared" si="39"/>
        <v>W 52 St &amp; 9 Ave TO Broadway &amp; W 55 St</v>
      </c>
      <c r="O201" s="5" t="s">
        <v>11</v>
      </c>
      <c r="P201" s="5" t="s">
        <v>12</v>
      </c>
      <c r="Q201" s="5">
        <v>1974</v>
      </c>
      <c r="R201" s="8">
        <f t="shared" si="36"/>
        <v>48</v>
      </c>
      <c r="S201" s="9" t="str">
        <f t="shared" si="37"/>
        <v>40-49</v>
      </c>
      <c r="T201" s="9"/>
    </row>
    <row r="202" spans="1:20" x14ac:dyDescent="0.3">
      <c r="A202" s="5">
        <v>1386254</v>
      </c>
      <c r="B202" s="6">
        <v>42791.39539351852</v>
      </c>
      <c r="C202" s="31">
        <f t="shared" si="30"/>
        <v>42791</v>
      </c>
      <c r="D202" s="32">
        <f t="shared" si="31"/>
        <v>0.39539351851851851</v>
      </c>
      <c r="E202" s="12">
        <f t="shared" si="38"/>
        <v>0.375</v>
      </c>
      <c r="F202" s="10">
        <f t="shared" si="32"/>
        <v>7</v>
      </c>
      <c r="G202" s="9" t="str">
        <f t="shared" si="33"/>
        <v>Feb</v>
      </c>
      <c r="H202" s="9">
        <f t="shared" si="34"/>
        <v>2017</v>
      </c>
      <c r="I202" s="6">
        <v>42791.398900462962</v>
      </c>
      <c r="J202" s="5">
        <v>303</v>
      </c>
      <c r="K202" s="7">
        <f t="shared" si="35"/>
        <v>5.05</v>
      </c>
      <c r="L202" s="5" t="s">
        <v>268</v>
      </c>
      <c r="M202" s="5" t="s">
        <v>249</v>
      </c>
      <c r="N202" s="14" t="str">
        <f t="shared" si="39"/>
        <v>W 37 St &amp; 10 Ave TO W 41 St &amp; 8 Ave</v>
      </c>
      <c r="O202" s="5" t="s">
        <v>11</v>
      </c>
      <c r="P202" s="5" t="s">
        <v>12</v>
      </c>
      <c r="Q202" s="5">
        <v>1988</v>
      </c>
      <c r="R202" s="8">
        <f t="shared" si="36"/>
        <v>34</v>
      </c>
      <c r="S202" s="9" t="str">
        <f t="shared" si="37"/>
        <v>30-39</v>
      </c>
      <c r="T202" s="9"/>
    </row>
    <row r="203" spans="1:20" x14ac:dyDescent="0.3">
      <c r="A203" s="5">
        <v>6269681</v>
      </c>
      <c r="B203" s="6">
        <v>42907.999340277776</v>
      </c>
      <c r="C203" s="31">
        <f t="shared" si="30"/>
        <v>42907</v>
      </c>
      <c r="D203" s="32">
        <f t="shared" si="31"/>
        <v>0.99934027777777779</v>
      </c>
      <c r="E203" s="12">
        <f t="shared" si="38"/>
        <v>0.95833333333333326</v>
      </c>
      <c r="F203" s="10">
        <f t="shared" si="32"/>
        <v>4</v>
      </c>
      <c r="G203" s="9" t="str">
        <f t="shared" si="33"/>
        <v>Jun</v>
      </c>
      <c r="H203" s="9">
        <f t="shared" si="34"/>
        <v>2017</v>
      </c>
      <c r="I203" s="6">
        <v>42908.013865740744</v>
      </c>
      <c r="J203" s="5">
        <v>1254</v>
      </c>
      <c r="K203" s="7">
        <f t="shared" si="35"/>
        <v>20.9</v>
      </c>
      <c r="L203" s="5" t="s">
        <v>86</v>
      </c>
      <c r="M203" s="5" t="s">
        <v>34</v>
      </c>
      <c r="N203" s="14" t="str">
        <f t="shared" si="39"/>
        <v>Carmine St &amp; 6 Ave TO Front St &amp; Maiden Ln</v>
      </c>
      <c r="O203" s="5" t="s">
        <v>11</v>
      </c>
      <c r="P203" s="5" t="s">
        <v>12</v>
      </c>
      <c r="Q203" s="5">
        <v>1960</v>
      </c>
      <c r="R203" s="8">
        <f t="shared" si="36"/>
        <v>62</v>
      </c>
      <c r="S203" s="9" t="str">
        <f t="shared" si="37"/>
        <v>60-69</v>
      </c>
      <c r="T203" s="9"/>
    </row>
    <row r="204" spans="1:20" x14ac:dyDescent="0.3">
      <c r="A204" s="5">
        <v>6173619</v>
      </c>
      <c r="B204" s="6">
        <v>42906.707303240742</v>
      </c>
      <c r="C204" s="31">
        <f t="shared" si="30"/>
        <v>42906</v>
      </c>
      <c r="D204" s="32">
        <f t="shared" si="31"/>
        <v>0.70730324074074069</v>
      </c>
      <c r="E204" s="12">
        <f t="shared" si="38"/>
        <v>0.66666666666666663</v>
      </c>
      <c r="F204" s="10">
        <f t="shared" si="32"/>
        <v>3</v>
      </c>
      <c r="G204" s="9" t="str">
        <f t="shared" si="33"/>
        <v>Jun</v>
      </c>
      <c r="H204" s="9">
        <f t="shared" si="34"/>
        <v>2017</v>
      </c>
      <c r="I204" s="6">
        <v>42906.709699074076</v>
      </c>
      <c r="J204" s="5">
        <v>206</v>
      </c>
      <c r="K204" s="7">
        <f t="shared" si="35"/>
        <v>3.4333333333333331</v>
      </c>
      <c r="L204" s="5" t="s">
        <v>269</v>
      </c>
      <c r="M204" s="5" t="s">
        <v>81</v>
      </c>
      <c r="N204" s="14" t="str">
        <f t="shared" si="39"/>
        <v>Driggs Ave &amp; Lorimer St TO N 8 St &amp; Driggs Ave</v>
      </c>
      <c r="O204" s="5" t="s">
        <v>11</v>
      </c>
      <c r="P204" s="5" t="s">
        <v>19</v>
      </c>
      <c r="Q204" s="5">
        <v>1986</v>
      </c>
      <c r="R204" s="8">
        <f t="shared" si="36"/>
        <v>36</v>
      </c>
      <c r="S204" s="9" t="str">
        <f t="shared" si="37"/>
        <v>30-39</v>
      </c>
      <c r="T204" s="9"/>
    </row>
    <row r="205" spans="1:20" x14ac:dyDescent="0.3">
      <c r="A205" s="5">
        <v>4218781</v>
      </c>
      <c r="B205" s="6">
        <v>42869.794236111113</v>
      </c>
      <c r="C205" s="31">
        <f t="shared" si="30"/>
        <v>42869</v>
      </c>
      <c r="D205" s="32">
        <f t="shared" si="31"/>
        <v>0.79423611111111114</v>
      </c>
      <c r="E205" s="12">
        <f t="shared" si="38"/>
        <v>0.79166666666666663</v>
      </c>
      <c r="F205" s="10">
        <f t="shared" si="32"/>
        <v>1</v>
      </c>
      <c r="G205" s="9" t="str">
        <f t="shared" si="33"/>
        <v>May</v>
      </c>
      <c r="H205" s="9">
        <f t="shared" si="34"/>
        <v>2017</v>
      </c>
      <c r="I205" s="6">
        <v>42869.806805555556</v>
      </c>
      <c r="J205" s="5">
        <v>1085</v>
      </c>
      <c r="K205" s="7">
        <f t="shared" si="35"/>
        <v>18.083333333333332</v>
      </c>
      <c r="L205" s="5" t="s">
        <v>270</v>
      </c>
      <c r="M205" s="5" t="s">
        <v>118</v>
      </c>
      <c r="N205" s="14" t="str">
        <f t="shared" si="39"/>
        <v>E 55 St &amp; 2 Ave TO E 15 St &amp; 3 Ave</v>
      </c>
      <c r="O205" s="5" t="s">
        <v>29</v>
      </c>
      <c r="P205" s="9" t="s">
        <v>19</v>
      </c>
      <c r="Q205" s="9">
        <v>1986</v>
      </c>
      <c r="R205" s="8">
        <f t="shared" si="36"/>
        <v>36</v>
      </c>
      <c r="S205" s="9" t="str">
        <f t="shared" si="37"/>
        <v>30-39</v>
      </c>
      <c r="T205" s="9"/>
    </row>
    <row r="206" spans="1:20" x14ac:dyDescent="0.3">
      <c r="A206" s="5">
        <v>6335379</v>
      </c>
      <c r="B206" s="6">
        <v>42908.974537037036</v>
      </c>
      <c r="C206" s="31">
        <f t="shared" si="30"/>
        <v>42908</v>
      </c>
      <c r="D206" s="32">
        <f t="shared" si="31"/>
        <v>0.97453703703703709</v>
      </c>
      <c r="E206" s="12">
        <f t="shared" si="38"/>
        <v>0.95833333333333326</v>
      </c>
      <c r="F206" s="10">
        <f t="shared" si="32"/>
        <v>5</v>
      </c>
      <c r="G206" s="9" t="str">
        <f t="shared" si="33"/>
        <v>Jun</v>
      </c>
      <c r="H206" s="9">
        <f t="shared" si="34"/>
        <v>2017</v>
      </c>
      <c r="I206" s="6">
        <v>42908.980486111112</v>
      </c>
      <c r="J206" s="5">
        <v>514</v>
      </c>
      <c r="K206" s="7">
        <f t="shared" si="35"/>
        <v>8.5666666666666664</v>
      </c>
      <c r="L206" s="5" t="s">
        <v>240</v>
      </c>
      <c r="M206" s="5" t="s">
        <v>180</v>
      </c>
      <c r="N206" s="14" t="str">
        <f t="shared" si="39"/>
        <v>E 7 St &amp; Avenue A TO Clinton St &amp; Grand St</v>
      </c>
      <c r="O206" s="5" t="s">
        <v>11</v>
      </c>
      <c r="P206" s="5" t="s">
        <v>12</v>
      </c>
      <c r="Q206" s="5">
        <v>1988</v>
      </c>
      <c r="R206" s="8">
        <f t="shared" si="36"/>
        <v>34</v>
      </c>
      <c r="S206" s="9" t="str">
        <f t="shared" si="37"/>
        <v>30-39</v>
      </c>
      <c r="T206" s="9"/>
    </row>
    <row r="207" spans="1:20" x14ac:dyDescent="0.3">
      <c r="A207" s="5">
        <v>2485026</v>
      </c>
      <c r="B207" s="6">
        <v>42833.089097222219</v>
      </c>
      <c r="C207" s="31">
        <f t="shared" si="30"/>
        <v>42833</v>
      </c>
      <c r="D207" s="32">
        <f t="shared" si="31"/>
        <v>8.9097222222222217E-2</v>
      </c>
      <c r="E207" s="12">
        <f t="shared" si="38"/>
        <v>8.3333333333333329E-2</v>
      </c>
      <c r="F207" s="10">
        <f t="shared" si="32"/>
        <v>7</v>
      </c>
      <c r="G207" s="9" t="str">
        <f t="shared" si="33"/>
        <v>Apr</v>
      </c>
      <c r="H207" s="9">
        <f t="shared" si="34"/>
        <v>2017</v>
      </c>
      <c r="I207" s="6">
        <v>42833.097812499997</v>
      </c>
      <c r="J207" s="5">
        <v>752</v>
      </c>
      <c r="K207" s="7">
        <f t="shared" si="35"/>
        <v>12.533333333333333</v>
      </c>
      <c r="L207" s="5" t="s">
        <v>139</v>
      </c>
      <c r="M207" s="5" t="s">
        <v>240</v>
      </c>
      <c r="N207" s="14" t="str">
        <f t="shared" si="39"/>
        <v>Centre St &amp; Chambers St TO E 7 St &amp; Avenue A</v>
      </c>
      <c r="O207" s="5" t="s">
        <v>11</v>
      </c>
      <c r="P207" s="5" t="s">
        <v>12</v>
      </c>
      <c r="Q207" s="5">
        <v>1983</v>
      </c>
      <c r="R207" s="8">
        <f t="shared" si="36"/>
        <v>39</v>
      </c>
      <c r="S207" s="9" t="str">
        <f t="shared" si="37"/>
        <v>30-39</v>
      </c>
      <c r="T207" s="9"/>
    </row>
    <row r="208" spans="1:20" x14ac:dyDescent="0.3">
      <c r="A208" s="5">
        <v>1650900</v>
      </c>
      <c r="B208" s="6">
        <v>42799.667696759258</v>
      </c>
      <c r="C208" s="31">
        <f t="shared" si="30"/>
        <v>42799</v>
      </c>
      <c r="D208" s="32">
        <f t="shared" si="31"/>
        <v>0.66769675925925931</v>
      </c>
      <c r="E208" s="12">
        <f t="shared" si="38"/>
        <v>0.66666666666666663</v>
      </c>
      <c r="F208" s="10">
        <f t="shared" si="32"/>
        <v>1</v>
      </c>
      <c r="G208" s="9" t="str">
        <f t="shared" si="33"/>
        <v>Mar</v>
      </c>
      <c r="H208" s="9">
        <f t="shared" si="34"/>
        <v>2017</v>
      </c>
      <c r="I208" s="6">
        <v>42799.675428240742</v>
      </c>
      <c r="J208" s="5">
        <v>668</v>
      </c>
      <c r="K208" s="7">
        <f t="shared" si="35"/>
        <v>11.133333333333333</v>
      </c>
      <c r="L208" s="5" t="s">
        <v>154</v>
      </c>
      <c r="M208" s="5" t="s">
        <v>200</v>
      </c>
      <c r="N208" s="14" t="str">
        <f t="shared" si="39"/>
        <v>11 Ave &amp; W 41 St TO Broadway &amp; W 49 St</v>
      </c>
      <c r="O208" s="5" t="s">
        <v>11</v>
      </c>
      <c r="P208" s="5" t="s">
        <v>12</v>
      </c>
      <c r="Q208" s="5">
        <v>1971</v>
      </c>
      <c r="R208" s="8">
        <f t="shared" si="36"/>
        <v>51</v>
      </c>
      <c r="S208" s="9" t="str">
        <f t="shared" si="37"/>
        <v>50-59</v>
      </c>
      <c r="T208" s="9"/>
    </row>
    <row r="209" spans="1:20" x14ac:dyDescent="0.3">
      <c r="A209" s="5">
        <v>2744300</v>
      </c>
      <c r="B209" s="6">
        <v>42838.560590277775</v>
      </c>
      <c r="C209" s="31">
        <f t="shared" si="30"/>
        <v>42838</v>
      </c>
      <c r="D209" s="32">
        <f t="shared" si="31"/>
        <v>0.56059027777777781</v>
      </c>
      <c r="E209" s="12">
        <f t="shared" si="38"/>
        <v>0.54166666666666663</v>
      </c>
      <c r="F209" s="10">
        <f t="shared" si="32"/>
        <v>5</v>
      </c>
      <c r="G209" s="9" t="str">
        <f t="shared" si="33"/>
        <v>Apr</v>
      </c>
      <c r="H209" s="9">
        <f t="shared" si="34"/>
        <v>2017</v>
      </c>
      <c r="I209" s="6">
        <v>42838.578055555554</v>
      </c>
      <c r="J209" s="5">
        <v>1509</v>
      </c>
      <c r="K209" s="7">
        <f t="shared" si="35"/>
        <v>25.15</v>
      </c>
      <c r="L209" s="5" t="s">
        <v>271</v>
      </c>
      <c r="M209" s="5" t="s">
        <v>244</v>
      </c>
      <c r="N209" s="14" t="str">
        <f t="shared" si="39"/>
        <v>5 Ave &amp; E 93 St TO 12 Ave &amp; W 40 St</v>
      </c>
      <c r="O209" s="5" t="s">
        <v>29</v>
      </c>
      <c r="P209" s="9" t="s">
        <v>12</v>
      </c>
      <c r="Q209" s="9">
        <v>1971</v>
      </c>
      <c r="R209" s="8">
        <f t="shared" si="36"/>
        <v>51</v>
      </c>
      <c r="S209" s="9" t="str">
        <f t="shared" si="37"/>
        <v>50-59</v>
      </c>
      <c r="T209" s="9"/>
    </row>
    <row r="210" spans="1:20" x14ac:dyDescent="0.3">
      <c r="A210" s="5">
        <v>3308681</v>
      </c>
      <c r="B210" s="6">
        <v>42850.999305555553</v>
      </c>
      <c r="C210" s="31">
        <f t="shared" si="30"/>
        <v>42850</v>
      </c>
      <c r="D210" s="32">
        <f t="shared" si="31"/>
        <v>0.99930555555555556</v>
      </c>
      <c r="E210" s="12">
        <f t="shared" si="38"/>
        <v>0.95833333333333326</v>
      </c>
      <c r="F210" s="10">
        <f t="shared" si="32"/>
        <v>3</v>
      </c>
      <c r="G210" s="9" t="str">
        <f t="shared" si="33"/>
        <v>Apr</v>
      </c>
      <c r="H210" s="9">
        <f t="shared" si="34"/>
        <v>2017</v>
      </c>
      <c r="I210" s="6">
        <v>42851.002245370371</v>
      </c>
      <c r="J210" s="5">
        <v>254</v>
      </c>
      <c r="K210" s="7">
        <f t="shared" si="35"/>
        <v>4.2333333333333334</v>
      </c>
      <c r="L210" s="5" t="s">
        <v>53</v>
      </c>
      <c r="M210" s="5" t="s">
        <v>241</v>
      </c>
      <c r="N210" s="14" t="str">
        <f t="shared" si="39"/>
        <v>Washington Pl &amp; Broadway TO E 4 St &amp; 2 Ave</v>
      </c>
      <c r="O210" s="5" t="s">
        <v>11</v>
      </c>
      <c r="P210" s="5" t="s">
        <v>19</v>
      </c>
      <c r="Q210" s="5">
        <v>1996</v>
      </c>
      <c r="R210" s="8">
        <f t="shared" si="36"/>
        <v>26</v>
      </c>
      <c r="S210" s="9" t="str">
        <f t="shared" si="37"/>
        <v>20-29</v>
      </c>
      <c r="T210" s="9"/>
    </row>
    <row r="211" spans="1:20" x14ac:dyDescent="0.3">
      <c r="A211" s="5">
        <v>2125872</v>
      </c>
      <c r="B211" s="6">
        <v>42821.758773148147</v>
      </c>
      <c r="C211" s="31">
        <f t="shared" si="30"/>
        <v>42821</v>
      </c>
      <c r="D211" s="32">
        <f t="shared" si="31"/>
        <v>0.75877314814814811</v>
      </c>
      <c r="E211" s="12">
        <f t="shared" si="38"/>
        <v>0.75</v>
      </c>
      <c r="F211" s="10">
        <f t="shared" si="32"/>
        <v>2</v>
      </c>
      <c r="G211" s="9" t="str">
        <f t="shared" si="33"/>
        <v>Mar</v>
      </c>
      <c r="H211" s="9">
        <f t="shared" si="34"/>
        <v>2017</v>
      </c>
      <c r="I211" s="6">
        <v>42821.771493055552</v>
      </c>
      <c r="J211" s="5">
        <v>1098</v>
      </c>
      <c r="K211" s="7">
        <f t="shared" si="35"/>
        <v>18.3</v>
      </c>
      <c r="L211" s="5" t="s">
        <v>216</v>
      </c>
      <c r="M211" s="5" t="s">
        <v>56</v>
      </c>
      <c r="N211" s="14" t="str">
        <f t="shared" si="39"/>
        <v>Fulton St &amp; Broadway TO Allen St &amp; Stanton St</v>
      </c>
      <c r="O211" s="5" t="s">
        <v>11</v>
      </c>
      <c r="P211" s="5" t="s">
        <v>12</v>
      </c>
      <c r="Q211" s="5">
        <v>1988</v>
      </c>
      <c r="R211" s="8">
        <f t="shared" si="36"/>
        <v>34</v>
      </c>
      <c r="S211" s="9" t="str">
        <f t="shared" si="37"/>
        <v>30-39</v>
      </c>
      <c r="T211" s="9"/>
    </row>
    <row r="212" spans="1:20" x14ac:dyDescent="0.3">
      <c r="A212" s="5">
        <v>5116172</v>
      </c>
      <c r="B212" s="6">
        <v>42887.617673611108</v>
      </c>
      <c r="C212" s="31">
        <f t="shared" si="30"/>
        <v>42887</v>
      </c>
      <c r="D212" s="32">
        <f t="shared" si="31"/>
        <v>0.61767361111111108</v>
      </c>
      <c r="E212" s="12">
        <f t="shared" si="38"/>
        <v>0.58333333333333326</v>
      </c>
      <c r="F212" s="10">
        <f t="shared" si="32"/>
        <v>5</v>
      </c>
      <c r="G212" s="9" t="str">
        <f t="shared" si="33"/>
        <v>Jun</v>
      </c>
      <c r="H212" s="9">
        <f t="shared" si="34"/>
        <v>2017</v>
      </c>
      <c r="I212" s="6">
        <v>42887.63758101852</v>
      </c>
      <c r="J212" s="5">
        <v>1719</v>
      </c>
      <c r="K212" s="7">
        <f t="shared" si="35"/>
        <v>28.65</v>
      </c>
      <c r="L212" s="5" t="s">
        <v>139</v>
      </c>
      <c r="M212" s="5" t="s">
        <v>116</v>
      </c>
      <c r="N212" s="14" t="str">
        <f t="shared" si="39"/>
        <v>Centre St &amp; Chambers St TO Spruce St &amp; Nassau St</v>
      </c>
      <c r="O212" s="5" t="s">
        <v>29</v>
      </c>
      <c r="P212" s="9" t="s">
        <v>12</v>
      </c>
      <c r="Q212" s="9">
        <v>1988</v>
      </c>
      <c r="R212" s="8">
        <f t="shared" si="36"/>
        <v>34</v>
      </c>
      <c r="S212" s="9" t="str">
        <f t="shared" si="37"/>
        <v>30-39</v>
      </c>
      <c r="T212" s="9"/>
    </row>
    <row r="213" spans="1:20" x14ac:dyDescent="0.3">
      <c r="A213" s="5">
        <v>4108411</v>
      </c>
      <c r="B213" s="6">
        <v>42866.752951388888</v>
      </c>
      <c r="C213" s="31">
        <f t="shared" si="30"/>
        <v>42866</v>
      </c>
      <c r="D213" s="32">
        <f t="shared" si="31"/>
        <v>0.75295138888888891</v>
      </c>
      <c r="E213" s="12">
        <f t="shared" si="38"/>
        <v>0.75</v>
      </c>
      <c r="F213" s="10">
        <f t="shared" si="32"/>
        <v>5</v>
      </c>
      <c r="G213" s="9" t="str">
        <f t="shared" si="33"/>
        <v>May</v>
      </c>
      <c r="H213" s="9">
        <f t="shared" si="34"/>
        <v>2017</v>
      </c>
      <c r="I213" s="6">
        <v>42866.773576388892</v>
      </c>
      <c r="J213" s="5">
        <v>1781</v>
      </c>
      <c r="K213" s="7">
        <f t="shared" si="35"/>
        <v>29.683333333333334</v>
      </c>
      <c r="L213" s="5" t="s">
        <v>272</v>
      </c>
      <c r="M213" s="5" t="s">
        <v>255</v>
      </c>
      <c r="N213" s="14" t="str">
        <f t="shared" si="39"/>
        <v>E 58 St &amp; Madison Ave TO Pershing Square North</v>
      </c>
      <c r="O213" s="5" t="s">
        <v>11</v>
      </c>
      <c r="P213" s="5" t="s">
        <v>12</v>
      </c>
      <c r="Q213" s="5">
        <v>1980</v>
      </c>
      <c r="R213" s="8">
        <f t="shared" si="36"/>
        <v>42</v>
      </c>
      <c r="S213" s="9" t="str">
        <f t="shared" si="37"/>
        <v>40-49</v>
      </c>
      <c r="T213" s="9"/>
    </row>
    <row r="214" spans="1:20" x14ac:dyDescent="0.3">
      <c r="A214" s="5">
        <v>279381</v>
      </c>
      <c r="B214" s="6">
        <v>42748.846805555557</v>
      </c>
      <c r="C214" s="31">
        <f t="shared" si="30"/>
        <v>42748</v>
      </c>
      <c r="D214" s="32">
        <f t="shared" si="31"/>
        <v>0.84680555555555559</v>
      </c>
      <c r="E214" s="12">
        <f t="shared" si="38"/>
        <v>0.83333333333333326</v>
      </c>
      <c r="F214" s="10">
        <f t="shared" si="32"/>
        <v>6</v>
      </c>
      <c r="G214" s="9" t="str">
        <f t="shared" si="33"/>
        <v>Jan</v>
      </c>
      <c r="H214" s="9">
        <f t="shared" si="34"/>
        <v>2017</v>
      </c>
      <c r="I214" s="6">
        <v>42748.853182870371</v>
      </c>
      <c r="J214" s="5">
        <v>551</v>
      </c>
      <c r="K214" s="7">
        <f t="shared" si="35"/>
        <v>9.1833333333333336</v>
      </c>
      <c r="L214" s="5" t="s">
        <v>273</v>
      </c>
      <c r="M214" s="5" t="s">
        <v>274</v>
      </c>
      <c r="N214" s="14" t="str">
        <f t="shared" si="39"/>
        <v>W 87 St  &amp; Amsterdam Ave TO 11 Ave &amp; W 59 St</v>
      </c>
      <c r="O214" s="5" t="s">
        <v>11</v>
      </c>
      <c r="P214" s="5" t="s">
        <v>12</v>
      </c>
      <c r="Q214" s="5">
        <v>1994</v>
      </c>
      <c r="R214" s="8">
        <f t="shared" si="36"/>
        <v>28</v>
      </c>
      <c r="S214" s="9" t="str">
        <f t="shared" si="37"/>
        <v>20-29</v>
      </c>
      <c r="T214" s="9"/>
    </row>
    <row r="215" spans="1:20" x14ac:dyDescent="0.3">
      <c r="A215" s="5">
        <v>2072415</v>
      </c>
      <c r="B215" s="6">
        <v>42819.566145833334</v>
      </c>
      <c r="C215" s="31">
        <f t="shared" si="30"/>
        <v>42819</v>
      </c>
      <c r="D215" s="32">
        <f t="shared" si="31"/>
        <v>0.56614583333333335</v>
      </c>
      <c r="E215" s="12">
        <f t="shared" si="38"/>
        <v>0.54166666666666663</v>
      </c>
      <c r="F215" s="10">
        <f t="shared" si="32"/>
        <v>7</v>
      </c>
      <c r="G215" s="9" t="str">
        <f t="shared" si="33"/>
        <v>Mar</v>
      </c>
      <c r="H215" s="9">
        <f t="shared" si="34"/>
        <v>2017</v>
      </c>
      <c r="I215" s="6">
        <v>42819.570798611108</v>
      </c>
      <c r="J215" s="5">
        <v>402</v>
      </c>
      <c r="K215" s="7">
        <f t="shared" si="35"/>
        <v>6.7</v>
      </c>
      <c r="L215" s="5" t="s">
        <v>67</v>
      </c>
      <c r="M215" s="5" t="s">
        <v>275</v>
      </c>
      <c r="N215" s="14" t="str">
        <f t="shared" si="39"/>
        <v>W 20 St &amp; 11 Ave TO W 18 St &amp; 6 Ave</v>
      </c>
      <c r="O215" s="5" t="s">
        <v>11</v>
      </c>
      <c r="P215" s="5" t="s">
        <v>12</v>
      </c>
      <c r="Q215" s="5">
        <v>1991</v>
      </c>
      <c r="R215" s="8">
        <f t="shared" si="36"/>
        <v>31</v>
      </c>
      <c r="S215" s="9" t="str">
        <f t="shared" si="37"/>
        <v>30-39</v>
      </c>
      <c r="T215" s="9"/>
    </row>
    <row r="216" spans="1:20" x14ac:dyDescent="0.3">
      <c r="A216" s="5">
        <v>432007</v>
      </c>
      <c r="B216" s="6">
        <v>42755.389050925929</v>
      </c>
      <c r="C216" s="31">
        <f t="shared" si="30"/>
        <v>42755</v>
      </c>
      <c r="D216" s="32">
        <f t="shared" si="31"/>
        <v>0.38905092592592588</v>
      </c>
      <c r="E216" s="12">
        <f t="shared" si="38"/>
        <v>0.375</v>
      </c>
      <c r="F216" s="10">
        <f t="shared" si="32"/>
        <v>6</v>
      </c>
      <c r="G216" s="9" t="str">
        <f t="shared" si="33"/>
        <v>Jan</v>
      </c>
      <c r="H216" s="9">
        <f t="shared" si="34"/>
        <v>2017</v>
      </c>
      <c r="I216" s="6">
        <v>42755.394166666665</v>
      </c>
      <c r="J216" s="5">
        <v>441</v>
      </c>
      <c r="K216" s="7">
        <f t="shared" si="35"/>
        <v>7.35</v>
      </c>
      <c r="L216" s="5" t="s">
        <v>276</v>
      </c>
      <c r="M216" s="5" t="s">
        <v>85</v>
      </c>
      <c r="N216" s="14" t="str">
        <f t="shared" si="39"/>
        <v>W 39 St &amp; 9 Ave TO Pershing Square South</v>
      </c>
      <c r="O216" s="5" t="s">
        <v>11</v>
      </c>
      <c r="P216" s="5" t="s">
        <v>12</v>
      </c>
      <c r="Q216" s="5">
        <v>1980</v>
      </c>
      <c r="R216" s="8">
        <f t="shared" si="36"/>
        <v>42</v>
      </c>
      <c r="S216" s="9" t="str">
        <f t="shared" si="37"/>
        <v>40-49</v>
      </c>
      <c r="T216" s="9"/>
    </row>
    <row r="217" spans="1:20" x14ac:dyDescent="0.3">
      <c r="A217" s="5">
        <v>3284666</v>
      </c>
      <c r="B217" s="6">
        <v>42849.856493055559</v>
      </c>
      <c r="C217" s="31">
        <f t="shared" si="30"/>
        <v>42849</v>
      </c>
      <c r="D217" s="32">
        <f t="shared" si="31"/>
        <v>0.85649305555555555</v>
      </c>
      <c r="E217" s="12">
        <f t="shared" si="38"/>
        <v>0.83333333333333326</v>
      </c>
      <c r="F217" s="10">
        <f t="shared" si="32"/>
        <v>2</v>
      </c>
      <c r="G217" s="9" t="str">
        <f t="shared" si="33"/>
        <v>Apr</v>
      </c>
      <c r="H217" s="9">
        <f t="shared" si="34"/>
        <v>2017</v>
      </c>
      <c r="I217" s="6">
        <v>42849.860891203702</v>
      </c>
      <c r="J217" s="5">
        <v>379</v>
      </c>
      <c r="K217" s="7">
        <f t="shared" si="35"/>
        <v>6.3166666666666664</v>
      </c>
      <c r="L217" s="5" t="s">
        <v>250</v>
      </c>
      <c r="M217" s="5" t="s">
        <v>141</v>
      </c>
      <c r="N217" s="14" t="str">
        <f t="shared" si="39"/>
        <v>6 Ave &amp; W 33 St TO E 16 St &amp; 5 Ave</v>
      </c>
      <c r="O217" s="5" t="s">
        <v>11</v>
      </c>
      <c r="P217" s="5" t="s">
        <v>12</v>
      </c>
      <c r="Q217" s="5">
        <v>1978</v>
      </c>
      <c r="R217" s="8">
        <f t="shared" si="36"/>
        <v>44</v>
      </c>
      <c r="S217" s="9" t="str">
        <f t="shared" si="37"/>
        <v>40-49</v>
      </c>
      <c r="T217" s="9"/>
    </row>
    <row r="218" spans="1:20" x14ac:dyDescent="0.3">
      <c r="A218" s="5">
        <v>1157420</v>
      </c>
      <c r="B218" s="6">
        <v>42785.440000000002</v>
      </c>
      <c r="C218" s="31">
        <f t="shared" si="30"/>
        <v>42785</v>
      </c>
      <c r="D218" s="32">
        <f t="shared" si="31"/>
        <v>0.44</v>
      </c>
      <c r="E218" s="12">
        <f t="shared" si="38"/>
        <v>0.41666666666666663</v>
      </c>
      <c r="F218" s="10">
        <f t="shared" si="32"/>
        <v>1</v>
      </c>
      <c r="G218" s="9" t="str">
        <f t="shared" si="33"/>
        <v>Feb</v>
      </c>
      <c r="H218" s="9">
        <f t="shared" si="34"/>
        <v>2017</v>
      </c>
      <c r="I218" s="6">
        <v>42785.461076388892</v>
      </c>
      <c r="J218" s="5">
        <v>1821</v>
      </c>
      <c r="K218" s="7">
        <f t="shared" si="35"/>
        <v>30.35</v>
      </c>
      <c r="L218" s="5" t="s">
        <v>28</v>
      </c>
      <c r="M218" s="5" t="s">
        <v>168</v>
      </c>
      <c r="N218" s="14" t="str">
        <f t="shared" si="39"/>
        <v>Central Park S &amp; 6 Ave TO 5 Ave &amp; E 88 St</v>
      </c>
      <c r="O218" s="5" t="s">
        <v>29</v>
      </c>
      <c r="P218" s="9" t="s">
        <v>12</v>
      </c>
      <c r="Q218" s="9">
        <v>1978</v>
      </c>
      <c r="R218" s="8">
        <f t="shared" si="36"/>
        <v>44</v>
      </c>
      <c r="S218" s="9" t="str">
        <f t="shared" si="37"/>
        <v>40-49</v>
      </c>
      <c r="T218" s="9"/>
    </row>
    <row r="219" spans="1:20" x14ac:dyDescent="0.3">
      <c r="A219" s="5">
        <v>2710778</v>
      </c>
      <c r="B219" s="6">
        <v>42837.776608796295</v>
      </c>
      <c r="C219" s="31">
        <f t="shared" si="30"/>
        <v>42837</v>
      </c>
      <c r="D219" s="32">
        <f t="shared" si="31"/>
        <v>0.77660879629629631</v>
      </c>
      <c r="E219" s="12">
        <f t="shared" si="38"/>
        <v>0.75</v>
      </c>
      <c r="F219" s="10">
        <f t="shared" si="32"/>
        <v>4</v>
      </c>
      <c r="G219" s="9" t="str">
        <f t="shared" si="33"/>
        <v>Apr</v>
      </c>
      <c r="H219" s="9">
        <f t="shared" si="34"/>
        <v>2017</v>
      </c>
      <c r="I219" s="6">
        <v>42837.779768518521</v>
      </c>
      <c r="J219" s="5">
        <v>273</v>
      </c>
      <c r="K219" s="7">
        <f t="shared" si="35"/>
        <v>4.55</v>
      </c>
      <c r="L219" s="5" t="s">
        <v>174</v>
      </c>
      <c r="M219" s="5" t="s">
        <v>277</v>
      </c>
      <c r="N219" s="14" t="str">
        <f t="shared" si="39"/>
        <v>Clinton St &amp; Joralemon St TO Kane St &amp; Clinton St</v>
      </c>
      <c r="O219" s="5" t="s">
        <v>11</v>
      </c>
      <c r="P219" s="5" t="s">
        <v>12</v>
      </c>
      <c r="Q219" s="5">
        <v>1972</v>
      </c>
      <c r="R219" s="8">
        <f t="shared" si="36"/>
        <v>50</v>
      </c>
      <c r="S219" s="9" t="str">
        <f t="shared" si="37"/>
        <v>50-59</v>
      </c>
      <c r="T219" s="9"/>
    </row>
    <row r="220" spans="1:20" x14ac:dyDescent="0.3">
      <c r="A220" s="5">
        <v>2418389</v>
      </c>
      <c r="B220" s="6">
        <v>42830.754629629628</v>
      </c>
      <c r="C220" s="31">
        <f t="shared" si="30"/>
        <v>42830</v>
      </c>
      <c r="D220" s="32">
        <f t="shared" si="31"/>
        <v>0.75462962962962965</v>
      </c>
      <c r="E220" s="12">
        <f t="shared" si="38"/>
        <v>0.75</v>
      </c>
      <c r="F220" s="10">
        <f t="shared" si="32"/>
        <v>4</v>
      </c>
      <c r="G220" s="9" t="str">
        <f t="shared" si="33"/>
        <v>Apr</v>
      </c>
      <c r="H220" s="9">
        <f t="shared" si="34"/>
        <v>2017</v>
      </c>
      <c r="I220" s="6">
        <v>42830.761932870373</v>
      </c>
      <c r="J220" s="5">
        <v>630</v>
      </c>
      <c r="K220" s="7">
        <f t="shared" si="35"/>
        <v>10.5</v>
      </c>
      <c r="L220" s="5" t="s">
        <v>197</v>
      </c>
      <c r="M220" s="5" t="s">
        <v>278</v>
      </c>
      <c r="N220" s="14" t="str">
        <f t="shared" si="39"/>
        <v>6 Ave &amp; Canal St TO W 15 St &amp; 7 Ave</v>
      </c>
      <c r="O220" s="5" t="s">
        <v>11</v>
      </c>
      <c r="P220" s="5" t="s">
        <v>12</v>
      </c>
      <c r="Q220" s="5">
        <v>1985</v>
      </c>
      <c r="R220" s="8">
        <f t="shared" si="36"/>
        <v>37</v>
      </c>
      <c r="S220" s="9" t="str">
        <f t="shared" si="37"/>
        <v>30-39</v>
      </c>
      <c r="T220" s="9"/>
    </row>
    <row r="221" spans="1:20" x14ac:dyDescent="0.3">
      <c r="A221" s="5">
        <v>5309535</v>
      </c>
      <c r="B221" s="6">
        <v>42890.807453703703</v>
      </c>
      <c r="C221" s="31">
        <f t="shared" si="30"/>
        <v>42890</v>
      </c>
      <c r="D221" s="32">
        <f t="shared" si="31"/>
        <v>0.80745370370370362</v>
      </c>
      <c r="E221" s="12">
        <f t="shared" si="38"/>
        <v>0.79166666666666663</v>
      </c>
      <c r="F221" s="10">
        <f t="shared" si="32"/>
        <v>1</v>
      </c>
      <c r="G221" s="9" t="str">
        <f t="shared" si="33"/>
        <v>Jun</v>
      </c>
      <c r="H221" s="9">
        <f t="shared" si="34"/>
        <v>2017</v>
      </c>
      <c r="I221" s="6">
        <v>42890.811469907407</v>
      </c>
      <c r="J221" s="5">
        <v>347</v>
      </c>
      <c r="K221" s="7">
        <f t="shared" si="35"/>
        <v>5.7833333333333332</v>
      </c>
      <c r="L221" s="5" t="s">
        <v>199</v>
      </c>
      <c r="M221" s="5" t="s">
        <v>91</v>
      </c>
      <c r="N221" s="14" t="str">
        <f t="shared" si="39"/>
        <v>W 56 St &amp; 10 Ave TO Broadway &amp; W 56 St</v>
      </c>
      <c r="O221" s="5" t="s">
        <v>11</v>
      </c>
      <c r="P221" s="5" t="s">
        <v>12</v>
      </c>
      <c r="Q221" s="5">
        <v>1955</v>
      </c>
      <c r="R221" s="8">
        <f t="shared" si="36"/>
        <v>67</v>
      </c>
      <c r="S221" s="9" t="str">
        <f t="shared" si="37"/>
        <v>60-69</v>
      </c>
      <c r="T221" s="9"/>
    </row>
    <row r="222" spans="1:20" x14ac:dyDescent="0.3">
      <c r="A222" s="5">
        <v>6209483</v>
      </c>
      <c r="B222" s="6">
        <v>42907.330277777779</v>
      </c>
      <c r="C222" s="31">
        <f t="shared" si="30"/>
        <v>42907</v>
      </c>
      <c r="D222" s="32">
        <f t="shared" si="31"/>
        <v>0.33027777777777778</v>
      </c>
      <c r="E222" s="12">
        <f t="shared" si="38"/>
        <v>0.29166666666666663</v>
      </c>
      <c r="F222" s="10">
        <f t="shared" si="32"/>
        <v>4</v>
      </c>
      <c r="G222" s="9" t="str">
        <f t="shared" si="33"/>
        <v>Jun</v>
      </c>
      <c r="H222" s="9">
        <f t="shared" si="34"/>
        <v>2017</v>
      </c>
      <c r="I222" s="6">
        <v>42907.331412037034</v>
      </c>
      <c r="J222" s="5">
        <v>98</v>
      </c>
      <c r="K222" s="7">
        <f t="shared" si="35"/>
        <v>1.6333333333333333</v>
      </c>
      <c r="L222" s="5" t="s">
        <v>146</v>
      </c>
      <c r="M222" s="5" t="s">
        <v>146</v>
      </c>
      <c r="N222" s="14" t="str">
        <f t="shared" si="39"/>
        <v>South End Ave &amp; Liberty St TO South End Ave &amp; Liberty St</v>
      </c>
      <c r="O222" s="5" t="s">
        <v>11</v>
      </c>
      <c r="P222" s="5" t="s">
        <v>19</v>
      </c>
      <c r="Q222" s="5">
        <v>1960</v>
      </c>
      <c r="R222" s="8">
        <f t="shared" si="36"/>
        <v>62</v>
      </c>
      <c r="S222" s="9" t="str">
        <f t="shared" si="37"/>
        <v>60-69</v>
      </c>
      <c r="T222" s="9"/>
    </row>
    <row r="223" spans="1:20" x14ac:dyDescent="0.3">
      <c r="A223" s="5">
        <v>6199671</v>
      </c>
      <c r="B223" s="6">
        <v>42906.918449074074</v>
      </c>
      <c r="C223" s="31">
        <f t="shared" si="30"/>
        <v>42906</v>
      </c>
      <c r="D223" s="32">
        <f t="shared" si="31"/>
        <v>0.91844907407407417</v>
      </c>
      <c r="E223" s="12">
        <f t="shared" si="38"/>
        <v>0.91666666666666663</v>
      </c>
      <c r="F223" s="10">
        <f t="shared" si="32"/>
        <v>3</v>
      </c>
      <c r="G223" s="9" t="str">
        <f t="shared" si="33"/>
        <v>Jun</v>
      </c>
      <c r="H223" s="9">
        <f t="shared" si="34"/>
        <v>2017</v>
      </c>
      <c r="I223" s="6">
        <v>42906.921979166669</v>
      </c>
      <c r="J223" s="5">
        <v>305</v>
      </c>
      <c r="K223" s="7">
        <f t="shared" si="35"/>
        <v>5.083333333333333</v>
      </c>
      <c r="L223" s="5" t="s">
        <v>279</v>
      </c>
      <c r="M223" s="5" t="s">
        <v>280</v>
      </c>
      <c r="N223" s="14" t="str">
        <f t="shared" si="39"/>
        <v>Fulton St &amp; Rockwell Pl TO Clermont Ave &amp; Lafayette Ave</v>
      </c>
      <c r="O223" s="5" t="s">
        <v>11</v>
      </c>
      <c r="P223" s="5" t="s">
        <v>12</v>
      </c>
      <c r="Q223" s="5">
        <v>1985</v>
      </c>
      <c r="R223" s="8">
        <f t="shared" si="36"/>
        <v>37</v>
      </c>
      <c r="S223" s="9" t="str">
        <f t="shared" si="37"/>
        <v>30-39</v>
      </c>
      <c r="T223" s="9"/>
    </row>
    <row r="224" spans="1:20" x14ac:dyDescent="0.3">
      <c r="A224" s="5">
        <v>3273104</v>
      </c>
      <c r="B224" s="6">
        <v>42849.740486111114</v>
      </c>
      <c r="C224" s="31">
        <f t="shared" si="30"/>
        <v>42849</v>
      </c>
      <c r="D224" s="32">
        <f t="shared" si="31"/>
        <v>0.74048611111111118</v>
      </c>
      <c r="E224" s="12">
        <f t="shared" si="38"/>
        <v>0.70833333333333326</v>
      </c>
      <c r="F224" s="10">
        <f t="shared" si="32"/>
        <v>2</v>
      </c>
      <c r="G224" s="9" t="str">
        <f t="shared" si="33"/>
        <v>Apr</v>
      </c>
      <c r="H224" s="9">
        <f t="shared" si="34"/>
        <v>2017</v>
      </c>
      <c r="I224" s="6">
        <v>42849.744166666664</v>
      </c>
      <c r="J224" s="5">
        <v>317</v>
      </c>
      <c r="K224" s="7">
        <f t="shared" si="35"/>
        <v>5.2833333333333332</v>
      </c>
      <c r="L224" s="5" t="s">
        <v>39</v>
      </c>
      <c r="M224" s="5" t="s">
        <v>111</v>
      </c>
      <c r="N224" s="14" t="str">
        <f t="shared" si="39"/>
        <v>E 47 St &amp; Park Ave TO E 39 St &amp; 2 Ave</v>
      </c>
      <c r="O224" s="5" t="s">
        <v>11</v>
      </c>
      <c r="P224" s="5" t="s">
        <v>12</v>
      </c>
      <c r="Q224" s="5">
        <v>1972</v>
      </c>
      <c r="R224" s="8">
        <f t="shared" si="36"/>
        <v>50</v>
      </c>
      <c r="S224" s="9" t="str">
        <f t="shared" si="37"/>
        <v>50-59</v>
      </c>
      <c r="T224" s="9"/>
    </row>
    <row r="225" spans="1:20" x14ac:dyDescent="0.3">
      <c r="A225" s="5">
        <v>6047053</v>
      </c>
      <c r="B225" s="6">
        <v>42903.891631944447</v>
      </c>
      <c r="C225" s="31">
        <f t="shared" si="30"/>
        <v>42903</v>
      </c>
      <c r="D225" s="32">
        <f t="shared" si="31"/>
        <v>0.89163194444444438</v>
      </c>
      <c r="E225" s="12">
        <f t="shared" si="38"/>
        <v>0.875</v>
      </c>
      <c r="F225" s="10">
        <f t="shared" si="32"/>
        <v>7</v>
      </c>
      <c r="G225" s="9" t="str">
        <f t="shared" si="33"/>
        <v>Jun</v>
      </c>
      <c r="H225" s="9">
        <f t="shared" si="34"/>
        <v>2017</v>
      </c>
      <c r="I225" s="6">
        <v>42903.897361111114</v>
      </c>
      <c r="J225" s="5">
        <v>495</v>
      </c>
      <c r="K225" s="7">
        <f t="shared" si="35"/>
        <v>8.25</v>
      </c>
      <c r="L225" s="5" t="s">
        <v>281</v>
      </c>
      <c r="M225" s="5" t="s">
        <v>126</v>
      </c>
      <c r="N225" s="14" t="str">
        <f t="shared" si="39"/>
        <v>E 12 St &amp; 3 Ave TO Allen St &amp; Rivington St</v>
      </c>
      <c r="O225" s="5" t="s">
        <v>11</v>
      </c>
      <c r="P225" s="5" t="s">
        <v>12</v>
      </c>
      <c r="Q225" s="5">
        <v>1983</v>
      </c>
      <c r="R225" s="8">
        <f t="shared" si="36"/>
        <v>39</v>
      </c>
      <c r="S225" s="9" t="str">
        <f t="shared" si="37"/>
        <v>30-39</v>
      </c>
      <c r="T225" s="9"/>
    </row>
    <row r="226" spans="1:20" x14ac:dyDescent="0.3">
      <c r="A226" s="5">
        <v>6451583</v>
      </c>
      <c r="B226" s="6">
        <v>42911.42864583333</v>
      </c>
      <c r="C226" s="31">
        <f t="shared" si="30"/>
        <v>42911</v>
      </c>
      <c r="D226" s="32">
        <f t="shared" si="31"/>
        <v>0.42864583333333334</v>
      </c>
      <c r="E226" s="12">
        <f t="shared" si="38"/>
        <v>0.41666666666666663</v>
      </c>
      <c r="F226" s="10">
        <f t="shared" si="32"/>
        <v>1</v>
      </c>
      <c r="G226" s="9" t="str">
        <f t="shared" si="33"/>
        <v>Jun</v>
      </c>
      <c r="H226" s="9">
        <f t="shared" si="34"/>
        <v>2017</v>
      </c>
      <c r="I226" s="6">
        <v>42911.444722222222</v>
      </c>
      <c r="J226" s="5">
        <v>1388</v>
      </c>
      <c r="K226" s="7">
        <f t="shared" si="35"/>
        <v>23.133333333333333</v>
      </c>
      <c r="L226" s="5" t="s">
        <v>282</v>
      </c>
      <c r="M226" s="5" t="s">
        <v>180</v>
      </c>
      <c r="N226" s="14" t="str">
        <f t="shared" si="39"/>
        <v>S 4 St &amp; Rodney St TO Clinton St &amp; Grand St</v>
      </c>
      <c r="O226" s="5" t="s">
        <v>29</v>
      </c>
      <c r="P226" s="9" t="s">
        <v>12</v>
      </c>
      <c r="Q226" s="9">
        <v>1983</v>
      </c>
      <c r="R226" s="8">
        <f t="shared" si="36"/>
        <v>39</v>
      </c>
      <c r="S226" s="9" t="str">
        <f t="shared" si="37"/>
        <v>30-39</v>
      </c>
      <c r="T226" s="9"/>
    </row>
    <row r="227" spans="1:20" x14ac:dyDescent="0.3">
      <c r="A227" s="5">
        <v>4519233</v>
      </c>
      <c r="B227" s="6">
        <v>42874.749155092592</v>
      </c>
      <c r="C227" s="31">
        <f t="shared" si="30"/>
        <v>42874</v>
      </c>
      <c r="D227" s="32">
        <f t="shared" si="31"/>
        <v>0.74915509259259261</v>
      </c>
      <c r="E227" s="12">
        <f t="shared" si="38"/>
        <v>0.70833333333333326</v>
      </c>
      <c r="F227" s="10">
        <f t="shared" si="32"/>
        <v>6</v>
      </c>
      <c r="G227" s="9" t="str">
        <f t="shared" si="33"/>
        <v>May</v>
      </c>
      <c r="H227" s="9">
        <f t="shared" si="34"/>
        <v>2017</v>
      </c>
      <c r="I227" s="6">
        <v>42874.761099537034</v>
      </c>
      <c r="J227" s="5">
        <v>1032</v>
      </c>
      <c r="K227" s="7">
        <f t="shared" si="35"/>
        <v>17.2</v>
      </c>
      <c r="L227" s="5" t="s">
        <v>28</v>
      </c>
      <c r="M227" s="5" t="s">
        <v>283</v>
      </c>
      <c r="N227" s="14" t="str">
        <f t="shared" si="39"/>
        <v>Central Park S &amp; 6 Ave TO W 67 St &amp; Broadway</v>
      </c>
      <c r="O227" s="5" t="s">
        <v>29</v>
      </c>
      <c r="P227" s="9" t="s">
        <v>12</v>
      </c>
      <c r="Q227" s="9">
        <v>1983</v>
      </c>
      <c r="R227" s="8">
        <f t="shared" si="36"/>
        <v>39</v>
      </c>
      <c r="S227" s="9" t="str">
        <f t="shared" si="37"/>
        <v>30-39</v>
      </c>
      <c r="T227" s="9"/>
    </row>
    <row r="228" spans="1:20" x14ac:dyDescent="0.3">
      <c r="A228" s="5">
        <v>6723534</v>
      </c>
      <c r="B228" s="6">
        <v>42915.620011574072</v>
      </c>
      <c r="C228" s="31">
        <f t="shared" si="30"/>
        <v>42915</v>
      </c>
      <c r="D228" s="32">
        <f t="shared" si="31"/>
        <v>0.62001157407407403</v>
      </c>
      <c r="E228" s="12">
        <f t="shared" si="38"/>
        <v>0.58333333333333326</v>
      </c>
      <c r="F228" s="10">
        <f t="shared" si="32"/>
        <v>5</v>
      </c>
      <c r="G228" s="9" t="str">
        <f t="shared" si="33"/>
        <v>Jun</v>
      </c>
      <c r="H228" s="9">
        <f t="shared" si="34"/>
        <v>2017</v>
      </c>
      <c r="I228" s="6">
        <v>42915.705509259256</v>
      </c>
      <c r="J228" s="5">
        <v>7386</v>
      </c>
      <c r="K228" s="7">
        <f t="shared" si="35"/>
        <v>123.1</v>
      </c>
      <c r="L228" s="5" t="s">
        <v>69</v>
      </c>
      <c r="M228" s="5" t="s">
        <v>69</v>
      </c>
      <c r="N228" s="14" t="str">
        <f t="shared" si="39"/>
        <v>Old Fulton St TO Old Fulton St</v>
      </c>
      <c r="O228" s="5" t="s">
        <v>29</v>
      </c>
      <c r="P228" s="9" t="s">
        <v>12</v>
      </c>
      <c r="Q228" s="9">
        <v>1983</v>
      </c>
      <c r="R228" s="8">
        <f t="shared" si="36"/>
        <v>39</v>
      </c>
      <c r="S228" s="9" t="str">
        <f t="shared" si="37"/>
        <v>30-39</v>
      </c>
      <c r="T228" s="9"/>
    </row>
    <row r="229" spans="1:20" x14ac:dyDescent="0.3">
      <c r="A229" s="5">
        <v>650105</v>
      </c>
      <c r="B229" s="6">
        <v>42764.129293981481</v>
      </c>
      <c r="C229" s="31">
        <f t="shared" si="30"/>
        <v>42764</v>
      </c>
      <c r="D229" s="32">
        <f t="shared" si="31"/>
        <v>0.1292939814814815</v>
      </c>
      <c r="E229" s="12">
        <f t="shared" si="38"/>
        <v>0.125</v>
      </c>
      <c r="F229" s="10">
        <f t="shared" si="32"/>
        <v>1</v>
      </c>
      <c r="G229" s="9" t="str">
        <f t="shared" si="33"/>
        <v>Jan</v>
      </c>
      <c r="H229" s="9">
        <f t="shared" si="34"/>
        <v>2017</v>
      </c>
      <c r="I229" s="6">
        <v>42764.132395833331</v>
      </c>
      <c r="J229" s="5">
        <v>268</v>
      </c>
      <c r="K229" s="7">
        <f t="shared" si="35"/>
        <v>4.4666666666666668</v>
      </c>
      <c r="L229" s="5" t="s">
        <v>56</v>
      </c>
      <c r="M229" s="5" t="s">
        <v>284</v>
      </c>
      <c r="N229" s="14" t="str">
        <f t="shared" si="39"/>
        <v>Allen St &amp; Stanton St TO Pike St &amp; E Broadway</v>
      </c>
      <c r="O229" s="5" t="s">
        <v>11</v>
      </c>
      <c r="P229" s="5" t="s">
        <v>19</v>
      </c>
      <c r="Q229" s="5">
        <v>1979</v>
      </c>
      <c r="R229" s="8">
        <f t="shared" si="36"/>
        <v>43</v>
      </c>
      <c r="S229" s="9" t="str">
        <f t="shared" si="37"/>
        <v>40-49</v>
      </c>
      <c r="T229" s="9"/>
    </row>
    <row r="230" spans="1:20" x14ac:dyDescent="0.3">
      <c r="A230" s="5">
        <v>4289817</v>
      </c>
      <c r="B230" s="6">
        <v>42871.354594907411</v>
      </c>
      <c r="C230" s="31">
        <f t="shared" si="30"/>
        <v>42871</v>
      </c>
      <c r="D230" s="32">
        <f t="shared" si="31"/>
        <v>0.35459490740740746</v>
      </c>
      <c r="E230" s="12">
        <f t="shared" si="38"/>
        <v>0.33333333333333331</v>
      </c>
      <c r="F230" s="10">
        <f t="shared" si="32"/>
        <v>3</v>
      </c>
      <c r="G230" s="9" t="str">
        <f t="shared" si="33"/>
        <v>May</v>
      </c>
      <c r="H230" s="9">
        <f t="shared" si="34"/>
        <v>2017</v>
      </c>
      <c r="I230" s="6">
        <v>42871.358020833337</v>
      </c>
      <c r="J230" s="5">
        <v>295</v>
      </c>
      <c r="K230" s="7">
        <f t="shared" si="35"/>
        <v>4.916666666666667</v>
      </c>
      <c r="L230" s="5" t="s">
        <v>155</v>
      </c>
      <c r="M230" s="5" t="s">
        <v>200</v>
      </c>
      <c r="N230" s="14" t="str">
        <f t="shared" si="39"/>
        <v>8 Ave &amp; W 33 St TO Broadway &amp; W 49 St</v>
      </c>
      <c r="O230" s="5" t="s">
        <v>11</v>
      </c>
      <c r="P230" s="5" t="s">
        <v>12</v>
      </c>
      <c r="Q230" s="5">
        <v>1987</v>
      </c>
      <c r="R230" s="8">
        <f t="shared" si="36"/>
        <v>35</v>
      </c>
      <c r="S230" s="9" t="str">
        <f t="shared" si="37"/>
        <v>30-39</v>
      </c>
      <c r="T230" s="9"/>
    </row>
    <row r="231" spans="1:20" x14ac:dyDescent="0.3">
      <c r="A231" s="5">
        <v>1677874</v>
      </c>
      <c r="B231" s="6">
        <v>42800.717893518522</v>
      </c>
      <c r="C231" s="31">
        <f t="shared" si="30"/>
        <v>42800</v>
      </c>
      <c r="D231" s="32">
        <f t="shared" si="31"/>
        <v>0.71789351851851846</v>
      </c>
      <c r="E231" s="12">
        <f t="shared" si="38"/>
        <v>0.70833333333333326</v>
      </c>
      <c r="F231" s="10">
        <f t="shared" si="32"/>
        <v>2</v>
      </c>
      <c r="G231" s="9" t="str">
        <f t="shared" si="33"/>
        <v>Mar</v>
      </c>
      <c r="H231" s="9">
        <f t="shared" si="34"/>
        <v>2017</v>
      </c>
      <c r="I231" s="6">
        <v>42800.720972222225</v>
      </c>
      <c r="J231" s="5">
        <v>265</v>
      </c>
      <c r="K231" s="7">
        <f t="shared" si="35"/>
        <v>4.416666666666667</v>
      </c>
      <c r="L231" s="5" t="s">
        <v>285</v>
      </c>
      <c r="M231" s="5" t="s">
        <v>142</v>
      </c>
      <c r="N231" s="14" t="str">
        <f t="shared" si="39"/>
        <v>Greenwich St &amp; Hubert St TO Reade St &amp; Broadway</v>
      </c>
      <c r="O231" s="5" t="s">
        <v>11</v>
      </c>
      <c r="P231" s="5" t="s">
        <v>12</v>
      </c>
      <c r="Q231" s="5">
        <v>1983</v>
      </c>
      <c r="R231" s="8">
        <f t="shared" si="36"/>
        <v>39</v>
      </c>
      <c r="S231" s="9" t="str">
        <f t="shared" si="37"/>
        <v>30-39</v>
      </c>
      <c r="T231" s="9"/>
    </row>
    <row r="232" spans="1:20" x14ac:dyDescent="0.3">
      <c r="A232" s="5">
        <v>3122170</v>
      </c>
      <c r="B232" s="6">
        <v>42846.387997685182</v>
      </c>
      <c r="C232" s="31">
        <f t="shared" si="30"/>
        <v>42846</v>
      </c>
      <c r="D232" s="32">
        <f t="shared" si="31"/>
        <v>0.38799768518518518</v>
      </c>
      <c r="E232" s="12">
        <f t="shared" si="38"/>
        <v>0.375</v>
      </c>
      <c r="F232" s="10">
        <f t="shared" si="32"/>
        <v>6</v>
      </c>
      <c r="G232" s="9" t="str">
        <f t="shared" si="33"/>
        <v>Apr</v>
      </c>
      <c r="H232" s="9">
        <f t="shared" si="34"/>
        <v>2017</v>
      </c>
      <c r="I232" s="6">
        <v>42846.391574074078</v>
      </c>
      <c r="J232" s="5">
        <v>308</v>
      </c>
      <c r="K232" s="7">
        <f t="shared" si="35"/>
        <v>5.1333333333333337</v>
      </c>
      <c r="L232" s="5" t="s">
        <v>286</v>
      </c>
      <c r="M232" s="5" t="s">
        <v>287</v>
      </c>
      <c r="N232" s="14" t="str">
        <f t="shared" si="39"/>
        <v>Union Ave &amp; Wallabout St TO Division Ave &amp; Hooper St</v>
      </c>
      <c r="O232" s="5" t="s">
        <v>11</v>
      </c>
      <c r="P232" s="5" t="s">
        <v>19</v>
      </c>
      <c r="Q232" s="5">
        <v>1992</v>
      </c>
      <c r="R232" s="8">
        <f t="shared" si="36"/>
        <v>30</v>
      </c>
      <c r="S232" s="9" t="str">
        <f t="shared" si="37"/>
        <v>30-39</v>
      </c>
      <c r="T232" s="9"/>
    </row>
    <row r="233" spans="1:20" x14ac:dyDescent="0.3">
      <c r="A233" s="5">
        <v>6158510</v>
      </c>
      <c r="B233" s="6">
        <v>42906.503842592596</v>
      </c>
      <c r="C233" s="31">
        <f t="shared" si="30"/>
        <v>42906</v>
      </c>
      <c r="D233" s="32">
        <f t="shared" si="31"/>
        <v>0.50384259259259256</v>
      </c>
      <c r="E233" s="12">
        <f t="shared" si="38"/>
        <v>0.5</v>
      </c>
      <c r="F233" s="10">
        <f t="shared" si="32"/>
        <v>3</v>
      </c>
      <c r="G233" s="9" t="str">
        <f t="shared" si="33"/>
        <v>Jun</v>
      </c>
      <c r="H233" s="9">
        <f t="shared" si="34"/>
        <v>2017</v>
      </c>
      <c r="I233" s="6">
        <v>42906.510706018518</v>
      </c>
      <c r="J233" s="5">
        <v>592</v>
      </c>
      <c r="K233" s="7">
        <f t="shared" si="35"/>
        <v>9.8666666666666671</v>
      </c>
      <c r="L233" s="5" t="s">
        <v>160</v>
      </c>
      <c r="M233" s="5" t="s">
        <v>212</v>
      </c>
      <c r="N233" s="14" t="str">
        <f t="shared" si="39"/>
        <v>Lafayette St &amp; E 8 St TO Division St &amp; Bowery</v>
      </c>
      <c r="O233" s="5" t="s">
        <v>11</v>
      </c>
      <c r="P233" s="5" t="s">
        <v>12</v>
      </c>
      <c r="Q233" s="5">
        <v>1973</v>
      </c>
      <c r="R233" s="8">
        <f t="shared" si="36"/>
        <v>49</v>
      </c>
      <c r="S233" s="9" t="str">
        <f t="shared" si="37"/>
        <v>40-49</v>
      </c>
      <c r="T233" s="9"/>
    </row>
    <row r="234" spans="1:20" x14ac:dyDescent="0.3">
      <c r="A234" s="5">
        <v>6054143</v>
      </c>
      <c r="B234" s="6">
        <v>42904.382106481484</v>
      </c>
      <c r="C234" s="31">
        <f t="shared" si="30"/>
        <v>42904</v>
      </c>
      <c r="D234" s="32">
        <f t="shared" si="31"/>
        <v>0.38210648148148146</v>
      </c>
      <c r="E234" s="12">
        <f t="shared" si="38"/>
        <v>0.375</v>
      </c>
      <c r="F234" s="10">
        <f t="shared" si="32"/>
        <v>1</v>
      </c>
      <c r="G234" s="9" t="str">
        <f t="shared" si="33"/>
        <v>Jun</v>
      </c>
      <c r="H234" s="9">
        <f t="shared" si="34"/>
        <v>2017</v>
      </c>
      <c r="I234" s="6">
        <v>42904.383877314816</v>
      </c>
      <c r="J234" s="5">
        <v>152</v>
      </c>
      <c r="K234" s="7">
        <f t="shared" si="35"/>
        <v>2.5333333333333332</v>
      </c>
      <c r="L234" s="5" t="s">
        <v>201</v>
      </c>
      <c r="M234" s="5" t="s">
        <v>180</v>
      </c>
      <c r="N234" s="14" t="str">
        <f t="shared" si="39"/>
        <v>Henry St &amp; Grand St TO Clinton St &amp; Grand St</v>
      </c>
      <c r="O234" s="5" t="s">
        <v>11</v>
      </c>
      <c r="P234" s="5" t="s">
        <v>12</v>
      </c>
      <c r="Q234" s="5">
        <v>1946</v>
      </c>
      <c r="R234" s="8">
        <f t="shared" si="36"/>
        <v>76</v>
      </c>
      <c r="S234" s="9" t="str">
        <f t="shared" si="37"/>
        <v>70-79</v>
      </c>
      <c r="T234" s="9"/>
    </row>
    <row r="235" spans="1:20" x14ac:dyDescent="0.3">
      <c r="A235" s="5">
        <v>3228015</v>
      </c>
      <c r="B235" s="6">
        <v>42848.732951388891</v>
      </c>
      <c r="C235" s="31">
        <f t="shared" si="30"/>
        <v>42848</v>
      </c>
      <c r="D235" s="32">
        <f t="shared" si="31"/>
        <v>0.73295138888888889</v>
      </c>
      <c r="E235" s="12">
        <f t="shared" si="38"/>
        <v>0.70833333333333326</v>
      </c>
      <c r="F235" s="10">
        <f t="shared" si="32"/>
        <v>1</v>
      </c>
      <c r="G235" s="9" t="str">
        <f t="shared" si="33"/>
        <v>Apr</v>
      </c>
      <c r="H235" s="9">
        <f t="shared" si="34"/>
        <v>2017</v>
      </c>
      <c r="I235" s="6">
        <v>42848.745173611111</v>
      </c>
      <c r="J235" s="5">
        <v>1056</v>
      </c>
      <c r="K235" s="7">
        <f t="shared" si="35"/>
        <v>17.600000000000001</v>
      </c>
      <c r="L235" s="5" t="s">
        <v>288</v>
      </c>
      <c r="M235" s="5" t="s">
        <v>236</v>
      </c>
      <c r="N235" s="14" t="str">
        <f t="shared" si="39"/>
        <v>Broadway &amp; W 60 St TO Grand Army Plaza &amp; Central Park S</v>
      </c>
      <c r="O235" s="5" t="s">
        <v>29</v>
      </c>
      <c r="P235" s="9" t="s">
        <v>12</v>
      </c>
      <c r="Q235" s="9">
        <v>1946</v>
      </c>
      <c r="R235" s="8">
        <f t="shared" si="36"/>
        <v>76</v>
      </c>
      <c r="S235" s="9" t="str">
        <f t="shared" si="37"/>
        <v>70-79</v>
      </c>
      <c r="T235" s="9"/>
    </row>
    <row r="236" spans="1:20" x14ac:dyDescent="0.3">
      <c r="A236" s="5">
        <v>4106970</v>
      </c>
      <c r="B236" s="6">
        <v>42866.743506944447</v>
      </c>
      <c r="C236" s="31">
        <f t="shared" si="30"/>
        <v>42866</v>
      </c>
      <c r="D236" s="32">
        <f t="shared" si="31"/>
        <v>0.74350694444444443</v>
      </c>
      <c r="E236" s="12">
        <f t="shared" si="38"/>
        <v>0.70833333333333326</v>
      </c>
      <c r="F236" s="10">
        <f t="shared" si="32"/>
        <v>5</v>
      </c>
      <c r="G236" s="9" t="str">
        <f t="shared" si="33"/>
        <v>May</v>
      </c>
      <c r="H236" s="9">
        <f t="shared" si="34"/>
        <v>2017</v>
      </c>
      <c r="I236" s="6">
        <v>42866.755868055552</v>
      </c>
      <c r="J236" s="5">
        <v>1068</v>
      </c>
      <c r="K236" s="7">
        <f t="shared" si="35"/>
        <v>17.8</v>
      </c>
      <c r="L236" s="5" t="s">
        <v>256</v>
      </c>
      <c r="M236" s="5" t="s">
        <v>46</v>
      </c>
      <c r="N236" s="14" t="str">
        <f t="shared" si="39"/>
        <v>W 31 St &amp; 7 Ave TO E 11 St &amp; 2 Ave</v>
      </c>
      <c r="O236" s="5" t="s">
        <v>11</v>
      </c>
      <c r="P236" s="5" t="s">
        <v>19</v>
      </c>
      <c r="Q236" s="5">
        <v>1968</v>
      </c>
      <c r="R236" s="8">
        <f t="shared" si="36"/>
        <v>54</v>
      </c>
      <c r="S236" s="9" t="str">
        <f t="shared" si="37"/>
        <v>50-59</v>
      </c>
      <c r="T236" s="9"/>
    </row>
    <row r="237" spans="1:20" x14ac:dyDescent="0.3">
      <c r="A237" s="5">
        <v>1703383</v>
      </c>
      <c r="B237" s="6">
        <v>42801.666018518517</v>
      </c>
      <c r="C237" s="31">
        <f t="shared" si="30"/>
        <v>42801</v>
      </c>
      <c r="D237" s="32">
        <f t="shared" si="31"/>
        <v>0.66601851851851845</v>
      </c>
      <c r="E237" s="12">
        <f t="shared" si="38"/>
        <v>0.625</v>
      </c>
      <c r="F237" s="10">
        <f t="shared" si="32"/>
        <v>3</v>
      </c>
      <c r="G237" s="9" t="str">
        <f t="shared" si="33"/>
        <v>Mar</v>
      </c>
      <c r="H237" s="9">
        <f t="shared" si="34"/>
        <v>2017</v>
      </c>
      <c r="I237" s="6">
        <v>42801.671041666668</v>
      </c>
      <c r="J237" s="5">
        <v>434</v>
      </c>
      <c r="K237" s="7">
        <f t="shared" si="35"/>
        <v>7.2333333333333334</v>
      </c>
      <c r="L237" s="5" t="s">
        <v>255</v>
      </c>
      <c r="M237" s="5" t="s">
        <v>289</v>
      </c>
      <c r="N237" s="14" t="str">
        <f t="shared" si="39"/>
        <v>Pershing Square North TO W 33 St &amp; 7 Ave</v>
      </c>
      <c r="O237" s="5" t="s">
        <v>11</v>
      </c>
      <c r="P237" s="5" t="s">
        <v>12</v>
      </c>
      <c r="Q237" s="5">
        <v>1970</v>
      </c>
      <c r="R237" s="8">
        <f t="shared" si="36"/>
        <v>52</v>
      </c>
      <c r="S237" s="9" t="str">
        <f t="shared" si="37"/>
        <v>50-59</v>
      </c>
      <c r="T237" s="9"/>
    </row>
    <row r="238" spans="1:20" x14ac:dyDescent="0.3">
      <c r="A238" s="5">
        <v>5636715</v>
      </c>
      <c r="B238" s="6">
        <v>42896.642835648148</v>
      </c>
      <c r="C238" s="31">
        <f t="shared" si="30"/>
        <v>42896</v>
      </c>
      <c r="D238" s="32">
        <f t="shared" si="31"/>
        <v>0.6428356481481482</v>
      </c>
      <c r="E238" s="12">
        <f t="shared" si="38"/>
        <v>0.625</v>
      </c>
      <c r="F238" s="10">
        <f t="shared" si="32"/>
        <v>7</v>
      </c>
      <c r="G238" s="9" t="str">
        <f t="shared" si="33"/>
        <v>Jun</v>
      </c>
      <c r="H238" s="9">
        <f t="shared" si="34"/>
        <v>2017</v>
      </c>
      <c r="I238" s="6">
        <v>42896.65357638889</v>
      </c>
      <c r="J238" s="5">
        <v>928</v>
      </c>
      <c r="K238" s="7">
        <f t="shared" si="35"/>
        <v>15.466666666666667</v>
      </c>
      <c r="L238" s="5" t="s">
        <v>225</v>
      </c>
      <c r="M238" s="5" t="s">
        <v>91</v>
      </c>
      <c r="N238" s="14" t="str">
        <f t="shared" si="39"/>
        <v>FDR Drive &amp; E 35 St TO Broadway &amp; W 56 St</v>
      </c>
      <c r="O238" s="5" t="s">
        <v>29</v>
      </c>
      <c r="P238" s="9" t="s">
        <v>12</v>
      </c>
      <c r="Q238" s="9">
        <v>1970</v>
      </c>
      <c r="R238" s="8">
        <f t="shared" si="36"/>
        <v>52</v>
      </c>
      <c r="S238" s="9" t="str">
        <f t="shared" si="37"/>
        <v>50-59</v>
      </c>
      <c r="T238" s="9"/>
    </row>
    <row r="239" spans="1:20" x14ac:dyDescent="0.3">
      <c r="A239" s="5">
        <v>1793345</v>
      </c>
      <c r="B239" s="6">
        <v>42803.720706018517</v>
      </c>
      <c r="C239" s="31">
        <f t="shared" si="30"/>
        <v>42803</v>
      </c>
      <c r="D239" s="32">
        <f t="shared" si="31"/>
        <v>0.72070601851851857</v>
      </c>
      <c r="E239" s="12">
        <f t="shared" si="38"/>
        <v>0.70833333333333326</v>
      </c>
      <c r="F239" s="10">
        <f t="shared" si="32"/>
        <v>5</v>
      </c>
      <c r="G239" s="9" t="str">
        <f t="shared" si="33"/>
        <v>Mar</v>
      </c>
      <c r="H239" s="9">
        <f t="shared" si="34"/>
        <v>2017</v>
      </c>
      <c r="I239" s="6">
        <v>42803.72552083333</v>
      </c>
      <c r="J239" s="5">
        <v>415</v>
      </c>
      <c r="K239" s="7">
        <f t="shared" si="35"/>
        <v>6.916666666666667</v>
      </c>
      <c r="L239" s="5" t="s">
        <v>255</v>
      </c>
      <c r="M239" s="5" t="s">
        <v>289</v>
      </c>
      <c r="N239" s="14" t="str">
        <f t="shared" si="39"/>
        <v>Pershing Square North TO W 33 St &amp; 7 Ave</v>
      </c>
      <c r="O239" s="5" t="s">
        <v>11</v>
      </c>
      <c r="P239" s="5" t="s">
        <v>12</v>
      </c>
      <c r="Q239" s="5">
        <v>1969</v>
      </c>
      <c r="R239" s="8">
        <f t="shared" si="36"/>
        <v>53</v>
      </c>
      <c r="S239" s="9" t="str">
        <f t="shared" si="37"/>
        <v>50-59</v>
      </c>
      <c r="T239" s="9"/>
    </row>
    <row r="240" spans="1:20" x14ac:dyDescent="0.3">
      <c r="A240" s="5">
        <v>1393089</v>
      </c>
      <c r="B240" s="6">
        <v>42791.506226851852</v>
      </c>
      <c r="C240" s="31">
        <f t="shared" si="30"/>
        <v>42791</v>
      </c>
      <c r="D240" s="32">
        <f t="shared" si="31"/>
        <v>0.5062268518518519</v>
      </c>
      <c r="E240" s="12">
        <f t="shared" si="38"/>
        <v>0.5</v>
      </c>
      <c r="F240" s="10">
        <f t="shared" si="32"/>
        <v>7</v>
      </c>
      <c r="G240" s="9" t="str">
        <f t="shared" si="33"/>
        <v>Feb</v>
      </c>
      <c r="H240" s="9">
        <f t="shared" si="34"/>
        <v>2017</v>
      </c>
      <c r="I240" s="6">
        <v>42791.521412037036</v>
      </c>
      <c r="J240" s="5">
        <v>1311</v>
      </c>
      <c r="K240" s="7">
        <f t="shared" si="35"/>
        <v>21.85</v>
      </c>
      <c r="L240" s="5" t="s">
        <v>168</v>
      </c>
      <c r="M240" s="5" t="s">
        <v>166</v>
      </c>
      <c r="N240" s="14" t="str">
        <f t="shared" si="39"/>
        <v>5 Ave &amp; E 88 St TO W 92 St &amp; Broadway</v>
      </c>
      <c r="O240" s="5" t="s">
        <v>29</v>
      </c>
      <c r="P240" s="9" t="s">
        <v>12</v>
      </c>
      <c r="Q240" s="9">
        <v>1969</v>
      </c>
      <c r="R240" s="8">
        <f t="shared" si="36"/>
        <v>53</v>
      </c>
      <c r="S240" s="9" t="str">
        <f t="shared" si="37"/>
        <v>50-59</v>
      </c>
      <c r="T240" s="9"/>
    </row>
    <row r="241" spans="1:20" x14ac:dyDescent="0.3">
      <c r="A241" s="5">
        <v>1414549</v>
      </c>
      <c r="B241" s="6">
        <v>42791.897372685184</v>
      </c>
      <c r="C241" s="31">
        <f t="shared" si="30"/>
        <v>42791</v>
      </c>
      <c r="D241" s="32">
        <f t="shared" si="31"/>
        <v>0.8973726851851852</v>
      </c>
      <c r="E241" s="12">
        <f t="shared" si="38"/>
        <v>0.875</v>
      </c>
      <c r="F241" s="10">
        <f t="shared" si="32"/>
        <v>7</v>
      </c>
      <c r="G241" s="9" t="str">
        <f t="shared" si="33"/>
        <v>Feb</v>
      </c>
      <c r="H241" s="9">
        <f t="shared" si="34"/>
        <v>2017</v>
      </c>
      <c r="I241" s="6">
        <v>42791.912604166668</v>
      </c>
      <c r="J241" s="5">
        <v>1316</v>
      </c>
      <c r="K241" s="7">
        <f t="shared" si="35"/>
        <v>21.933333333333334</v>
      </c>
      <c r="L241" s="5" t="s">
        <v>149</v>
      </c>
      <c r="M241" s="5" t="s">
        <v>290</v>
      </c>
      <c r="N241" s="14" t="str">
        <f t="shared" si="39"/>
        <v>Broadway &amp; Roebling St TO 1 Ave &amp; E 18 St</v>
      </c>
      <c r="O241" s="5" t="s">
        <v>11</v>
      </c>
      <c r="P241" s="5" t="s">
        <v>19</v>
      </c>
      <c r="Q241" s="5">
        <v>1975</v>
      </c>
      <c r="R241" s="8">
        <f t="shared" si="36"/>
        <v>47</v>
      </c>
      <c r="S241" s="9" t="str">
        <f t="shared" si="37"/>
        <v>40-49</v>
      </c>
      <c r="T241" s="9"/>
    </row>
    <row r="242" spans="1:20" x14ac:dyDescent="0.3">
      <c r="A242" s="5">
        <v>4831904</v>
      </c>
      <c r="B242" s="6">
        <v>42881.656828703701</v>
      </c>
      <c r="C242" s="31">
        <f t="shared" si="30"/>
        <v>42881</v>
      </c>
      <c r="D242" s="32">
        <f t="shared" si="31"/>
        <v>0.65682870370370372</v>
      </c>
      <c r="E242" s="12">
        <f t="shared" si="38"/>
        <v>0.625</v>
      </c>
      <c r="F242" s="10">
        <f t="shared" si="32"/>
        <v>6</v>
      </c>
      <c r="G242" s="9" t="str">
        <f t="shared" si="33"/>
        <v>May</v>
      </c>
      <c r="H242" s="9">
        <f t="shared" si="34"/>
        <v>2017</v>
      </c>
      <c r="I242" s="6">
        <v>42881.67528935185</v>
      </c>
      <c r="J242" s="5">
        <v>1594</v>
      </c>
      <c r="K242" s="7">
        <f t="shared" si="35"/>
        <v>26.566666666666666</v>
      </c>
      <c r="L242" s="5" t="s">
        <v>113</v>
      </c>
      <c r="M242" s="5" t="s">
        <v>180</v>
      </c>
      <c r="N242" s="14" t="str">
        <f t="shared" si="39"/>
        <v>Washington St &amp; Gansevoort St TO Clinton St &amp; Grand St</v>
      </c>
      <c r="O242" s="5" t="s">
        <v>11</v>
      </c>
      <c r="P242" s="5" t="s">
        <v>12</v>
      </c>
      <c r="Q242" s="5">
        <v>1982</v>
      </c>
      <c r="R242" s="8">
        <f t="shared" si="36"/>
        <v>40</v>
      </c>
      <c r="S242" s="9" t="str">
        <f t="shared" si="37"/>
        <v>40-49</v>
      </c>
      <c r="T242" s="9"/>
    </row>
    <row r="243" spans="1:20" x14ac:dyDescent="0.3">
      <c r="A243" s="5">
        <v>4647018</v>
      </c>
      <c r="B243" s="6">
        <v>42877.373240740744</v>
      </c>
      <c r="C243" s="31">
        <f t="shared" si="30"/>
        <v>42877</v>
      </c>
      <c r="D243" s="32">
        <f t="shared" si="31"/>
        <v>0.37324074074074076</v>
      </c>
      <c r="E243" s="12">
        <f t="shared" si="38"/>
        <v>0.33333333333333331</v>
      </c>
      <c r="F243" s="10">
        <f t="shared" si="32"/>
        <v>2</v>
      </c>
      <c r="G243" s="9" t="str">
        <f t="shared" si="33"/>
        <v>May</v>
      </c>
      <c r="H243" s="9">
        <f t="shared" si="34"/>
        <v>2017</v>
      </c>
      <c r="I243" s="6">
        <v>42877.377349537041</v>
      </c>
      <c r="J243" s="5">
        <v>355</v>
      </c>
      <c r="K243" s="7">
        <f t="shared" si="35"/>
        <v>5.916666666666667</v>
      </c>
      <c r="L243" s="5" t="s">
        <v>291</v>
      </c>
      <c r="M243" s="5" t="s">
        <v>101</v>
      </c>
      <c r="N243" s="14" t="str">
        <f t="shared" si="39"/>
        <v>Hudson St &amp; Reade St TO Cleveland Pl &amp; Spring St</v>
      </c>
      <c r="O243" s="5" t="s">
        <v>11</v>
      </c>
      <c r="P243" s="5" t="s">
        <v>12</v>
      </c>
      <c r="Q243" s="5">
        <v>1977</v>
      </c>
      <c r="R243" s="8">
        <f t="shared" si="36"/>
        <v>45</v>
      </c>
      <c r="S243" s="9" t="str">
        <f t="shared" si="37"/>
        <v>40-49</v>
      </c>
      <c r="T243" s="9"/>
    </row>
    <row r="244" spans="1:20" x14ac:dyDescent="0.3">
      <c r="A244" s="5">
        <v>4194394</v>
      </c>
      <c r="B244" s="6">
        <v>42869.477731481478</v>
      </c>
      <c r="C244" s="31">
        <f t="shared" si="30"/>
        <v>42869</v>
      </c>
      <c r="D244" s="32">
        <f t="shared" si="31"/>
        <v>0.47773148148148148</v>
      </c>
      <c r="E244" s="12">
        <f t="shared" si="38"/>
        <v>0.45833333333333331</v>
      </c>
      <c r="F244" s="10">
        <f t="shared" si="32"/>
        <v>1</v>
      </c>
      <c r="G244" s="9" t="str">
        <f t="shared" si="33"/>
        <v>May</v>
      </c>
      <c r="H244" s="9">
        <f t="shared" si="34"/>
        <v>2017</v>
      </c>
      <c r="I244" s="6">
        <v>42869.484861111108</v>
      </c>
      <c r="J244" s="5">
        <v>615</v>
      </c>
      <c r="K244" s="7">
        <f t="shared" si="35"/>
        <v>10.25</v>
      </c>
      <c r="L244" s="5" t="s">
        <v>99</v>
      </c>
      <c r="M244" s="5" t="s">
        <v>84</v>
      </c>
      <c r="N244" s="14" t="str">
        <f t="shared" si="39"/>
        <v>Broadway &amp; W 36 St TO Broadway &amp; E 22 St</v>
      </c>
      <c r="O244" s="5" t="s">
        <v>29</v>
      </c>
      <c r="P244" s="9" t="s">
        <v>12</v>
      </c>
      <c r="Q244" s="9">
        <v>1977</v>
      </c>
      <c r="R244" s="8">
        <f t="shared" si="36"/>
        <v>45</v>
      </c>
      <c r="S244" s="9" t="str">
        <f t="shared" si="37"/>
        <v>40-49</v>
      </c>
      <c r="T244" s="9"/>
    </row>
    <row r="245" spans="1:20" x14ac:dyDescent="0.3">
      <c r="A245" s="5">
        <v>4376357</v>
      </c>
      <c r="B245" s="6">
        <v>42872.633298611108</v>
      </c>
      <c r="C245" s="31">
        <f t="shared" si="30"/>
        <v>42872</v>
      </c>
      <c r="D245" s="32">
        <f t="shared" si="31"/>
        <v>0.63329861111111108</v>
      </c>
      <c r="E245" s="12">
        <f t="shared" si="38"/>
        <v>0.625</v>
      </c>
      <c r="F245" s="10">
        <f t="shared" si="32"/>
        <v>4</v>
      </c>
      <c r="G245" s="9" t="str">
        <f t="shared" si="33"/>
        <v>May</v>
      </c>
      <c r="H245" s="9">
        <f t="shared" si="34"/>
        <v>2017</v>
      </c>
      <c r="I245" s="6">
        <v>42872.647222222222</v>
      </c>
      <c r="J245" s="5">
        <v>1202</v>
      </c>
      <c r="K245" s="7">
        <f t="shared" si="35"/>
        <v>20.033333333333335</v>
      </c>
      <c r="L245" s="5" t="s">
        <v>292</v>
      </c>
      <c r="M245" s="5" t="s">
        <v>293</v>
      </c>
      <c r="N245" s="14" t="str">
        <f t="shared" si="39"/>
        <v>2 Ave &amp; E 99 St TO 5 Ave &amp; E 63 St</v>
      </c>
      <c r="O245" s="5" t="s">
        <v>11</v>
      </c>
      <c r="P245" s="5" t="s">
        <v>12</v>
      </c>
      <c r="Q245" s="5">
        <v>1992</v>
      </c>
      <c r="R245" s="8">
        <f t="shared" si="36"/>
        <v>30</v>
      </c>
      <c r="S245" s="9" t="str">
        <f t="shared" si="37"/>
        <v>30-39</v>
      </c>
      <c r="T245" s="9"/>
    </row>
    <row r="246" spans="1:20" x14ac:dyDescent="0.3">
      <c r="A246" s="5">
        <v>4736921</v>
      </c>
      <c r="B246" s="6">
        <v>42879.395312499997</v>
      </c>
      <c r="C246" s="31">
        <f t="shared" si="30"/>
        <v>42879</v>
      </c>
      <c r="D246" s="32">
        <f t="shared" si="31"/>
        <v>0.39531250000000001</v>
      </c>
      <c r="E246" s="12">
        <f t="shared" si="38"/>
        <v>0.375</v>
      </c>
      <c r="F246" s="10">
        <f t="shared" si="32"/>
        <v>4</v>
      </c>
      <c r="G246" s="9" t="str">
        <f t="shared" si="33"/>
        <v>May</v>
      </c>
      <c r="H246" s="9">
        <f t="shared" si="34"/>
        <v>2017</v>
      </c>
      <c r="I246" s="6">
        <v>42879.400960648149</v>
      </c>
      <c r="J246" s="5">
        <v>487</v>
      </c>
      <c r="K246" s="7">
        <f t="shared" si="35"/>
        <v>8.1166666666666671</v>
      </c>
      <c r="L246" s="5" t="s">
        <v>130</v>
      </c>
      <c r="M246" s="5" t="s">
        <v>92</v>
      </c>
      <c r="N246" s="14" t="str">
        <f t="shared" si="39"/>
        <v>MacDougal St &amp; Prince St TO 8 Ave &amp; W 16 St</v>
      </c>
      <c r="O246" s="5" t="s">
        <v>11</v>
      </c>
      <c r="P246" s="9" t="s">
        <v>12</v>
      </c>
      <c r="Q246" s="9">
        <v>1992</v>
      </c>
      <c r="R246" s="8">
        <f t="shared" si="36"/>
        <v>30</v>
      </c>
      <c r="S246" s="9" t="str">
        <f t="shared" si="37"/>
        <v>30-39</v>
      </c>
      <c r="T246" s="9"/>
    </row>
    <row r="247" spans="1:20" x14ac:dyDescent="0.3">
      <c r="A247" s="5">
        <v>4306194</v>
      </c>
      <c r="B247" s="6">
        <v>42871.566562499997</v>
      </c>
      <c r="C247" s="31">
        <f t="shared" si="30"/>
        <v>42871</v>
      </c>
      <c r="D247" s="32">
        <f t="shared" si="31"/>
        <v>0.56656249999999997</v>
      </c>
      <c r="E247" s="12">
        <f t="shared" si="38"/>
        <v>0.54166666666666663</v>
      </c>
      <c r="F247" s="10">
        <f t="shared" si="32"/>
        <v>3</v>
      </c>
      <c r="G247" s="9" t="str">
        <f t="shared" si="33"/>
        <v>May</v>
      </c>
      <c r="H247" s="9">
        <f t="shared" si="34"/>
        <v>2017</v>
      </c>
      <c r="I247" s="6">
        <v>42871.57172453704</v>
      </c>
      <c r="J247" s="5">
        <v>445</v>
      </c>
      <c r="K247" s="7">
        <f t="shared" si="35"/>
        <v>7.416666666666667</v>
      </c>
      <c r="L247" s="5" t="s">
        <v>187</v>
      </c>
      <c r="M247" s="5" t="s">
        <v>176</v>
      </c>
      <c r="N247" s="14" t="str">
        <f t="shared" si="39"/>
        <v>E 23 St &amp; 1 Ave TO Cooper Square &amp; E 7 St</v>
      </c>
      <c r="O247" s="5" t="s">
        <v>11</v>
      </c>
      <c r="P247" s="5" t="s">
        <v>12</v>
      </c>
      <c r="Q247" s="5">
        <v>1965</v>
      </c>
      <c r="R247" s="8">
        <f t="shared" si="36"/>
        <v>57</v>
      </c>
      <c r="S247" s="9" t="str">
        <f t="shared" si="37"/>
        <v>50-59</v>
      </c>
      <c r="T247" s="9"/>
    </row>
    <row r="248" spans="1:20" x14ac:dyDescent="0.3">
      <c r="A248" s="5">
        <v>2444049</v>
      </c>
      <c r="B248" s="6">
        <v>42831.810347222221</v>
      </c>
      <c r="C248" s="31">
        <f t="shared" si="30"/>
        <v>42831</v>
      </c>
      <c r="D248" s="32">
        <f t="shared" si="31"/>
        <v>0.81034722222222222</v>
      </c>
      <c r="E248" s="12">
        <f t="shared" si="38"/>
        <v>0.79166666666666663</v>
      </c>
      <c r="F248" s="10">
        <f t="shared" si="32"/>
        <v>5</v>
      </c>
      <c r="G248" s="9" t="str">
        <f t="shared" si="33"/>
        <v>Apr</v>
      </c>
      <c r="H248" s="9">
        <f t="shared" si="34"/>
        <v>2017</v>
      </c>
      <c r="I248" s="6">
        <v>42831.816145833334</v>
      </c>
      <c r="J248" s="5">
        <v>500</v>
      </c>
      <c r="K248" s="7">
        <f t="shared" si="35"/>
        <v>8.3333333333333339</v>
      </c>
      <c r="L248" s="5" t="s">
        <v>118</v>
      </c>
      <c r="M248" s="5" t="s">
        <v>31</v>
      </c>
      <c r="N248" s="14" t="str">
        <f t="shared" si="39"/>
        <v>E 15 St &amp; 3 Ave TO E 25 St &amp; 2 Ave</v>
      </c>
      <c r="O248" s="5" t="s">
        <v>11</v>
      </c>
      <c r="P248" s="5" t="s">
        <v>19</v>
      </c>
      <c r="Q248" s="5">
        <v>1973</v>
      </c>
      <c r="R248" s="8">
        <f t="shared" si="36"/>
        <v>49</v>
      </c>
      <c r="S248" s="9" t="str">
        <f t="shared" si="37"/>
        <v>40-49</v>
      </c>
      <c r="T248" s="9"/>
    </row>
    <row r="249" spans="1:20" x14ac:dyDescent="0.3">
      <c r="A249" s="5">
        <v>5768649</v>
      </c>
      <c r="B249" s="6">
        <v>42898.8825</v>
      </c>
      <c r="C249" s="31">
        <f t="shared" si="30"/>
        <v>42898</v>
      </c>
      <c r="D249" s="32">
        <f t="shared" si="31"/>
        <v>0.88249999999999995</v>
      </c>
      <c r="E249" s="12">
        <f t="shared" si="38"/>
        <v>0.875</v>
      </c>
      <c r="F249" s="10">
        <f t="shared" si="32"/>
        <v>2</v>
      </c>
      <c r="G249" s="9" t="str">
        <f t="shared" si="33"/>
        <v>Jun</v>
      </c>
      <c r="H249" s="9">
        <f t="shared" si="34"/>
        <v>2017</v>
      </c>
      <c r="I249" s="6">
        <v>42898.903067129628</v>
      </c>
      <c r="J249" s="5">
        <v>1777</v>
      </c>
      <c r="K249" s="7">
        <f t="shared" si="35"/>
        <v>29.616666666666667</v>
      </c>
      <c r="L249" s="5" t="s">
        <v>114</v>
      </c>
      <c r="M249" s="5" t="s">
        <v>274</v>
      </c>
      <c r="N249" s="14" t="str">
        <f t="shared" si="39"/>
        <v>West St &amp; Chambers St TO 11 Ave &amp; W 59 St</v>
      </c>
      <c r="O249" s="5" t="s">
        <v>11</v>
      </c>
      <c r="P249" s="5" t="s">
        <v>19</v>
      </c>
      <c r="Q249" s="5">
        <v>1958</v>
      </c>
      <c r="R249" s="8">
        <f t="shared" si="36"/>
        <v>64</v>
      </c>
      <c r="S249" s="9" t="str">
        <f t="shared" si="37"/>
        <v>60-69</v>
      </c>
      <c r="T249" s="9"/>
    </row>
    <row r="250" spans="1:20" x14ac:dyDescent="0.3">
      <c r="A250" s="5">
        <v>5868762</v>
      </c>
      <c r="B250" s="6">
        <v>42900.720219907409</v>
      </c>
      <c r="C250" s="31">
        <f t="shared" si="30"/>
        <v>42900</v>
      </c>
      <c r="D250" s="32">
        <f t="shared" si="31"/>
        <v>0.72021990740740749</v>
      </c>
      <c r="E250" s="12">
        <f t="shared" si="38"/>
        <v>0.70833333333333326</v>
      </c>
      <c r="F250" s="10">
        <f t="shared" si="32"/>
        <v>4</v>
      </c>
      <c r="G250" s="9" t="str">
        <f t="shared" si="33"/>
        <v>Jun</v>
      </c>
      <c r="H250" s="9">
        <f t="shared" si="34"/>
        <v>2017</v>
      </c>
      <c r="I250" s="6">
        <v>42900.747511574074</v>
      </c>
      <c r="J250" s="5">
        <v>2358</v>
      </c>
      <c r="K250" s="7">
        <f t="shared" si="35"/>
        <v>39.299999999999997</v>
      </c>
      <c r="L250" s="5" t="s">
        <v>201</v>
      </c>
      <c r="M250" s="5" t="s">
        <v>294</v>
      </c>
      <c r="N250" s="14" t="str">
        <f t="shared" si="39"/>
        <v>Henry St &amp; Grand St TO E 76 St &amp; 3 Ave</v>
      </c>
      <c r="O250" s="5" t="s">
        <v>11</v>
      </c>
      <c r="P250" s="5" t="s">
        <v>19</v>
      </c>
      <c r="Q250" s="5">
        <v>1982</v>
      </c>
      <c r="R250" s="8">
        <f t="shared" si="36"/>
        <v>40</v>
      </c>
      <c r="S250" s="9" t="str">
        <f t="shared" si="37"/>
        <v>40-49</v>
      </c>
      <c r="T250" s="9"/>
    </row>
    <row r="251" spans="1:20" x14ac:dyDescent="0.3">
      <c r="A251" s="5">
        <v>74339</v>
      </c>
      <c r="B251" s="6">
        <v>42740.280914351853</v>
      </c>
      <c r="C251" s="31">
        <f t="shared" si="30"/>
        <v>42740</v>
      </c>
      <c r="D251" s="32">
        <f t="shared" si="31"/>
        <v>0.28091435185185182</v>
      </c>
      <c r="E251" s="12">
        <f t="shared" si="38"/>
        <v>0.25</v>
      </c>
      <c r="F251" s="10">
        <f t="shared" si="32"/>
        <v>5</v>
      </c>
      <c r="G251" s="9" t="str">
        <f t="shared" si="33"/>
        <v>Jan</v>
      </c>
      <c r="H251" s="9">
        <f t="shared" si="34"/>
        <v>2017</v>
      </c>
      <c r="I251" s="6">
        <v>42740.285358796296</v>
      </c>
      <c r="J251" s="5">
        <v>384</v>
      </c>
      <c r="K251" s="7">
        <f t="shared" si="35"/>
        <v>6.4</v>
      </c>
      <c r="L251" s="5" t="s">
        <v>83</v>
      </c>
      <c r="M251" s="5" t="s">
        <v>144</v>
      </c>
      <c r="N251" s="14" t="str">
        <f t="shared" si="39"/>
        <v>8 Ave &amp; W 31 St TO Greenwich Ave &amp; 8 Ave</v>
      </c>
      <c r="O251" s="5" t="s">
        <v>11</v>
      </c>
      <c r="P251" s="5" t="s">
        <v>12</v>
      </c>
      <c r="Q251" s="5">
        <v>1978</v>
      </c>
      <c r="R251" s="8">
        <f t="shared" si="36"/>
        <v>44</v>
      </c>
      <c r="S251" s="9" t="str">
        <f t="shared" si="37"/>
        <v>40-49</v>
      </c>
      <c r="T251" s="9"/>
    </row>
    <row r="252" spans="1:20" x14ac:dyDescent="0.3">
      <c r="A252" s="5">
        <v>3061605</v>
      </c>
      <c r="B252" s="6">
        <v>42844.764456018522</v>
      </c>
      <c r="C252" s="31">
        <f t="shared" si="30"/>
        <v>42844</v>
      </c>
      <c r="D252" s="32">
        <f t="shared" si="31"/>
        <v>0.76445601851851841</v>
      </c>
      <c r="E252" s="12">
        <f t="shared" si="38"/>
        <v>0.75</v>
      </c>
      <c r="F252" s="10">
        <f t="shared" si="32"/>
        <v>4</v>
      </c>
      <c r="G252" s="9" t="str">
        <f t="shared" si="33"/>
        <v>Apr</v>
      </c>
      <c r="H252" s="9">
        <f t="shared" si="34"/>
        <v>2017</v>
      </c>
      <c r="I252" s="6">
        <v>42844.774988425925</v>
      </c>
      <c r="J252" s="5">
        <v>909</v>
      </c>
      <c r="K252" s="7">
        <f t="shared" si="35"/>
        <v>15.15</v>
      </c>
      <c r="L252" s="5" t="s">
        <v>256</v>
      </c>
      <c r="M252" s="5" t="s">
        <v>101</v>
      </c>
      <c r="N252" s="14" t="str">
        <f t="shared" si="39"/>
        <v>W 31 St &amp; 7 Ave TO Cleveland Pl &amp; Spring St</v>
      </c>
      <c r="O252" s="5" t="s">
        <v>11</v>
      </c>
      <c r="P252" s="5" t="s">
        <v>12</v>
      </c>
      <c r="Q252" s="5">
        <v>1988</v>
      </c>
      <c r="R252" s="8">
        <f t="shared" si="36"/>
        <v>34</v>
      </c>
      <c r="S252" s="9" t="str">
        <f t="shared" si="37"/>
        <v>30-39</v>
      </c>
      <c r="T252" s="9"/>
    </row>
    <row r="253" spans="1:20" x14ac:dyDescent="0.3">
      <c r="A253" s="5">
        <v>1226634</v>
      </c>
      <c r="B253" s="6">
        <v>42787.345266203702</v>
      </c>
      <c r="C253" s="31">
        <f t="shared" si="30"/>
        <v>42787</v>
      </c>
      <c r="D253" s="32">
        <f t="shared" si="31"/>
        <v>0.3452662037037037</v>
      </c>
      <c r="E253" s="12">
        <f t="shared" si="38"/>
        <v>0.33333333333333331</v>
      </c>
      <c r="F253" s="10">
        <f t="shared" si="32"/>
        <v>3</v>
      </c>
      <c r="G253" s="9" t="str">
        <f t="shared" si="33"/>
        <v>Feb</v>
      </c>
      <c r="H253" s="9">
        <f t="shared" si="34"/>
        <v>2017</v>
      </c>
      <c r="I253" s="6">
        <v>42787.351631944446</v>
      </c>
      <c r="J253" s="5">
        <v>550</v>
      </c>
      <c r="K253" s="7">
        <f t="shared" si="35"/>
        <v>9.1666666666666661</v>
      </c>
      <c r="L253" s="5" t="s">
        <v>255</v>
      </c>
      <c r="M253" s="5" t="s">
        <v>42</v>
      </c>
      <c r="N253" s="14" t="str">
        <f t="shared" si="39"/>
        <v>Pershing Square North TO E 17 St &amp; Broadway</v>
      </c>
      <c r="O253" s="5" t="s">
        <v>11</v>
      </c>
      <c r="P253" s="5" t="s">
        <v>12</v>
      </c>
      <c r="Q253" s="5">
        <v>1969</v>
      </c>
      <c r="R253" s="8">
        <f t="shared" si="36"/>
        <v>53</v>
      </c>
      <c r="S253" s="9" t="str">
        <f t="shared" si="37"/>
        <v>50-59</v>
      </c>
      <c r="T253" s="9"/>
    </row>
    <row r="254" spans="1:20" x14ac:dyDescent="0.3">
      <c r="A254" s="5">
        <v>3674241</v>
      </c>
      <c r="B254" s="6">
        <v>42857.86645833333</v>
      </c>
      <c r="C254" s="31">
        <f t="shared" si="30"/>
        <v>42857</v>
      </c>
      <c r="D254" s="32">
        <f t="shared" si="31"/>
        <v>0.86645833333333344</v>
      </c>
      <c r="E254" s="12">
        <f t="shared" si="38"/>
        <v>0.83333333333333326</v>
      </c>
      <c r="F254" s="10">
        <f t="shared" si="32"/>
        <v>3</v>
      </c>
      <c r="G254" s="9" t="str">
        <f t="shared" si="33"/>
        <v>May</v>
      </c>
      <c r="H254" s="9">
        <f t="shared" si="34"/>
        <v>2017</v>
      </c>
      <c r="I254" s="6">
        <v>42857.868252314816</v>
      </c>
      <c r="J254" s="5">
        <v>154</v>
      </c>
      <c r="K254" s="7">
        <f t="shared" si="35"/>
        <v>2.5666666666666669</v>
      </c>
      <c r="L254" s="5" t="s">
        <v>295</v>
      </c>
      <c r="M254" s="5" t="s">
        <v>296</v>
      </c>
      <c r="N254" s="14" t="str">
        <f t="shared" si="39"/>
        <v>Riverside Dr &amp; W 104 St TO W 106 St &amp; Amsterdam Ave</v>
      </c>
      <c r="O254" s="5" t="s">
        <v>11</v>
      </c>
      <c r="P254" s="5" t="s">
        <v>12</v>
      </c>
      <c r="Q254" s="5">
        <v>1992</v>
      </c>
      <c r="R254" s="8">
        <f t="shared" si="36"/>
        <v>30</v>
      </c>
      <c r="S254" s="9" t="str">
        <f t="shared" si="37"/>
        <v>30-39</v>
      </c>
      <c r="T254" s="9"/>
    </row>
    <row r="255" spans="1:20" x14ac:dyDescent="0.3">
      <c r="A255" s="5">
        <v>481343</v>
      </c>
      <c r="B255" s="6">
        <v>42757.47246527778</v>
      </c>
      <c r="C255" s="31">
        <f t="shared" si="30"/>
        <v>42757</v>
      </c>
      <c r="D255" s="32">
        <f t="shared" si="31"/>
        <v>0.4724652777777778</v>
      </c>
      <c r="E255" s="12">
        <f t="shared" si="38"/>
        <v>0.45833333333333331</v>
      </c>
      <c r="F255" s="10">
        <f t="shared" si="32"/>
        <v>1</v>
      </c>
      <c r="G255" s="9" t="str">
        <f t="shared" si="33"/>
        <v>Jan</v>
      </c>
      <c r="H255" s="9">
        <f t="shared" si="34"/>
        <v>2017</v>
      </c>
      <c r="I255" s="6">
        <v>42757.474687499998</v>
      </c>
      <c r="J255" s="5">
        <v>191</v>
      </c>
      <c r="K255" s="7">
        <f t="shared" si="35"/>
        <v>3.1833333333333331</v>
      </c>
      <c r="L255" s="5" t="s">
        <v>221</v>
      </c>
      <c r="M255" s="5" t="s">
        <v>238</v>
      </c>
      <c r="N255" s="14" t="str">
        <f t="shared" si="39"/>
        <v>W 13 St &amp; 5 Ave TO Washington Pl &amp; 6 Ave</v>
      </c>
      <c r="O255" s="5" t="s">
        <v>11</v>
      </c>
      <c r="P255" s="5" t="s">
        <v>12</v>
      </c>
      <c r="Q255" s="5">
        <v>1978</v>
      </c>
      <c r="R255" s="8">
        <f t="shared" si="36"/>
        <v>44</v>
      </c>
      <c r="S255" s="9" t="str">
        <f t="shared" si="37"/>
        <v>40-49</v>
      </c>
      <c r="T255" s="9"/>
    </row>
    <row r="256" spans="1:20" x14ac:dyDescent="0.3">
      <c r="A256" s="5">
        <v>1005386</v>
      </c>
      <c r="B256" s="6">
        <v>42780.319131944445</v>
      </c>
      <c r="C256" s="31">
        <f t="shared" si="30"/>
        <v>42780</v>
      </c>
      <c r="D256" s="32">
        <f t="shared" si="31"/>
        <v>0.31913194444444443</v>
      </c>
      <c r="E256" s="12">
        <f t="shared" si="38"/>
        <v>0.29166666666666663</v>
      </c>
      <c r="F256" s="10">
        <f t="shared" si="32"/>
        <v>3</v>
      </c>
      <c r="G256" s="9" t="str">
        <f t="shared" si="33"/>
        <v>Feb</v>
      </c>
      <c r="H256" s="9">
        <f t="shared" si="34"/>
        <v>2017</v>
      </c>
      <c r="I256" s="6">
        <v>42780.330011574071</v>
      </c>
      <c r="J256" s="5">
        <v>939</v>
      </c>
      <c r="K256" s="7">
        <f t="shared" si="35"/>
        <v>15.65</v>
      </c>
      <c r="L256" s="5" t="s">
        <v>297</v>
      </c>
      <c r="M256" s="5" t="s">
        <v>168</v>
      </c>
      <c r="N256" s="14" t="str">
        <f t="shared" si="39"/>
        <v>W 82 St &amp; Central Park West TO 5 Ave &amp; E 88 St</v>
      </c>
      <c r="O256" s="5" t="s">
        <v>11</v>
      </c>
      <c r="P256" s="5" t="s">
        <v>12</v>
      </c>
      <c r="Q256" s="5">
        <v>1957</v>
      </c>
      <c r="R256" s="8">
        <f t="shared" si="36"/>
        <v>65</v>
      </c>
      <c r="S256" s="9" t="str">
        <f t="shared" si="37"/>
        <v>60-69</v>
      </c>
      <c r="T256" s="9"/>
    </row>
    <row r="257" spans="1:20" x14ac:dyDescent="0.3">
      <c r="A257" s="5">
        <v>3648389</v>
      </c>
      <c r="B257" s="6">
        <v>42857.641539351855</v>
      </c>
      <c r="C257" s="31">
        <f t="shared" si="30"/>
        <v>42857</v>
      </c>
      <c r="D257" s="32">
        <f t="shared" si="31"/>
        <v>0.64153935185185185</v>
      </c>
      <c r="E257" s="12">
        <f t="shared" si="38"/>
        <v>0.625</v>
      </c>
      <c r="F257" s="10">
        <f t="shared" si="32"/>
        <v>3</v>
      </c>
      <c r="G257" s="9" t="str">
        <f t="shared" si="33"/>
        <v>May</v>
      </c>
      <c r="H257" s="9">
        <f t="shared" si="34"/>
        <v>2017</v>
      </c>
      <c r="I257" s="6">
        <v>42857.668136574073</v>
      </c>
      <c r="J257" s="5">
        <v>2298</v>
      </c>
      <c r="K257" s="7">
        <f t="shared" si="35"/>
        <v>38.299999999999997</v>
      </c>
      <c r="L257" s="5" t="s">
        <v>282</v>
      </c>
      <c r="M257" s="5" t="s">
        <v>298</v>
      </c>
      <c r="N257" s="14" t="str">
        <f t="shared" si="39"/>
        <v>S 4 St &amp; Rodney St TO Throop Ave &amp; Myrtle Ave</v>
      </c>
      <c r="O257" s="5" t="s">
        <v>11</v>
      </c>
      <c r="P257" s="5" t="s">
        <v>19</v>
      </c>
      <c r="Q257" s="5">
        <v>1987</v>
      </c>
      <c r="R257" s="8">
        <f t="shared" si="36"/>
        <v>35</v>
      </c>
      <c r="S257" s="9" t="str">
        <f t="shared" si="37"/>
        <v>30-39</v>
      </c>
      <c r="T257" s="9"/>
    </row>
    <row r="258" spans="1:20" x14ac:dyDescent="0.3">
      <c r="A258" s="5">
        <v>2976840</v>
      </c>
      <c r="B258" s="6">
        <v>42843.322280092594</v>
      </c>
      <c r="C258" s="31">
        <f t="shared" ref="C258:C321" si="40">DATE(YEAR(B258),MONTH(B258),DAY(B258))</f>
        <v>42843</v>
      </c>
      <c r="D258" s="32">
        <f t="shared" ref="D258:D321" si="41">TIME(HOUR(B258),MINUTE(B258),SECOND(B258))</f>
        <v>0.3222800925925926</v>
      </c>
      <c r="E258" s="12">
        <f t="shared" si="38"/>
        <v>0.29166666666666663</v>
      </c>
      <c r="F258" s="10">
        <f t="shared" ref="F258:F321" si="42">WEEKDAY(B258)</f>
        <v>3</v>
      </c>
      <c r="G258" s="9" t="str">
        <f t="shared" ref="G258:G321" si="43">TEXT(B258,"mmm")</f>
        <v>Apr</v>
      </c>
      <c r="H258" s="9">
        <f t="shared" ref="H258:H321" si="44">YEAR(B258)</f>
        <v>2017</v>
      </c>
      <c r="I258" s="6">
        <v>42843.33148148148</v>
      </c>
      <c r="J258" s="5">
        <v>794</v>
      </c>
      <c r="K258" s="7">
        <f t="shared" ref="K258:K321" si="45">J258/60</f>
        <v>13.233333333333333</v>
      </c>
      <c r="L258" s="5" t="s">
        <v>130</v>
      </c>
      <c r="M258" s="5" t="s">
        <v>299</v>
      </c>
      <c r="N258" s="14" t="str">
        <f t="shared" si="39"/>
        <v>MacDougal St &amp; Prince St TO Broad St &amp; Bridge St</v>
      </c>
      <c r="O258" s="5" t="s">
        <v>11</v>
      </c>
      <c r="P258" s="5" t="s">
        <v>12</v>
      </c>
      <c r="Q258" s="5">
        <v>1965</v>
      </c>
      <c r="R258" s="8">
        <f t="shared" ref="R258:R321" si="46">2022-Q258</f>
        <v>57</v>
      </c>
      <c r="S258" s="9" t="str">
        <f t="shared" ref="S258:S321" si="47">IF(AND(R258&gt;=20,R258&lt;30),"20-29",IF(AND(R258&gt;=30,R258&lt;40),"30-39",IF(AND(R258&gt;=40,R258&lt;50),"40-49",IF(AND(R258&gt;=50,R258&lt;60),"50-59",IF(AND(R258&gt;=60,R258&lt;70),"60-69",IF(AND(R258&gt;=70,R258&lt;80),"70-79","80 above"))))))</f>
        <v>50-59</v>
      </c>
      <c r="T258" s="9"/>
    </row>
    <row r="259" spans="1:20" x14ac:dyDescent="0.3">
      <c r="A259" s="5">
        <v>1339852</v>
      </c>
      <c r="B259" s="6">
        <v>42790.331562500003</v>
      </c>
      <c r="C259" s="31">
        <f t="shared" si="40"/>
        <v>42790</v>
      </c>
      <c r="D259" s="32">
        <f t="shared" si="41"/>
        <v>0.33156249999999998</v>
      </c>
      <c r="E259" s="12">
        <f t="shared" ref="E259:E322" si="48">FLOOR(D259,"1:00")</f>
        <v>0.29166666666666663</v>
      </c>
      <c r="F259" s="10">
        <f t="shared" si="42"/>
        <v>6</v>
      </c>
      <c r="G259" s="9" t="str">
        <f t="shared" si="43"/>
        <v>Feb</v>
      </c>
      <c r="H259" s="9">
        <f t="shared" si="44"/>
        <v>2017</v>
      </c>
      <c r="I259" s="6">
        <v>42790.347511574073</v>
      </c>
      <c r="J259" s="5">
        <v>1377</v>
      </c>
      <c r="K259" s="7">
        <f t="shared" si="45"/>
        <v>22.95</v>
      </c>
      <c r="L259" s="5" t="s">
        <v>37</v>
      </c>
      <c r="M259" s="5" t="s">
        <v>42</v>
      </c>
      <c r="N259" s="14" t="str">
        <f t="shared" ref="N259:N322" si="49">CONCATENATE(L259:L924," TO ",M259:M924)</f>
        <v>Columbus Ave &amp; W 72 St TO E 17 St &amp; Broadway</v>
      </c>
      <c r="O259" s="5" t="s">
        <v>11</v>
      </c>
      <c r="P259" s="5" t="s">
        <v>12</v>
      </c>
      <c r="Q259" s="5">
        <v>1972</v>
      </c>
      <c r="R259" s="8">
        <f t="shared" si="46"/>
        <v>50</v>
      </c>
      <c r="S259" s="9" t="str">
        <f t="shared" si="47"/>
        <v>50-59</v>
      </c>
      <c r="T259" s="9"/>
    </row>
    <row r="260" spans="1:20" x14ac:dyDescent="0.3">
      <c r="A260" s="5">
        <v>3780563</v>
      </c>
      <c r="B260" s="6">
        <v>42859.752395833333</v>
      </c>
      <c r="C260" s="31">
        <f t="shared" si="40"/>
        <v>42859</v>
      </c>
      <c r="D260" s="32">
        <f t="shared" si="41"/>
        <v>0.75239583333333337</v>
      </c>
      <c r="E260" s="12">
        <f t="shared" si="48"/>
        <v>0.75</v>
      </c>
      <c r="F260" s="10">
        <f t="shared" si="42"/>
        <v>5</v>
      </c>
      <c r="G260" s="9" t="str">
        <f t="shared" si="43"/>
        <v>May</v>
      </c>
      <c r="H260" s="9">
        <f t="shared" si="44"/>
        <v>2017</v>
      </c>
      <c r="I260" s="6">
        <v>42859.789652777778</v>
      </c>
      <c r="J260" s="5">
        <v>3219</v>
      </c>
      <c r="K260" s="7">
        <f t="shared" si="45"/>
        <v>53.65</v>
      </c>
      <c r="L260" s="5" t="s">
        <v>300</v>
      </c>
      <c r="M260" s="5" t="s">
        <v>240</v>
      </c>
      <c r="N260" s="14" t="str">
        <f t="shared" si="49"/>
        <v>W 52 St &amp; 11 Ave TO E 7 St &amp; Avenue A</v>
      </c>
      <c r="O260" s="5" t="s">
        <v>11</v>
      </c>
      <c r="P260" s="5" t="s">
        <v>19</v>
      </c>
      <c r="Q260" s="5">
        <v>1993</v>
      </c>
      <c r="R260" s="8">
        <f t="shared" si="46"/>
        <v>29</v>
      </c>
      <c r="S260" s="9" t="str">
        <f t="shared" si="47"/>
        <v>20-29</v>
      </c>
      <c r="T260" s="9"/>
    </row>
    <row r="261" spans="1:20" x14ac:dyDescent="0.3">
      <c r="A261" s="5">
        <v>2773160</v>
      </c>
      <c r="B261" s="6">
        <v>42838.884259259263</v>
      </c>
      <c r="C261" s="31">
        <f t="shared" si="40"/>
        <v>42838</v>
      </c>
      <c r="D261" s="32">
        <f t="shared" si="41"/>
        <v>0.88425925925925919</v>
      </c>
      <c r="E261" s="12">
        <f t="shared" si="48"/>
        <v>0.875</v>
      </c>
      <c r="F261" s="10">
        <f t="shared" si="42"/>
        <v>5</v>
      </c>
      <c r="G261" s="9" t="str">
        <f t="shared" si="43"/>
        <v>Apr</v>
      </c>
      <c r="H261" s="9">
        <f t="shared" si="44"/>
        <v>2017</v>
      </c>
      <c r="I261" s="6">
        <v>42838.889652777776</v>
      </c>
      <c r="J261" s="5">
        <v>465</v>
      </c>
      <c r="K261" s="7">
        <f t="shared" si="45"/>
        <v>7.75</v>
      </c>
      <c r="L261" s="5" t="s">
        <v>79</v>
      </c>
      <c r="M261" s="5" t="s">
        <v>301</v>
      </c>
      <c r="N261" s="14" t="str">
        <f t="shared" si="49"/>
        <v>Bayard St &amp; Baxter St TO Peck Slip &amp; Front St</v>
      </c>
      <c r="O261" s="5" t="s">
        <v>11</v>
      </c>
      <c r="P261" s="5" t="s">
        <v>12</v>
      </c>
      <c r="Q261" s="5">
        <v>1980</v>
      </c>
      <c r="R261" s="8">
        <f t="shared" si="46"/>
        <v>42</v>
      </c>
      <c r="S261" s="9" t="str">
        <f t="shared" si="47"/>
        <v>40-49</v>
      </c>
      <c r="T261" s="9"/>
    </row>
    <row r="262" spans="1:20" x14ac:dyDescent="0.3">
      <c r="A262" s="5">
        <v>565683</v>
      </c>
      <c r="B262" s="6">
        <v>42761.315891203703</v>
      </c>
      <c r="C262" s="31">
        <f t="shared" si="40"/>
        <v>42761</v>
      </c>
      <c r="D262" s="32">
        <f t="shared" si="41"/>
        <v>0.31589120370370372</v>
      </c>
      <c r="E262" s="12">
        <f t="shared" si="48"/>
        <v>0.29166666666666663</v>
      </c>
      <c r="F262" s="10">
        <f t="shared" si="42"/>
        <v>5</v>
      </c>
      <c r="G262" s="9" t="str">
        <f t="shared" si="43"/>
        <v>Jan</v>
      </c>
      <c r="H262" s="9">
        <f t="shared" si="44"/>
        <v>2017</v>
      </c>
      <c r="I262" s="6">
        <v>42761.321064814816</v>
      </c>
      <c r="J262" s="5">
        <v>447</v>
      </c>
      <c r="K262" s="7">
        <f t="shared" si="45"/>
        <v>7.45</v>
      </c>
      <c r="L262" s="5" t="s">
        <v>45</v>
      </c>
      <c r="M262" s="5" t="s">
        <v>62</v>
      </c>
      <c r="N262" s="14" t="str">
        <f t="shared" si="49"/>
        <v>E 2 St &amp; Avenue C TO Great Jones St</v>
      </c>
      <c r="O262" s="5" t="s">
        <v>11</v>
      </c>
      <c r="P262" s="5" t="s">
        <v>12</v>
      </c>
      <c r="Q262" s="5">
        <v>1971</v>
      </c>
      <c r="R262" s="8">
        <f t="shared" si="46"/>
        <v>51</v>
      </c>
      <c r="S262" s="9" t="str">
        <f t="shared" si="47"/>
        <v>50-59</v>
      </c>
      <c r="T262" s="9"/>
    </row>
    <row r="263" spans="1:20" x14ac:dyDescent="0.3">
      <c r="A263" s="5">
        <v>2535354</v>
      </c>
      <c r="B263" s="6">
        <v>42834.560208333336</v>
      </c>
      <c r="C263" s="31">
        <f t="shared" si="40"/>
        <v>42834</v>
      </c>
      <c r="D263" s="32">
        <f t="shared" si="41"/>
        <v>0.56020833333333331</v>
      </c>
      <c r="E263" s="12">
        <f t="shared" si="48"/>
        <v>0.54166666666666663</v>
      </c>
      <c r="F263" s="10">
        <f t="shared" si="42"/>
        <v>1</v>
      </c>
      <c r="G263" s="9" t="str">
        <f t="shared" si="43"/>
        <v>Apr</v>
      </c>
      <c r="H263" s="9">
        <f t="shared" si="44"/>
        <v>2017</v>
      </c>
      <c r="I263" s="6">
        <v>42834.57607638889</v>
      </c>
      <c r="J263" s="5">
        <v>1371</v>
      </c>
      <c r="K263" s="7">
        <f t="shared" si="45"/>
        <v>22.85</v>
      </c>
      <c r="L263" s="5" t="s">
        <v>160</v>
      </c>
      <c r="M263" s="5" t="s">
        <v>203</v>
      </c>
      <c r="N263" s="14" t="str">
        <f t="shared" si="49"/>
        <v>Lafayette St &amp; E 8 St TO South St &amp; Gouverneur Ln</v>
      </c>
      <c r="O263" s="5" t="s">
        <v>11</v>
      </c>
      <c r="P263" s="5" t="s">
        <v>12</v>
      </c>
      <c r="Q263" s="5">
        <v>1984</v>
      </c>
      <c r="R263" s="8">
        <f t="shared" si="46"/>
        <v>38</v>
      </c>
      <c r="S263" s="9" t="str">
        <f t="shared" si="47"/>
        <v>30-39</v>
      </c>
      <c r="T263" s="9"/>
    </row>
    <row r="264" spans="1:20" x14ac:dyDescent="0.3">
      <c r="A264" s="5">
        <v>1395793</v>
      </c>
      <c r="B264" s="6">
        <v>42791.539143518516</v>
      </c>
      <c r="C264" s="31">
        <f t="shared" si="40"/>
        <v>42791</v>
      </c>
      <c r="D264" s="32">
        <f t="shared" si="41"/>
        <v>0.53914351851851849</v>
      </c>
      <c r="E264" s="12">
        <f t="shared" si="48"/>
        <v>0.5</v>
      </c>
      <c r="F264" s="10">
        <f t="shared" si="42"/>
        <v>7</v>
      </c>
      <c r="G264" s="9" t="str">
        <f t="shared" si="43"/>
        <v>Feb</v>
      </c>
      <c r="H264" s="9">
        <f t="shared" si="44"/>
        <v>2017</v>
      </c>
      <c r="I264" s="6">
        <v>42791.543796296297</v>
      </c>
      <c r="J264" s="5">
        <v>401</v>
      </c>
      <c r="K264" s="7">
        <f t="shared" si="45"/>
        <v>6.6833333333333336</v>
      </c>
      <c r="L264" s="5" t="s">
        <v>302</v>
      </c>
      <c r="M264" s="5" t="s">
        <v>240</v>
      </c>
      <c r="N264" s="14" t="str">
        <f t="shared" si="49"/>
        <v>E 25 St &amp; 1 Ave TO E 7 St &amp; Avenue A</v>
      </c>
      <c r="O264" s="5" t="s">
        <v>11</v>
      </c>
      <c r="P264" s="5" t="s">
        <v>19</v>
      </c>
      <c r="Q264" s="5">
        <v>1987</v>
      </c>
      <c r="R264" s="8">
        <f t="shared" si="46"/>
        <v>35</v>
      </c>
      <c r="S264" s="9" t="str">
        <f t="shared" si="47"/>
        <v>30-39</v>
      </c>
      <c r="T264" s="9"/>
    </row>
    <row r="265" spans="1:20" x14ac:dyDescent="0.3">
      <c r="A265" s="5">
        <v>5320479</v>
      </c>
      <c r="B265" s="6">
        <v>42891.332025462965</v>
      </c>
      <c r="C265" s="31">
        <f t="shared" si="40"/>
        <v>42891</v>
      </c>
      <c r="D265" s="32">
        <f t="shared" si="41"/>
        <v>0.33202546296296293</v>
      </c>
      <c r="E265" s="12">
        <f t="shared" si="48"/>
        <v>0.29166666666666663</v>
      </c>
      <c r="F265" s="10">
        <f t="shared" si="42"/>
        <v>2</v>
      </c>
      <c r="G265" s="9" t="str">
        <f t="shared" si="43"/>
        <v>Jun</v>
      </c>
      <c r="H265" s="9">
        <f t="shared" si="44"/>
        <v>2017</v>
      </c>
      <c r="I265" s="6">
        <v>42891.389953703707</v>
      </c>
      <c r="J265" s="5">
        <v>5004</v>
      </c>
      <c r="K265" s="7">
        <f t="shared" si="45"/>
        <v>83.4</v>
      </c>
      <c r="L265" s="5" t="s">
        <v>303</v>
      </c>
      <c r="M265" s="5" t="s">
        <v>304</v>
      </c>
      <c r="N265" s="14" t="str">
        <f t="shared" si="49"/>
        <v>Brooklyn Bridge Park - Pier 2 TO Cadman Plaza E &amp; Tillary St</v>
      </c>
      <c r="O265" s="5" t="s">
        <v>29</v>
      </c>
      <c r="P265" s="9" t="s">
        <v>19</v>
      </c>
      <c r="Q265" s="9">
        <v>1987</v>
      </c>
      <c r="R265" s="8">
        <f t="shared" si="46"/>
        <v>35</v>
      </c>
      <c r="S265" s="9" t="str">
        <f t="shared" si="47"/>
        <v>30-39</v>
      </c>
      <c r="T265" s="9"/>
    </row>
    <row r="266" spans="1:20" x14ac:dyDescent="0.3">
      <c r="A266" s="5">
        <v>4070651</v>
      </c>
      <c r="B266" s="6">
        <v>42866.310011574074</v>
      </c>
      <c r="C266" s="31">
        <f t="shared" si="40"/>
        <v>42866</v>
      </c>
      <c r="D266" s="32">
        <f t="shared" si="41"/>
        <v>0.31001157407407409</v>
      </c>
      <c r="E266" s="12">
        <f t="shared" si="48"/>
        <v>0.29166666666666663</v>
      </c>
      <c r="F266" s="10">
        <f t="shared" si="42"/>
        <v>5</v>
      </c>
      <c r="G266" s="9" t="str">
        <f t="shared" si="43"/>
        <v>May</v>
      </c>
      <c r="H266" s="9">
        <f t="shared" si="44"/>
        <v>2017</v>
      </c>
      <c r="I266" s="6">
        <v>42866.314942129633</v>
      </c>
      <c r="J266" s="5">
        <v>425</v>
      </c>
      <c r="K266" s="7">
        <f t="shared" si="45"/>
        <v>7.083333333333333</v>
      </c>
      <c r="L266" s="5" t="s">
        <v>305</v>
      </c>
      <c r="M266" s="5" t="s">
        <v>306</v>
      </c>
      <c r="N266" s="14" t="str">
        <f t="shared" si="49"/>
        <v>Commerce St &amp; Van Brunt St TO Atlantic Ave &amp; Furman St</v>
      </c>
      <c r="O266" s="5" t="s">
        <v>11</v>
      </c>
      <c r="P266" s="5" t="s">
        <v>19</v>
      </c>
      <c r="Q266" s="5">
        <v>1979</v>
      </c>
      <c r="R266" s="8">
        <f t="shared" si="46"/>
        <v>43</v>
      </c>
      <c r="S266" s="9" t="str">
        <f t="shared" si="47"/>
        <v>40-49</v>
      </c>
      <c r="T266" s="9"/>
    </row>
    <row r="267" spans="1:20" x14ac:dyDescent="0.3">
      <c r="A267" s="5">
        <v>4389700</v>
      </c>
      <c r="B267" s="6">
        <v>42872.748113425929</v>
      </c>
      <c r="C267" s="31">
        <f t="shared" si="40"/>
        <v>42872</v>
      </c>
      <c r="D267" s="32">
        <f t="shared" si="41"/>
        <v>0.748113425925926</v>
      </c>
      <c r="E267" s="12">
        <f t="shared" si="48"/>
        <v>0.70833333333333326</v>
      </c>
      <c r="F267" s="10">
        <f t="shared" si="42"/>
        <v>4</v>
      </c>
      <c r="G267" s="9" t="str">
        <f t="shared" si="43"/>
        <v>May</v>
      </c>
      <c r="H267" s="9">
        <f t="shared" si="44"/>
        <v>2017</v>
      </c>
      <c r="I267" s="6">
        <v>42872.754629629628</v>
      </c>
      <c r="J267" s="5">
        <v>562</v>
      </c>
      <c r="K267" s="7">
        <f t="shared" si="45"/>
        <v>9.3666666666666671</v>
      </c>
      <c r="L267" s="5" t="s">
        <v>307</v>
      </c>
      <c r="M267" s="5" t="s">
        <v>308</v>
      </c>
      <c r="N267" s="14" t="str">
        <f t="shared" si="49"/>
        <v>Jackson Ave &amp; 46 Rd TO 46 Ave &amp; 5 St</v>
      </c>
      <c r="O267" s="5" t="s">
        <v>29</v>
      </c>
      <c r="P267" s="9" t="s">
        <v>19</v>
      </c>
      <c r="Q267" s="9">
        <v>1979</v>
      </c>
      <c r="R267" s="8">
        <f t="shared" si="46"/>
        <v>43</v>
      </c>
      <c r="S267" s="9" t="str">
        <f t="shared" si="47"/>
        <v>40-49</v>
      </c>
      <c r="T267" s="9"/>
    </row>
    <row r="268" spans="1:20" x14ac:dyDescent="0.3">
      <c r="A268" s="5">
        <v>6800377</v>
      </c>
      <c r="B268" s="6">
        <v>42916.737280092595</v>
      </c>
      <c r="C268" s="31">
        <f t="shared" si="40"/>
        <v>42916</v>
      </c>
      <c r="D268" s="32">
        <f t="shared" si="41"/>
        <v>0.73728009259259253</v>
      </c>
      <c r="E268" s="12">
        <f t="shared" si="48"/>
        <v>0.70833333333333326</v>
      </c>
      <c r="F268" s="10">
        <f t="shared" si="42"/>
        <v>6</v>
      </c>
      <c r="G268" s="9" t="str">
        <f t="shared" si="43"/>
        <v>Jun</v>
      </c>
      <c r="H268" s="9">
        <f t="shared" si="44"/>
        <v>2017</v>
      </c>
      <c r="I268" s="6">
        <v>42916.739247685182</v>
      </c>
      <c r="J268" s="5">
        <v>170</v>
      </c>
      <c r="K268" s="7">
        <f t="shared" si="45"/>
        <v>2.8333333333333335</v>
      </c>
      <c r="L268" s="5" t="s">
        <v>18</v>
      </c>
      <c r="M268" s="5" t="s">
        <v>60</v>
      </c>
      <c r="N268" s="14" t="str">
        <f t="shared" si="49"/>
        <v>W 20 St &amp; 8 Ave TO W 26 St &amp; 8 Ave</v>
      </c>
      <c r="O268" s="5" t="s">
        <v>11</v>
      </c>
      <c r="P268" s="5" t="s">
        <v>12</v>
      </c>
      <c r="Q268" s="5">
        <v>1957</v>
      </c>
      <c r="R268" s="8">
        <f t="shared" si="46"/>
        <v>65</v>
      </c>
      <c r="S268" s="9" t="str">
        <f t="shared" si="47"/>
        <v>60-69</v>
      </c>
      <c r="T268" s="9"/>
    </row>
    <row r="269" spans="1:20" x14ac:dyDescent="0.3">
      <c r="A269" s="5">
        <v>5681294</v>
      </c>
      <c r="B269" s="6">
        <v>42897.55332175926</v>
      </c>
      <c r="C269" s="31">
        <f t="shared" si="40"/>
        <v>42897</v>
      </c>
      <c r="D269" s="32">
        <f t="shared" si="41"/>
        <v>0.5533217592592593</v>
      </c>
      <c r="E269" s="12">
        <f t="shared" si="48"/>
        <v>0.54166666666666663</v>
      </c>
      <c r="F269" s="10">
        <f t="shared" si="42"/>
        <v>1</v>
      </c>
      <c r="G269" s="9" t="str">
        <f t="shared" si="43"/>
        <v>Jun</v>
      </c>
      <c r="H269" s="9">
        <f t="shared" si="44"/>
        <v>2017</v>
      </c>
      <c r="I269" s="6">
        <v>42897.556481481479</v>
      </c>
      <c r="J269" s="5">
        <v>272</v>
      </c>
      <c r="K269" s="7">
        <f t="shared" si="45"/>
        <v>4.5333333333333332</v>
      </c>
      <c r="L269" s="5" t="s">
        <v>309</v>
      </c>
      <c r="M269" s="5" t="s">
        <v>281</v>
      </c>
      <c r="N269" s="14" t="str">
        <f t="shared" si="49"/>
        <v>Mercer St &amp; Bleecker St TO E 12 St &amp; 3 Ave</v>
      </c>
      <c r="O269" s="5" t="s">
        <v>11</v>
      </c>
      <c r="P269" s="5" t="s">
        <v>12</v>
      </c>
      <c r="Q269" s="5">
        <v>1966</v>
      </c>
      <c r="R269" s="8">
        <f t="shared" si="46"/>
        <v>56</v>
      </c>
      <c r="S269" s="9" t="str">
        <f t="shared" si="47"/>
        <v>50-59</v>
      </c>
      <c r="T269" s="9"/>
    </row>
    <row r="270" spans="1:20" x14ac:dyDescent="0.3">
      <c r="A270" s="5">
        <v>6009055</v>
      </c>
      <c r="B270" s="6">
        <v>42902.837164351855</v>
      </c>
      <c r="C270" s="31">
        <f t="shared" si="40"/>
        <v>42902</v>
      </c>
      <c r="D270" s="32">
        <f t="shared" si="41"/>
        <v>0.83716435185185178</v>
      </c>
      <c r="E270" s="12">
        <f t="shared" si="48"/>
        <v>0.83333333333333326</v>
      </c>
      <c r="F270" s="10">
        <f t="shared" si="42"/>
        <v>6</v>
      </c>
      <c r="G270" s="9" t="str">
        <f t="shared" si="43"/>
        <v>Jun</v>
      </c>
      <c r="H270" s="9">
        <f t="shared" si="44"/>
        <v>2017</v>
      </c>
      <c r="I270" s="6">
        <v>42902.853530092594</v>
      </c>
      <c r="J270" s="5">
        <v>1413</v>
      </c>
      <c r="K270" s="7">
        <f t="shared" si="45"/>
        <v>23.55</v>
      </c>
      <c r="L270" s="5" t="s">
        <v>298</v>
      </c>
      <c r="M270" s="5" t="s">
        <v>159</v>
      </c>
      <c r="N270" s="14" t="str">
        <f t="shared" si="49"/>
        <v>Throop Ave &amp; Myrtle Ave TO Forsyth St &amp; Broome St</v>
      </c>
      <c r="O270" s="5" t="s">
        <v>11</v>
      </c>
      <c r="P270" s="5" t="s">
        <v>19</v>
      </c>
      <c r="Q270" s="5">
        <v>1986</v>
      </c>
      <c r="R270" s="8">
        <f t="shared" si="46"/>
        <v>36</v>
      </c>
      <c r="S270" s="9" t="str">
        <f t="shared" si="47"/>
        <v>30-39</v>
      </c>
      <c r="T270" s="9"/>
    </row>
    <row r="271" spans="1:20" x14ac:dyDescent="0.3">
      <c r="A271" s="5">
        <v>1688397</v>
      </c>
      <c r="B271" s="6">
        <v>42800.894837962966</v>
      </c>
      <c r="C271" s="31">
        <f t="shared" si="40"/>
        <v>42800</v>
      </c>
      <c r="D271" s="32">
        <f t="shared" si="41"/>
        <v>0.89483796296296303</v>
      </c>
      <c r="E271" s="12">
        <f t="shared" si="48"/>
        <v>0.875</v>
      </c>
      <c r="F271" s="10">
        <f t="shared" si="42"/>
        <v>2</v>
      </c>
      <c r="G271" s="9" t="str">
        <f t="shared" si="43"/>
        <v>Mar</v>
      </c>
      <c r="H271" s="9">
        <f t="shared" si="44"/>
        <v>2017</v>
      </c>
      <c r="I271" s="6">
        <v>42800.89702546296</v>
      </c>
      <c r="J271" s="5">
        <v>188</v>
      </c>
      <c r="K271" s="7">
        <f t="shared" si="45"/>
        <v>3.1333333333333333</v>
      </c>
      <c r="L271" s="5" t="s">
        <v>310</v>
      </c>
      <c r="M271" s="5" t="s">
        <v>311</v>
      </c>
      <c r="N271" s="14" t="str">
        <f t="shared" si="49"/>
        <v>E 81 St &amp; York Ave TO E 74 St &amp; 1 Ave</v>
      </c>
      <c r="O271" s="5" t="s">
        <v>11</v>
      </c>
      <c r="P271" s="5" t="s">
        <v>12</v>
      </c>
      <c r="Q271" s="5">
        <v>1986</v>
      </c>
      <c r="R271" s="8">
        <f t="shared" si="46"/>
        <v>36</v>
      </c>
      <c r="S271" s="9" t="str">
        <f t="shared" si="47"/>
        <v>30-39</v>
      </c>
      <c r="T271" s="9"/>
    </row>
    <row r="272" spans="1:20" x14ac:dyDescent="0.3">
      <c r="A272" s="5">
        <v>2733599</v>
      </c>
      <c r="B272" s="6">
        <v>42838.378159722219</v>
      </c>
      <c r="C272" s="31">
        <f t="shared" si="40"/>
        <v>42838</v>
      </c>
      <c r="D272" s="32">
        <f t="shared" si="41"/>
        <v>0.37815972222222222</v>
      </c>
      <c r="E272" s="12">
        <f t="shared" si="48"/>
        <v>0.375</v>
      </c>
      <c r="F272" s="10">
        <f t="shared" si="42"/>
        <v>5</v>
      </c>
      <c r="G272" s="9" t="str">
        <f t="shared" si="43"/>
        <v>Apr</v>
      </c>
      <c r="H272" s="9">
        <f t="shared" si="44"/>
        <v>2017</v>
      </c>
      <c r="I272" s="6">
        <v>42838.383611111109</v>
      </c>
      <c r="J272" s="5">
        <v>470</v>
      </c>
      <c r="K272" s="7">
        <f t="shared" si="45"/>
        <v>7.833333333333333</v>
      </c>
      <c r="L272" s="5" t="s">
        <v>241</v>
      </c>
      <c r="M272" s="5" t="s">
        <v>312</v>
      </c>
      <c r="N272" s="14" t="str">
        <f t="shared" si="49"/>
        <v>E 4 St &amp; 2 Ave TO Franklin St &amp; W Broadway</v>
      </c>
      <c r="O272" s="5" t="s">
        <v>11</v>
      </c>
      <c r="P272" s="5" t="s">
        <v>12</v>
      </c>
      <c r="Q272" s="5">
        <v>1993</v>
      </c>
      <c r="R272" s="8">
        <f t="shared" si="46"/>
        <v>29</v>
      </c>
      <c r="S272" s="9" t="str">
        <f t="shared" si="47"/>
        <v>20-29</v>
      </c>
      <c r="T272" s="9"/>
    </row>
    <row r="273" spans="1:20" x14ac:dyDescent="0.3">
      <c r="A273" s="5">
        <v>1345999</v>
      </c>
      <c r="B273" s="6">
        <v>42790.390034722222</v>
      </c>
      <c r="C273" s="31">
        <f t="shared" si="40"/>
        <v>42790</v>
      </c>
      <c r="D273" s="32">
        <f t="shared" si="41"/>
        <v>0.39003472222222224</v>
      </c>
      <c r="E273" s="12">
        <f t="shared" si="48"/>
        <v>0.375</v>
      </c>
      <c r="F273" s="10">
        <f t="shared" si="42"/>
        <v>6</v>
      </c>
      <c r="G273" s="9" t="str">
        <f t="shared" si="43"/>
        <v>Feb</v>
      </c>
      <c r="H273" s="9">
        <f t="shared" si="44"/>
        <v>2017</v>
      </c>
      <c r="I273" s="6">
        <v>42790.401365740741</v>
      </c>
      <c r="J273" s="5">
        <v>979</v>
      </c>
      <c r="K273" s="7">
        <f t="shared" si="45"/>
        <v>16.316666666666666</v>
      </c>
      <c r="L273" s="5" t="s">
        <v>208</v>
      </c>
      <c r="M273" s="5" t="s">
        <v>101</v>
      </c>
      <c r="N273" s="14" t="str">
        <f t="shared" si="49"/>
        <v>E 32 St &amp; Park Ave TO Cleveland Pl &amp; Spring St</v>
      </c>
      <c r="O273" s="5" t="s">
        <v>11</v>
      </c>
      <c r="P273" s="5" t="s">
        <v>12</v>
      </c>
      <c r="Q273" s="5">
        <v>1981</v>
      </c>
      <c r="R273" s="8">
        <f t="shared" si="46"/>
        <v>41</v>
      </c>
      <c r="S273" s="9" t="str">
        <f t="shared" si="47"/>
        <v>40-49</v>
      </c>
      <c r="T273" s="9"/>
    </row>
    <row r="274" spans="1:20" x14ac:dyDescent="0.3">
      <c r="A274" s="5">
        <v>2031987</v>
      </c>
      <c r="B274" s="6">
        <v>42818.372569444444</v>
      </c>
      <c r="C274" s="31">
        <f t="shared" si="40"/>
        <v>42818</v>
      </c>
      <c r="D274" s="32">
        <f t="shared" si="41"/>
        <v>0.37256944444444445</v>
      </c>
      <c r="E274" s="12">
        <f t="shared" si="48"/>
        <v>0.33333333333333331</v>
      </c>
      <c r="F274" s="10">
        <f t="shared" si="42"/>
        <v>6</v>
      </c>
      <c r="G274" s="9" t="str">
        <f t="shared" si="43"/>
        <v>Mar</v>
      </c>
      <c r="H274" s="9">
        <f t="shared" si="44"/>
        <v>2017</v>
      </c>
      <c r="I274" s="6">
        <v>42818.3825</v>
      </c>
      <c r="J274" s="5">
        <v>857</v>
      </c>
      <c r="K274" s="7">
        <f t="shared" si="45"/>
        <v>14.283333333333333</v>
      </c>
      <c r="L274" s="5" t="s">
        <v>31</v>
      </c>
      <c r="M274" s="5" t="s">
        <v>221</v>
      </c>
      <c r="N274" s="14" t="str">
        <f t="shared" si="49"/>
        <v>E 25 St &amp; 2 Ave TO W 13 St &amp; 5 Ave</v>
      </c>
      <c r="O274" s="5" t="s">
        <v>11</v>
      </c>
      <c r="P274" s="5" t="s">
        <v>19</v>
      </c>
      <c r="Q274" s="5">
        <v>1988</v>
      </c>
      <c r="R274" s="8">
        <f t="shared" si="46"/>
        <v>34</v>
      </c>
      <c r="S274" s="9" t="str">
        <f t="shared" si="47"/>
        <v>30-39</v>
      </c>
      <c r="T274" s="9"/>
    </row>
    <row r="275" spans="1:20" x14ac:dyDescent="0.3">
      <c r="A275" s="5">
        <v>6587469</v>
      </c>
      <c r="B275" s="6">
        <v>42913.579918981479</v>
      </c>
      <c r="C275" s="31">
        <f t="shared" si="40"/>
        <v>42913</v>
      </c>
      <c r="D275" s="32">
        <f t="shared" si="41"/>
        <v>0.57991898148148147</v>
      </c>
      <c r="E275" s="12">
        <f t="shared" si="48"/>
        <v>0.54166666666666663</v>
      </c>
      <c r="F275" s="10">
        <f t="shared" si="42"/>
        <v>3</v>
      </c>
      <c r="G275" s="9" t="str">
        <f t="shared" si="43"/>
        <v>Jun</v>
      </c>
      <c r="H275" s="9">
        <f t="shared" si="44"/>
        <v>2017</v>
      </c>
      <c r="I275" s="6">
        <v>42913.584340277775</v>
      </c>
      <c r="J275" s="5">
        <v>382</v>
      </c>
      <c r="K275" s="7">
        <f t="shared" si="45"/>
        <v>6.3666666666666663</v>
      </c>
      <c r="L275" s="5" t="s">
        <v>313</v>
      </c>
      <c r="M275" s="5" t="s">
        <v>245</v>
      </c>
      <c r="N275" s="14" t="str">
        <f t="shared" si="49"/>
        <v>W 13 St &amp; 6 Ave TO W 24 St &amp; 7 Ave</v>
      </c>
      <c r="O275" s="5" t="s">
        <v>11</v>
      </c>
      <c r="P275" s="5" t="s">
        <v>12</v>
      </c>
      <c r="Q275" s="5">
        <v>1951</v>
      </c>
      <c r="R275" s="8">
        <f t="shared" si="46"/>
        <v>71</v>
      </c>
      <c r="S275" s="9" t="str">
        <f t="shared" si="47"/>
        <v>70-79</v>
      </c>
      <c r="T275" s="9"/>
    </row>
    <row r="276" spans="1:20" x14ac:dyDescent="0.3">
      <c r="A276" s="5">
        <v>252422</v>
      </c>
      <c r="B276" s="6">
        <v>42748.33761574074</v>
      </c>
      <c r="C276" s="31">
        <f t="shared" si="40"/>
        <v>42748</v>
      </c>
      <c r="D276" s="32">
        <f t="shared" si="41"/>
        <v>0.33761574074074074</v>
      </c>
      <c r="E276" s="12">
        <f t="shared" si="48"/>
        <v>0.33333333333333331</v>
      </c>
      <c r="F276" s="10">
        <f t="shared" si="42"/>
        <v>6</v>
      </c>
      <c r="G276" s="9" t="str">
        <f t="shared" si="43"/>
        <v>Jan</v>
      </c>
      <c r="H276" s="9">
        <f t="shared" si="44"/>
        <v>2017</v>
      </c>
      <c r="I276" s="6">
        <v>42748.349675925929</v>
      </c>
      <c r="J276" s="5">
        <v>1041</v>
      </c>
      <c r="K276" s="7">
        <f t="shared" si="45"/>
        <v>17.350000000000001</v>
      </c>
      <c r="L276" s="5" t="s">
        <v>86</v>
      </c>
      <c r="M276" s="5" t="s">
        <v>84</v>
      </c>
      <c r="N276" s="14" t="str">
        <f t="shared" si="49"/>
        <v>Carmine St &amp; 6 Ave TO Broadway &amp; E 22 St</v>
      </c>
      <c r="O276" s="5" t="s">
        <v>11</v>
      </c>
      <c r="P276" s="5" t="s">
        <v>12</v>
      </c>
      <c r="Q276" s="5">
        <v>1979</v>
      </c>
      <c r="R276" s="8">
        <f t="shared" si="46"/>
        <v>43</v>
      </c>
      <c r="S276" s="9" t="str">
        <f t="shared" si="47"/>
        <v>40-49</v>
      </c>
      <c r="T276" s="9"/>
    </row>
    <row r="277" spans="1:20" x14ac:dyDescent="0.3">
      <c r="A277" s="5">
        <v>3670576</v>
      </c>
      <c r="B277" s="6">
        <v>42857.818437499998</v>
      </c>
      <c r="C277" s="31">
        <f t="shared" si="40"/>
        <v>42857</v>
      </c>
      <c r="D277" s="32">
        <f t="shared" si="41"/>
        <v>0.81843749999999993</v>
      </c>
      <c r="E277" s="12">
        <f t="shared" si="48"/>
        <v>0.79166666666666663</v>
      </c>
      <c r="F277" s="10">
        <f t="shared" si="42"/>
        <v>3</v>
      </c>
      <c r="G277" s="9" t="str">
        <f t="shared" si="43"/>
        <v>May</v>
      </c>
      <c r="H277" s="9">
        <f t="shared" si="44"/>
        <v>2017</v>
      </c>
      <c r="I277" s="6">
        <v>42857.848009259258</v>
      </c>
      <c r="J277" s="5">
        <v>2555</v>
      </c>
      <c r="K277" s="7">
        <f t="shared" si="45"/>
        <v>42.583333333333336</v>
      </c>
      <c r="L277" s="5" t="s">
        <v>249</v>
      </c>
      <c r="M277" s="5" t="s">
        <v>158</v>
      </c>
      <c r="N277" s="14" t="str">
        <f t="shared" si="49"/>
        <v>W 41 St &amp; 8 Ave TO Broadway &amp; W 53 St</v>
      </c>
      <c r="O277" s="5" t="s">
        <v>11</v>
      </c>
      <c r="P277" s="5" t="s">
        <v>12</v>
      </c>
      <c r="Q277" s="5">
        <v>1982</v>
      </c>
      <c r="R277" s="8">
        <f t="shared" si="46"/>
        <v>40</v>
      </c>
      <c r="S277" s="9" t="str">
        <f t="shared" si="47"/>
        <v>40-49</v>
      </c>
      <c r="T277" s="9"/>
    </row>
    <row r="278" spans="1:20" x14ac:dyDescent="0.3">
      <c r="A278" s="5">
        <v>5121541</v>
      </c>
      <c r="B278" s="6">
        <v>42887.680347222224</v>
      </c>
      <c r="C278" s="31">
        <f t="shared" si="40"/>
        <v>42887</v>
      </c>
      <c r="D278" s="32">
        <f t="shared" si="41"/>
        <v>0.68034722222222221</v>
      </c>
      <c r="E278" s="12">
        <f t="shared" si="48"/>
        <v>0.66666666666666663</v>
      </c>
      <c r="F278" s="10">
        <f t="shared" si="42"/>
        <v>5</v>
      </c>
      <c r="G278" s="9" t="str">
        <f t="shared" si="43"/>
        <v>Jun</v>
      </c>
      <c r="H278" s="9">
        <f t="shared" si="44"/>
        <v>2017</v>
      </c>
      <c r="I278" s="6">
        <v>42887.68645833333</v>
      </c>
      <c r="J278" s="5">
        <v>528</v>
      </c>
      <c r="K278" s="7">
        <f t="shared" si="45"/>
        <v>8.8000000000000007</v>
      </c>
      <c r="L278" s="5" t="s">
        <v>314</v>
      </c>
      <c r="M278" s="5" t="s">
        <v>79</v>
      </c>
      <c r="N278" s="14" t="str">
        <f t="shared" si="49"/>
        <v>John St &amp; William St TO Bayard St &amp; Baxter St</v>
      </c>
      <c r="O278" s="5" t="s">
        <v>11</v>
      </c>
      <c r="P278" s="5" t="s">
        <v>12</v>
      </c>
      <c r="Q278" s="5">
        <v>1966</v>
      </c>
      <c r="R278" s="8">
        <f t="shared" si="46"/>
        <v>56</v>
      </c>
      <c r="S278" s="9" t="str">
        <f t="shared" si="47"/>
        <v>50-59</v>
      </c>
      <c r="T278" s="9"/>
    </row>
    <row r="279" spans="1:20" x14ac:dyDescent="0.3">
      <c r="A279" s="5">
        <v>4729862</v>
      </c>
      <c r="B279" s="6">
        <v>42879.344143518516</v>
      </c>
      <c r="C279" s="31">
        <f t="shared" si="40"/>
        <v>42879</v>
      </c>
      <c r="D279" s="32">
        <f t="shared" si="41"/>
        <v>0.34414351851851849</v>
      </c>
      <c r="E279" s="12">
        <f t="shared" si="48"/>
        <v>0.33333333333333331</v>
      </c>
      <c r="F279" s="10">
        <f t="shared" si="42"/>
        <v>4</v>
      </c>
      <c r="G279" s="9" t="str">
        <f t="shared" si="43"/>
        <v>May</v>
      </c>
      <c r="H279" s="9">
        <f t="shared" si="44"/>
        <v>2017</v>
      </c>
      <c r="I279" s="6">
        <v>42879.348055555558</v>
      </c>
      <c r="J279" s="5">
        <v>338</v>
      </c>
      <c r="K279" s="7">
        <f t="shared" si="45"/>
        <v>5.6333333333333337</v>
      </c>
      <c r="L279" s="5" t="s">
        <v>302</v>
      </c>
      <c r="M279" s="5" t="s">
        <v>169</v>
      </c>
      <c r="N279" s="14" t="str">
        <f t="shared" si="49"/>
        <v>E 25 St &amp; 1 Ave TO E 24 St &amp; Park Ave S</v>
      </c>
      <c r="O279" s="5" t="s">
        <v>11</v>
      </c>
      <c r="P279" s="5" t="s">
        <v>12</v>
      </c>
      <c r="Q279" s="5">
        <v>1971</v>
      </c>
      <c r="R279" s="8">
        <f t="shared" si="46"/>
        <v>51</v>
      </c>
      <c r="S279" s="9" t="str">
        <f t="shared" si="47"/>
        <v>50-59</v>
      </c>
      <c r="T279" s="9"/>
    </row>
    <row r="280" spans="1:20" x14ac:dyDescent="0.3">
      <c r="A280" s="5">
        <v>4766125</v>
      </c>
      <c r="B280" s="6">
        <v>42879.75199074074</v>
      </c>
      <c r="C280" s="31">
        <f t="shared" si="40"/>
        <v>42879</v>
      </c>
      <c r="D280" s="32">
        <f t="shared" si="41"/>
        <v>0.75199074074074079</v>
      </c>
      <c r="E280" s="12">
        <f t="shared" si="48"/>
        <v>0.75</v>
      </c>
      <c r="F280" s="10">
        <f t="shared" si="42"/>
        <v>4</v>
      </c>
      <c r="G280" s="9" t="str">
        <f t="shared" si="43"/>
        <v>May</v>
      </c>
      <c r="H280" s="9">
        <f t="shared" si="44"/>
        <v>2017</v>
      </c>
      <c r="I280" s="6">
        <v>42879.758506944447</v>
      </c>
      <c r="J280" s="5">
        <v>563</v>
      </c>
      <c r="K280" s="7">
        <f t="shared" si="45"/>
        <v>9.3833333333333329</v>
      </c>
      <c r="L280" s="5" t="s">
        <v>10</v>
      </c>
      <c r="M280" s="5" t="s">
        <v>313</v>
      </c>
      <c r="N280" s="14" t="str">
        <f t="shared" si="49"/>
        <v>W Broadway &amp; Spring St TO W 13 St &amp; 6 Ave</v>
      </c>
      <c r="O280" s="5" t="s">
        <v>11</v>
      </c>
      <c r="P280" s="5" t="s">
        <v>12</v>
      </c>
      <c r="Q280" s="5">
        <v>1956</v>
      </c>
      <c r="R280" s="8">
        <f t="shared" si="46"/>
        <v>66</v>
      </c>
      <c r="S280" s="9" t="str">
        <f t="shared" si="47"/>
        <v>60-69</v>
      </c>
      <c r="T280" s="9"/>
    </row>
    <row r="281" spans="1:20" x14ac:dyDescent="0.3">
      <c r="A281" s="5">
        <v>2321677</v>
      </c>
      <c r="B281" s="6">
        <v>42828.414155092592</v>
      </c>
      <c r="C281" s="31">
        <f t="shared" si="40"/>
        <v>42828</v>
      </c>
      <c r="D281" s="32">
        <f t="shared" si="41"/>
        <v>0.41415509259259259</v>
      </c>
      <c r="E281" s="12">
        <f t="shared" si="48"/>
        <v>0.375</v>
      </c>
      <c r="F281" s="10">
        <f t="shared" si="42"/>
        <v>2</v>
      </c>
      <c r="G281" s="9" t="str">
        <f t="shared" si="43"/>
        <v>Apr</v>
      </c>
      <c r="H281" s="9">
        <f t="shared" si="44"/>
        <v>2017</v>
      </c>
      <c r="I281" s="6">
        <v>42828.431296296294</v>
      </c>
      <c r="J281" s="5">
        <v>1481</v>
      </c>
      <c r="K281" s="7">
        <f t="shared" si="45"/>
        <v>24.683333333333334</v>
      </c>
      <c r="L281" s="5" t="s">
        <v>279</v>
      </c>
      <c r="M281" s="5" t="s">
        <v>221</v>
      </c>
      <c r="N281" s="14" t="str">
        <f t="shared" si="49"/>
        <v>Fulton St &amp; Rockwell Pl TO W 13 St &amp; 5 Ave</v>
      </c>
      <c r="O281" s="5" t="s">
        <v>11</v>
      </c>
      <c r="P281" s="5" t="s">
        <v>12</v>
      </c>
      <c r="Q281" s="5">
        <v>1976</v>
      </c>
      <c r="R281" s="8">
        <f t="shared" si="46"/>
        <v>46</v>
      </c>
      <c r="S281" s="9" t="str">
        <f t="shared" si="47"/>
        <v>40-49</v>
      </c>
      <c r="T281" s="9"/>
    </row>
    <row r="282" spans="1:20" x14ac:dyDescent="0.3">
      <c r="A282" s="5">
        <v>6014149</v>
      </c>
      <c r="B282" s="6">
        <v>42902.960787037038</v>
      </c>
      <c r="C282" s="31">
        <f t="shared" si="40"/>
        <v>42902</v>
      </c>
      <c r="D282" s="32">
        <f t="shared" si="41"/>
        <v>0.96078703703703694</v>
      </c>
      <c r="E282" s="12">
        <f t="shared" si="48"/>
        <v>0.95833333333333326</v>
      </c>
      <c r="F282" s="10">
        <f t="shared" si="42"/>
        <v>6</v>
      </c>
      <c r="G282" s="9" t="str">
        <f t="shared" si="43"/>
        <v>Jun</v>
      </c>
      <c r="H282" s="9">
        <f t="shared" si="44"/>
        <v>2017</v>
      </c>
      <c r="I282" s="6">
        <v>42902.963217592594</v>
      </c>
      <c r="J282" s="5">
        <v>209</v>
      </c>
      <c r="K282" s="7">
        <f t="shared" si="45"/>
        <v>3.4833333333333334</v>
      </c>
      <c r="L282" s="5" t="s">
        <v>241</v>
      </c>
      <c r="M282" s="5" t="s">
        <v>240</v>
      </c>
      <c r="N282" s="14" t="str">
        <f t="shared" si="49"/>
        <v>E 4 St &amp; 2 Ave TO E 7 St &amp; Avenue A</v>
      </c>
      <c r="O282" s="5" t="s">
        <v>11</v>
      </c>
      <c r="P282" s="5" t="s">
        <v>12</v>
      </c>
      <c r="Q282" s="5">
        <v>1978</v>
      </c>
      <c r="R282" s="8">
        <f t="shared" si="46"/>
        <v>44</v>
      </c>
      <c r="S282" s="9" t="str">
        <f t="shared" si="47"/>
        <v>40-49</v>
      </c>
      <c r="T282" s="9"/>
    </row>
    <row r="283" spans="1:20" x14ac:dyDescent="0.3">
      <c r="A283" s="5">
        <v>2981738</v>
      </c>
      <c r="B283" s="6">
        <v>42843.362962962965</v>
      </c>
      <c r="C283" s="31">
        <f t="shared" si="40"/>
        <v>42843</v>
      </c>
      <c r="D283" s="32">
        <f t="shared" si="41"/>
        <v>0.36296296296296293</v>
      </c>
      <c r="E283" s="12">
        <f t="shared" si="48"/>
        <v>0.33333333333333331</v>
      </c>
      <c r="F283" s="10">
        <f t="shared" si="42"/>
        <v>3</v>
      </c>
      <c r="G283" s="9" t="str">
        <f t="shared" si="43"/>
        <v>Apr</v>
      </c>
      <c r="H283" s="9">
        <f t="shared" si="44"/>
        <v>2017</v>
      </c>
      <c r="I283" s="6">
        <v>42843.367337962962</v>
      </c>
      <c r="J283" s="5">
        <v>378</v>
      </c>
      <c r="K283" s="7">
        <f t="shared" si="45"/>
        <v>6.3</v>
      </c>
      <c r="L283" s="5" t="s">
        <v>38</v>
      </c>
      <c r="M283" s="5" t="s">
        <v>73</v>
      </c>
      <c r="N283" s="14" t="str">
        <f t="shared" si="49"/>
        <v>1 Ave &amp; E 68 St TO E 55 St &amp; 3 Ave</v>
      </c>
      <c r="O283" s="5" t="s">
        <v>11</v>
      </c>
      <c r="P283" s="5" t="s">
        <v>12</v>
      </c>
      <c r="Q283" s="5">
        <v>1988</v>
      </c>
      <c r="R283" s="8">
        <f t="shared" si="46"/>
        <v>34</v>
      </c>
      <c r="S283" s="9" t="str">
        <f t="shared" si="47"/>
        <v>30-39</v>
      </c>
      <c r="T283" s="9"/>
    </row>
    <row r="284" spans="1:20" x14ac:dyDescent="0.3">
      <c r="A284" s="5">
        <v>4637472</v>
      </c>
      <c r="B284" s="6">
        <v>42876.924756944441</v>
      </c>
      <c r="C284" s="31">
        <f t="shared" si="40"/>
        <v>42876</v>
      </c>
      <c r="D284" s="32">
        <f t="shared" si="41"/>
        <v>0.92475694444444445</v>
      </c>
      <c r="E284" s="12">
        <f t="shared" si="48"/>
        <v>0.91666666666666663</v>
      </c>
      <c r="F284" s="10">
        <f t="shared" si="42"/>
        <v>1</v>
      </c>
      <c r="G284" s="9" t="str">
        <f t="shared" si="43"/>
        <v>May</v>
      </c>
      <c r="H284" s="9">
        <f t="shared" si="44"/>
        <v>2017</v>
      </c>
      <c r="I284" s="6">
        <v>42876.932743055557</v>
      </c>
      <c r="J284" s="5">
        <v>690</v>
      </c>
      <c r="K284" s="7">
        <f t="shared" si="45"/>
        <v>11.5</v>
      </c>
      <c r="L284" s="5" t="s">
        <v>315</v>
      </c>
      <c r="M284" s="5" t="s">
        <v>246</v>
      </c>
      <c r="N284" s="14" t="str">
        <f t="shared" si="49"/>
        <v>Banker St &amp; Meserole Ave TO Metropolitan Ave &amp; Bedford Ave</v>
      </c>
      <c r="O284" s="5" t="s">
        <v>29</v>
      </c>
      <c r="P284" s="9" t="s">
        <v>12</v>
      </c>
      <c r="Q284" s="9">
        <v>1988</v>
      </c>
      <c r="R284" s="8">
        <f t="shared" si="46"/>
        <v>34</v>
      </c>
      <c r="S284" s="9" t="str">
        <f t="shared" si="47"/>
        <v>30-39</v>
      </c>
      <c r="T284" s="9"/>
    </row>
    <row r="285" spans="1:20" x14ac:dyDescent="0.3">
      <c r="A285" s="5">
        <v>3485563</v>
      </c>
      <c r="B285" s="6">
        <v>42854.591909722221</v>
      </c>
      <c r="C285" s="31">
        <f t="shared" si="40"/>
        <v>42854</v>
      </c>
      <c r="D285" s="32">
        <f t="shared" si="41"/>
        <v>0.59190972222222216</v>
      </c>
      <c r="E285" s="12">
        <f t="shared" si="48"/>
        <v>0.58333333333333326</v>
      </c>
      <c r="F285" s="10">
        <f t="shared" si="42"/>
        <v>7</v>
      </c>
      <c r="G285" s="9" t="str">
        <f t="shared" si="43"/>
        <v>Apr</v>
      </c>
      <c r="H285" s="9">
        <f t="shared" si="44"/>
        <v>2017</v>
      </c>
      <c r="I285" s="6">
        <v>42854.608576388891</v>
      </c>
      <c r="J285" s="5">
        <v>1440</v>
      </c>
      <c r="K285" s="7">
        <f t="shared" si="45"/>
        <v>24</v>
      </c>
      <c r="L285" s="5" t="s">
        <v>276</v>
      </c>
      <c r="M285" s="5" t="s">
        <v>157</v>
      </c>
      <c r="N285" s="14" t="str">
        <f t="shared" si="49"/>
        <v>W 39 St &amp; 9 Ave TO Broadway &amp; W 58 St</v>
      </c>
      <c r="O285" s="5" t="s">
        <v>29</v>
      </c>
      <c r="P285" s="9" t="s">
        <v>12</v>
      </c>
      <c r="Q285" s="9">
        <v>1988</v>
      </c>
      <c r="R285" s="8">
        <f t="shared" si="46"/>
        <v>34</v>
      </c>
      <c r="S285" s="9" t="str">
        <f t="shared" si="47"/>
        <v>30-39</v>
      </c>
      <c r="T285" s="9"/>
    </row>
    <row r="286" spans="1:20" x14ac:dyDescent="0.3">
      <c r="A286" s="5">
        <v>1852173</v>
      </c>
      <c r="B286" s="6">
        <v>42806.757870370369</v>
      </c>
      <c r="C286" s="31">
        <f t="shared" si="40"/>
        <v>42806</v>
      </c>
      <c r="D286" s="32">
        <f t="shared" si="41"/>
        <v>0.75787037037037042</v>
      </c>
      <c r="E286" s="12">
        <f t="shared" si="48"/>
        <v>0.75</v>
      </c>
      <c r="F286" s="10">
        <f t="shared" si="42"/>
        <v>1</v>
      </c>
      <c r="G286" s="9" t="str">
        <f t="shared" si="43"/>
        <v>Mar</v>
      </c>
      <c r="H286" s="9">
        <f t="shared" si="44"/>
        <v>2017</v>
      </c>
      <c r="I286" s="6">
        <v>42806.765798611108</v>
      </c>
      <c r="J286" s="5">
        <v>685</v>
      </c>
      <c r="K286" s="7">
        <f t="shared" si="45"/>
        <v>11.416666666666666</v>
      </c>
      <c r="L286" s="5" t="s">
        <v>120</v>
      </c>
      <c r="M286" s="5" t="s">
        <v>316</v>
      </c>
      <c r="N286" s="14" t="str">
        <f t="shared" si="49"/>
        <v>W 78 St &amp; Broadway TO W 47 St &amp; 10 Ave</v>
      </c>
      <c r="O286" s="5" t="s">
        <v>11</v>
      </c>
      <c r="P286" s="5" t="s">
        <v>12</v>
      </c>
      <c r="Q286" s="5">
        <v>1992</v>
      </c>
      <c r="R286" s="8">
        <f t="shared" si="46"/>
        <v>30</v>
      </c>
      <c r="S286" s="9" t="str">
        <f t="shared" si="47"/>
        <v>30-39</v>
      </c>
      <c r="T286" s="9"/>
    </row>
    <row r="287" spans="1:20" x14ac:dyDescent="0.3">
      <c r="A287" s="5">
        <v>1852067</v>
      </c>
      <c r="B287" s="6">
        <v>42806.753692129627</v>
      </c>
      <c r="C287" s="31">
        <f t="shared" si="40"/>
        <v>42806</v>
      </c>
      <c r="D287" s="32">
        <f t="shared" si="41"/>
        <v>0.75369212962962961</v>
      </c>
      <c r="E287" s="12">
        <f t="shared" si="48"/>
        <v>0.75</v>
      </c>
      <c r="F287" s="10">
        <f t="shared" si="42"/>
        <v>1</v>
      </c>
      <c r="G287" s="9" t="str">
        <f t="shared" si="43"/>
        <v>Mar</v>
      </c>
      <c r="H287" s="9">
        <f t="shared" si="44"/>
        <v>2017</v>
      </c>
      <c r="I287" s="6">
        <v>42806.760300925926</v>
      </c>
      <c r="J287" s="5">
        <v>571</v>
      </c>
      <c r="K287" s="7">
        <f t="shared" si="45"/>
        <v>9.5166666666666675</v>
      </c>
      <c r="L287" s="5" t="s">
        <v>92</v>
      </c>
      <c r="M287" s="5" t="s">
        <v>67</v>
      </c>
      <c r="N287" s="14" t="str">
        <f t="shared" si="49"/>
        <v>8 Ave &amp; W 16 St TO W 20 St &amp; 11 Ave</v>
      </c>
      <c r="O287" s="5" t="s">
        <v>11</v>
      </c>
      <c r="P287" s="5" t="s">
        <v>12</v>
      </c>
      <c r="Q287" s="5">
        <v>1970</v>
      </c>
      <c r="R287" s="8">
        <f t="shared" si="46"/>
        <v>52</v>
      </c>
      <c r="S287" s="9" t="str">
        <f t="shared" si="47"/>
        <v>50-59</v>
      </c>
      <c r="T287" s="9"/>
    </row>
    <row r="288" spans="1:20" x14ac:dyDescent="0.3">
      <c r="A288" s="5">
        <v>4428854</v>
      </c>
      <c r="B288" s="6">
        <v>42873.439108796294</v>
      </c>
      <c r="C288" s="31">
        <f t="shared" si="40"/>
        <v>42873</v>
      </c>
      <c r="D288" s="32">
        <f t="shared" si="41"/>
        <v>0.43910879629629629</v>
      </c>
      <c r="E288" s="12">
        <f t="shared" si="48"/>
        <v>0.41666666666666663</v>
      </c>
      <c r="F288" s="10">
        <f t="shared" si="42"/>
        <v>5</v>
      </c>
      <c r="G288" s="9" t="str">
        <f t="shared" si="43"/>
        <v>May</v>
      </c>
      <c r="H288" s="9">
        <f t="shared" si="44"/>
        <v>2017</v>
      </c>
      <c r="I288" s="6">
        <v>42873.443113425928</v>
      </c>
      <c r="J288" s="5">
        <v>346</v>
      </c>
      <c r="K288" s="7">
        <f t="shared" si="45"/>
        <v>5.7666666666666666</v>
      </c>
      <c r="L288" s="5" t="s">
        <v>83</v>
      </c>
      <c r="M288" s="5" t="s">
        <v>186</v>
      </c>
      <c r="N288" s="14" t="str">
        <f t="shared" si="49"/>
        <v>8 Ave &amp; W 31 St TO 11 Ave &amp; W 27 St</v>
      </c>
      <c r="O288" s="5" t="s">
        <v>11</v>
      </c>
      <c r="P288" s="5" t="s">
        <v>12</v>
      </c>
      <c r="Q288" s="5">
        <v>1990</v>
      </c>
      <c r="R288" s="8">
        <f t="shared" si="46"/>
        <v>32</v>
      </c>
      <c r="S288" s="9" t="str">
        <f t="shared" si="47"/>
        <v>30-39</v>
      </c>
      <c r="T288" s="9"/>
    </row>
    <row r="289" spans="1:20" x14ac:dyDescent="0.3">
      <c r="A289" s="5">
        <v>1802466</v>
      </c>
      <c r="B289" s="6">
        <v>42803.811296296299</v>
      </c>
      <c r="C289" s="31">
        <f t="shared" si="40"/>
        <v>42803</v>
      </c>
      <c r="D289" s="32">
        <f t="shared" si="41"/>
        <v>0.81129629629629629</v>
      </c>
      <c r="E289" s="12">
        <f t="shared" si="48"/>
        <v>0.79166666666666663</v>
      </c>
      <c r="F289" s="10">
        <f t="shared" si="42"/>
        <v>5</v>
      </c>
      <c r="G289" s="9" t="str">
        <f t="shared" si="43"/>
        <v>Mar</v>
      </c>
      <c r="H289" s="9">
        <f t="shared" si="44"/>
        <v>2017</v>
      </c>
      <c r="I289" s="6">
        <v>42803.816250000003</v>
      </c>
      <c r="J289" s="5">
        <v>428</v>
      </c>
      <c r="K289" s="7">
        <f t="shared" si="45"/>
        <v>7.1333333333333337</v>
      </c>
      <c r="L289" s="5" t="s">
        <v>118</v>
      </c>
      <c r="M289" s="5" t="s">
        <v>30</v>
      </c>
      <c r="N289" s="14" t="str">
        <f t="shared" si="49"/>
        <v>E 15 St &amp; 3 Ave TO E 3 St &amp; 1 Ave</v>
      </c>
      <c r="O289" s="5" t="s">
        <v>11</v>
      </c>
      <c r="P289" s="5" t="s">
        <v>12</v>
      </c>
      <c r="Q289" s="5">
        <v>1987</v>
      </c>
      <c r="R289" s="8">
        <f t="shared" si="46"/>
        <v>35</v>
      </c>
      <c r="S289" s="9" t="str">
        <f t="shared" si="47"/>
        <v>30-39</v>
      </c>
      <c r="T289" s="9"/>
    </row>
    <row r="290" spans="1:20" x14ac:dyDescent="0.3">
      <c r="A290" s="5">
        <v>3791506</v>
      </c>
      <c r="B290" s="6">
        <v>42859.865347222221</v>
      </c>
      <c r="C290" s="31">
        <f t="shared" si="40"/>
        <v>42859</v>
      </c>
      <c r="D290" s="32">
        <f t="shared" si="41"/>
        <v>0.86534722222222227</v>
      </c>
      <c r="E290" s="12">
        <f t="shared" si="48"/>
        <v>0.83333333333333326</v>
      </c>
      <c r="F290" s="10">
        <f t="shared" si="42"/>
        <v>5</v>
      </c>
      <c r="G290" s="9" t="str">
        <f t="shared" si="43"/>
        <v>May</v>
      </c>
      <c r="H290" s="9">
        <f t="shared" si="44"/>
        <v>2017</v>
      </c>
      <c r="I290" s="6">
        <v>42859.875787037039</v>
      </c>
      <c r="J290" s="5">
        <v>902</v>
      </c>
      <c r="K290" s="7">
        <f t="shared" si="45"/>
        <v>15.033333333333333</v>
      </c>
      <c r="L290" s="5" t="s">
        <v>148</v>
      </c>
      <c r="M290" s="5" t="s">
        <v>317</v>
      </c>
      <c r="N290" s="14" t="str">
        <f t="shared" si="49"/>
        <v>Cherry St TO E 27 St &amp; 1 Ave</v>
      </c>
      <c r="O290" s="5" t="s">
        <v>11</v>
      </c>
      <c r="P290" s="5" t="s">
        <v>12</v>
      </c>
      <c r="Q290" s="5">
        <v>1987</v>
      </c>
      <c r="R290" s="8">
        <f t="shared" si="46"/>
        <v>35</v>
      </c>
      <c r="S290" s="9" t="str">
        <f t="shared" si="47"/>
        <v>30-39</v>
      </c>
      <c r="T290" s="9"/>
    </row>
    <row r="291" spans="1:20" x14ac:dyDescent="0.3">
      <c r="A291" s="5">
        <v>932001</v>
      </c>
      <c r="B291" s="6">
        <v>42774.395509259259</v>
      </c>
      <c r="C291" s="31">
        <f t="shared" si="40"/>
        <v>42774</v>
      </c>
      <c r="D291" s="32">
        <f t="shared" si="41"/>
        <v>0.39550925925925928</v>
      </c>
      <c r="E291" s="12">
        <f t="shared" si="48"/>
        <v>0.375</v>
      </c>
      <c r="F291" s="10">
        <f t="shared" si="42"/>
        <v>4</v>
      </c>
      <c r="G291" s="9" t="str">
        <f t="shared" si="43"/>
        <v>Feb</v>
      </c>
      <c r="H291" s="9">
        <f t="shared" si="44"/>
        <v>2017</v>
      </c>
      <c r="I291" s="6">
        <v>42774.400717592594</v>
      </c>
      <c r="J291" s="5">
        <v>449</v>
      </c>
      <c r="K291" s="7">
        <f t="shared" si="45"/>
        <v>7.4833333333333334</v>
      </c>
      <c r="L291" s="5" t="s">
        <v>37</v>
      </c>
      <c r="M291" s="5" t="s">
        <v>274</v>
      </c>
      <c r="N291" s="14" t="str">
        <f t="shared" si="49"/>
        <v>Columbus Ave &amp; W 72 St TO 11 Ave &amp; W 59 St</v>
      </c>
      <c r="O291" s="5" t="s">
        <v>11</v>
      </c>
      <c r="P291" s="5" t="s">
        <v>19</v>
      </c>
      <c r="Q291" s="5">
        <v>1985</v>
      </c>
      <c r="R291" s="8">
        <f t="shared" si="46"/>
        <v>37</v>
      </c>
      <c r="S291" s="9" t="str">
        <f t="shared" si="47"/>
        <v>30-39</v>
      </c>
      <c r="T291" s="9"/>
    </row>
    <row r="292" spans="1:20" x14ac:dyDescent="0.3">
      <c r="A292" s="5">
        <v>261652</v>
      </c>
      <c r="B292" s="6">
        <v>42748.4922337963</v>
      </c>
      <c r="C292" s="31">
        <f t="shared" si="40"/>
        <v>42748</v>
      </c>
      <c r="D292" s="32">
        <f t="shared" si="41"/>
        <v>0.49223379629629632</v>
      </c>
      <c r="E292" s="12">
        <f t="shared" si="48"/>
        <v>0.45833333333333331</v>
      </c>
      <c r="F292" s="10">
        <f t="shared" si="42"/>
        <v>6</v>
      </c>
      <c r="G292" s="9" t="str">
        <f t="shared" si="43"/>
        <v>Jan</v>
      </c>
      <c r="H292" s="9">
        <f t="shared" si="44"/>
        <v>2017</v>
      </c>
      <c r="I292" s="6">
        <v>42748.500451388885</v>
      </c>
      <c r="J292" s="5">
        <v>709</v>
      </c>
      <c r="K292" s="7">
        <f t="shared" si="45"/>
        <v>11.816666666666666</v>
      </c>
      <c r="L292" s="5" t="s">
        <v>192</v>
      </c>
      <c r="M292" s="5" t="s">
        <v>72</v>
      </c>
      <c r="N292" s="14" t="str">
        <f t="shared" si="49"/>
        <v>York St &amp; Jay St TO Rivington St &amp; Chrystie St</v>
      </c>
      <c r="O292" s="5" t="s">
        <v>11</v>
      </c>
      <c r="P292" s="5" t="s">
        <v>12</v>
      </c>
      <c r="Q292" s="5">
        <v>1968</v>
      </c>
      <c r="R292" s="8">
        <f t="shared" si="46"/>
        <v>54</v>
      </c>
      <c r="S292" s="9" t="str">
        <f t="shared" si="47"/>
        <v>50-59</v>
      </c>
      <c r="T292" s="9"/>
    </row>
    <row r="293" spans="1:20" x14ac:dyDescent="0.3">
      <c r="A293" s="5">
        <v>5465012</v>
      </c>
      <c r="B293" s="6">
        <v>42893.797106481485</v>
      </c>
      <c r="C293" s="31">
        <f t="shared" si="40"/>
        <v>42893</v>
      </c>
      <c r="D293" s="32">
        <f t="shared" si="41"/>
        <v>0.79710648148148155</v>
      </c>
      <c r="E293" s="12">
        <f t="shared" si="48"/>
        <v>0.79166666666666663</v>
      </c>
      <c r="F293" s="10">
        <f t="shared" si="42"/>
        <v>4</v>
      </c>
      <c r="G293" s="9" t="str">
        <f t="shared" si="43"/>
        <v>Jun</v>
      </c>
      <c r="H293" s="9">
        <f t="shared" si="44"/>
        <v>2017</v>
      </c>
      <c r="I293" s="6">
        <v>42893.801145833335</v>
      </c>
      <c r="J293" s="5">
        <v>348</v>
      </c>
      <c r="K293" s="7">
        <f t="shared" si="45"/>
        <v>5.8</v>
      </c>
      <c r="L293" s="5" t="s">
        <v>114</v>
      </c>
      <c r="M293" s="5" t="s">
        <v>318</v>
      </c>
      <c r="N293" s="14" t="str">
        <f t="shared" si="49"/>
        <v>West St &amp; Chambers St TO Watts St &amp; Greenwich St</v>
      </c>
      <c r="O293" s="5" t="s">
        <v>11</v>
      </c>
      <c r="P293" s="9" t="s">
        <v>12</v>
      </c>
      <c r="Q293" s="9">
        <v>1968</v>
      </c>
      <c r="R293" s="8">
        <f t="shared" si="46"/>
        <v>54</v>
      </c>
      <c r="S293" s="9" t="str">
        <f t="shared" si="47"/>
        <v>50-59</v>
      </c>
      <c r="T293" s="9"/>
    </row>
    <row r="294" spans="1:20" x14ac:dyDescent="0.3">
      <c r="A294" s="5">
        <v>5353666</v>
      </c>
      <c r="B294" s="6">
        <v>42891.744780092595</v>
      </c>
      <c r="C294" s="31">
        <f t="shared" si="40"/>
        <v>42891</v>
      </c>
      <c r="D294" s="32">
        <f t="shared" si="41"/>
        <v>0.74478009259259259</v>
      </c>
      <c r="E294" s="12">
        <f t="shared" si="48"/>
        <v>0.70833333333333326</v>
      </c>
      <c r="F294" s="10">
        <f t="shared" si="42"/>
        <v>2</v>
      </c>
      <c r="G294" s="9" t="str">
        <f t="shared" si="43"/>
        <v>Jun</v>
      </c>
      <c r="H294" s="9">
        <f t="shared" si="44"/>
        <v>2017</v>
      </c>
      <c r="I294" s="6">
        <v>42891.756967592592</v>
      </c>
      <c r="J294" s="5">
        <v>1053</v>
      </c>
      <c r="K294" s="7">
        <f t="shared" si="45"/>
        <v>17.55</v>
      </c>
      <c r="L294" s="5" t="s">
        <v>192</v>
      </c>
      <c r="M294" s="5" t="s">
        <v>319</v>
      </c>
      <c r="N294" s="14" t="str">
        <f t="shared" si="49"/>
        <v>York St &amp; Jay St TO E 5 St &amp; Avenue C</v>
      </c>
      <c r="O294" s="5" t="s">
        <v>11</v>
      </c>
      <c r="P294" s="5" t="s">
        <v>12</v>
      </c>
      <c r="Q294" s="5">
        <v>1986</v>
      </c>
      <c r="R294" s="8">
        <f t="shared" si="46"/>
        <v>36</v>
      </c>
      <c r="S294" s="9" t="str">
        <f t="shared" si="47"/>
        <v>30-39</v>
      </c>
      <c r="T294" s="9"/>
    </row>
    <row r="295" spans="1:20" x14ac:dyDescent="0.3">
      <c r="A295" s="5">
        <v>3244281</v>
      </c>
      <c r="B295" s="6">
        <v>42849.327569444446</v>
      </c>
      <c r="C295" s="31">
        <f t="shared" si="40"/>
        <v>42849</v>
      </c>
      <c r="D295" s="32">
        <f t="shared" si="41"/>
        <v>0.32756944444444441</v>
      </c>
      <c r="E295" s="12">
        <f t="shared" si="48"/>
        <v>0.29166666666666663</v>
      </c>
      <c r="F295" s="10">
        <f t="shared" si="42"/>
        <v>2</v>
      </c>
      <c r="G295" s="9" t="str">
        <f t="shared" si="43"/>
        <v>Apr</v>
      </c>
      <c r="H295" s="9">
        <f t="shared" si="44"/>
        <v>2017</v>
      </c>
      <c r="I295" s="6">
        <v>42849.335231481484</v>
      </c>
      <c r="J295" s="5">
        <v>662</v>
      </c>
      <c r="K295" s="7">
        <f t="shared" si="45"/>
        <v>11.033333333333333</v>
      </c>
      <c r="L295" s="5" t="s">
        <v>101</v>
      </c>
      <c r="M295" s="5" t="s">
        <v>42</v>
      </c>
      <c r="N295" s="14" t="str">
        <f t="shared" si="49"/>
        <v>Cleveland Pl &amp; Spring St TO E 17 St &amp; Broadway</v>
      </c>
      <c r="O295" s="5" t="s">
        <v>11</v>
      </c>
      <c r="P295" s="5" t="s">
        <v>12</v>
      </c>
      <c r="Q295" s="5">
        <v>1967</v>
      </c>
      <c r="R295" s="8">
        <f t="shared" si="46"/>
        <v>55</v>
      </c>
      <c r="S295" s="9" t="str">
        <f t="shared" si="47"/>
        <v>50-59</v>
      </c>
      <c r="T295" s="9"/>
    </row>
    <row r="296" spans="1:20" x14ac:dyDescent="0.3">
      <c r="A296" s="5">
        <v>2674970</v>
      </c>
      <c r="B296" s="6">
        <v>42837.300335648149</v>
      </c>
      <c r="C296" s="31">
        <f t="shared" si="40"/>
        <v>42837</v>
      </c>
      <c r="D296" s="32">
        <f t="shared" si="41"/>
        <v>0.30033564814814812</v>
      </c>
      <c r="E296" s="12">
        <f t="shared" si="48"/>
        <v>0.29166666666666663</v>
      </c>
      <c r="F296" s="10">
        <f t="shared" si="42"/>
        <v>4</v>
      </c>
      <c r="G296" s="9" t="str">
        <f t="shared" si="43"/>
        <v>Apr</v>
      </c>
      <c r="H296" s="9">
        <f t="shared" si="44"/>
        <v>2017</v>
      </c>
      <c r="I296" s="6">
        <v>42837.302557870367</v>
      </c>
      <c r="J296" s="5">
        <v>191</v>
      </c>
      <c r="K296" s="7">
        <f t="shared" si="45"/>
        <v>3.1833333333333331</v>
      </c>
      <c r="L296" s="5" t="s">
        <v>291</v>
      </c>
      <c r="M296" s="5" t="s">
        <v>139</v>
      </c>
      <c r="N296" s="14" t="str">
        <f t="shared" si="49"/>
        <v>Hudson St &amp; Reade St TO Centre St &amp; Chambers St</v>
      </c>
      <c r="O296" s="5" t="s">
        <v>11</v>
      </c>
      <c r="P296" s="5" t="s">
        <v>12</v>
      </c>
      <c r="Q296" s="5">
        <v>1975</v>
      </c>
      <c r="R296" s="8">
        <f t="shared" si="46"/>
        <v>47</v>
      </c>
      <c r="S296" s="9" t="str">
        <f t="shared" si="47"/>
        <v>40-49</v>
      </c>
      <c r="T296" s="9"/>
    </row>
    <row r="297" spans="1:20" x14ac:dyDescent="0.3">
      <c r="A297" s="5">
        <v>2722449</v>
      </c>
      <c r="B297" s="6">
        <v>42837.957291666666</v>
      </c>
      <c r="C297" s="31">
        <f t="shared" si="40"/>
        <v>42837</v>
      </c>
      <c r="D297" s="32">
        <f t="shared" si="41"/>
        <v>0.95729166666666676</v>
      </c>
      <c r="E297" s="12">
        <f t="shared" si="48"/>
        <v>0.91666666666666663</v>
      </c>
      <c r="F297" s="10">
        <f t="shared" si="42"/>
        <v>4</v>
      </c>
      <c r="G297" s="9" t="str">
        <f t="shared" si="43"/>
        <v>Apr</v>
      </c>
      <c r="H297" s="9">
        <f t="shared" si="44"/>
        <v>2017</v>
      </c>
      <c r="I297" s="6">
        <v>42837.959328703706</v>
      </c>
      <c r="J297" s="5">
        <v>175</v>
      </c>
      <c r="K297" s="7">
        <f t="shared" si="45"/>
        <v>2.9166666666666665</v>
      </c>
      <c r="L297" s="5" t="s">
        <v>320</v>
      </c>
      <c r="M297" s="5" t="s">
        <v>163</v>
      </c>
      <c r="N297" s="14" t="str">
        <f t="shared" si="49"/>
        <v>Bond St &amp; Schermerhorn St TO Bond St &amp; Bergen St</v>
      </c>
      <c r="O297" s="5" t="s">
        <v>11</v>
      </c>
      <c r="P297" s="5" t="s">
        <v>12</v>
      </c>
      <c r="Q297" s="5">
        <v>1974</v>
      </c>
      <c r="R297" s="8">
        <f t="shared" si="46"/>
        <v>48</v>
      </c>
      <c r="S297" s="9" t="str">
        <f t="shared" si="47"/>
        <v>40-49</v>
      </c>
      <c r="T297" s="9"/>
    </row>
    <row r="298" spans="1:20" x14ac:dyDescent="0.3">
      <c r="A298" s="5">
        <v>1544609</v>
      </c>
      <c r="B298" s="6">
        <v>42795.734166666669</v>
      </c>
      <c r="C298" s="31">
        <f t="shared" si="40"/>
        <v>42795</v>
      </c>
      <c r="D298" s="32">
        <f t="shared" si="41"/>
        <v>0.73416666666666675</v>
      </c>
      <c r="E298" s="12">
        <f t="shared" si="48"/>
        <v>0.70833333333333326</v>
      </c>
      <c r="F298" s="10">
        <f t="shared" si="42"/>
        <v>4</v>
      </c>
      <c r="G298" s="9" t="str">
        <f t="shared" si="43"/>
        <v>Mar</v>
      </c>
      <c r="H298" s="9">
        <f t="shared" si="44"/>
        <v>2017</v>
      </c>
      <c r="I298" s="6">
        <v>42795.742662037039</v>
      </c>
      <c r="J298" s="5">
        <v>733</v>
      </c>
      <c r="K298" s="7">
        <f t="shared" si="45"/>
        <v>12.216666666666667</v>
      </c>
      <c r="L298" s="5" t="s">
        <v>141</v>
      </c>
      <c r="M298" s="5" t="s">
        <v>68</v>
      </c>
      <c r="N298" s="14" t="str">
        <f t="shared" si="49"/>
        <v>E 16 St &amp; 5 Ave TO St Marks Pl &amp; 2 Ave</v>
      </c>
      <c r="O298" s="5" t="s">
        <v>11</v>
      </c>
      <c r="P298" s="5" t="s">
        <v>12</v>
      </c>
      <c r="Q298" s="5">
        <v>1973</v>
      </c>
      <c r="R298" s="8">
        <f t="shared" si="46"/>
        <v>49</v>
      </c>
      <c r="S298" s="9" t="str">
        <f t="shared" si="47"/>
        <v>40-49</v>
      </c>
      <c r="T298" s="9"/>
    </row>
    <row r="299" spans="1:20" x14ac:dyDescent="0.3">
      <c r="A299" s="5">
        <v>811593</v>
      </c>
      <c r="B299" s="6">
        <v>42769.596678240741</v>
      </c>
      <c r="C299" s="31">
        <f t="shared" si="40"/>
        <v>42769</v>
      </c>
      <c r="D299" s="32">
        <f t="shared" si="41"/>
        <v>0.59667824074074072</v>
      </c>
      <c r="E299" s="12">
        <f t="shared" si="48"/>
        <v>0.58333333333333326</v>
      </c>
      <c r="F299" s="10">
        <f t="shared" si="42"/>
        <v>6</v>
      </c>
      <c r="G299" s="9" t="str">
        <f t="shared" si="43"/>
        <v>Feb</v>
      </c>
      <c r="H299" s="9">
        <f t="shared" si="44"/>
        <v>2017</v>
      </c>
      <c r="I299" s="6">
        <v>42769.599907407406</v>
      </c>
      <c r="J299" s="5">
        <v>278</v>
      </c>
      <c r="K299" s="7">
        <f t="shared" si="45"/>
        <v>4.6333333333333337</v>
      </c>
      <c r="L299" s="5" t="s">
        <v>321</v>
      </c>
      <c r="M299" s="5" t="s">
        <v>322</v>
      </c>
      <c r="N299" s="14" t="str">
        <f t="shared" si="49"/>
        <v>5 Ave &amp; E 78 St TO 5 Ave &amp; E 73 St</v>
      </c>
      <c r="O299" s="5" t="s">
        <v>29</v>
      </c>
      <c r="P299" s="9" t="s">
        <v>12</v>
      </c>
      <c r="Q299" s="9">
        <v>1973</v>
      </c>
      <c r="R299" s="8">
        <f t="shared" si="46"/>
        <v>49</v>
      </c>
      <c r="S299" s="9" t="str">
        <f t="shared" si="47"/>
        <v>40-49</v>
      </c>
      <c r="T299" s="9"/>
    </row>
    <row r="300" spans="1:20" x14ac:dyDescent="0.3">
      <c r="A300" s="5">
        <v>4859668</v>
      </c>
      <c r="B300" s="6">
        <v>42882.391504629632</v>
      </c>
      <c r="C300" s="31">
        <f t="shared" si="40"/>
        <v>42882</v>
      </c>
      <c r="D300" s="32">
        <f t="shared" si="41"/>
        <v>0.39150462962962962</v>
      </c>
      <c r="E300" s="12">
        <f t="shared" si="48"/>
        <v>0.375</v>
      </c>
      <c r="F300" s="10">
        <f t="shared" si="42"/>
        <v>7</v>
      </c>
      <c r="G300" s="9" t="str">
        <f t="shared" si="43"/>
        <v>May</v>
      </c>
      <c r="H300" s="9">
        <f t="shared" si="44"/>
        <v>2017</v>
      </c>
      <c r="I300" s="6">
        <v>42882.415798611109</v>
      </c>
      <c r="J300" s="5">
        <v>2098</v>
      </c>
      <c r="K300" s="7">
        <f t="shared" si="45"/>
        <v>34.966666666666669</v>
      </c>
      <c r="L300" s="5" t="s">
        <v>179</v>
      </c>
      <c r="M300" s="5" t="s">
        <v>67</v>
      </c>
      <c r="N300" s="14" t="str">
        <f t="shared" si="49"/>
        <v>9 Ave &amp; W 22 St TO W 20 St &amp; 11 Ave</v>
      </c>
      <c r="O300" s="5" t="s">
        <v>11</v>
      </c>
      <c r="P300" s="5" t="s">
        <v>12</v>
      </c>
      <c r="Q300" s="5">
        <v>1977</v>
      </c>
      <c r="R300" s="8">
        <f t="shared" si="46"/>
        <v>45</v>
      </c>
      <c r="S300" s="9" t="str">
        <f t="shared" si="47"/>
        <v>40-49</v>
      </c>
      <c r="T300" s="9"/>
    </row>
    <row r="301" spans="1:20" x14ac:dyDescent="0.3">
      <c r="A301" s="5">
        <v>2616793</v>
      </c>
      <c r="B301" s="6">
        <v>42836.283437500002</v>
      </c>
      <c r="C301" s="31">
        <f t="shared" si="40"/>
        <v>42836</v>
      </c>
      <c r="D301" s="32">
        <f t="shared" si="41"/>
        <v>0.28343750000000001</v>
      </c>
      <c r="E301" s="12">
        <f t="shared" si="48"/>
        <v>0.25</v>
      </c>
      <c r="F301" s="10">
        <f t="shared" si="42"/>
        <v>3</v>
      </c>
      <c r="G301" s="9" t="str">
        <f t="shared" si="43"/>
        <v>Apr</v>
      </c>
      <c r="H301" s="9">
        <f t="shared" si="44"/>
        <v>2017</v>
      </c>
      <c r="I301" s="6">
        <v>42836.286365740743</v>
      </c>
      <c r="J301" s="5">
        <v>252</v>
      </c>
      <c r="K301" s="7">
        <f t="shared" si="45"/>
        <v>4.2</v>
      </c>
      <c r="L301" s="5" t="s">
        <v>323</v>
      </c>
      <c r="M301" s="5" t="s">
        <v>324</v>
      </c>
      <c r="N301" s="14" t="str">
        <f t="shared" si="49"/>
        <v>Columbia Heights &amp; Cranberry St TO Hicks St &amp; Montague St</v>
      </c>
      <c r="O301" s="5" t="s">
        <v>11</v>
      </c>
      <c r="P301" s="5" t="s">
        <v>19</v>
      </c>
      <c r="Q301" s="5">
        <v>1987</v>
      </c>
      <c r="R301" s="8">
        <f t="shared" si="46"/>
        <v>35</v>
      </c>
      <c r="S301" s="9" t="str">
        <f t="shared" si="47"/>
        <v>30-39</v>
      </c>
      <c r="T301" s="9"/>
    </row>
    <row r="302" spans="1:20" x14ac:dyDescent="0.3">
      <c r="A302" s="5">
        <v>2325362</v>
      </c>
      <c r="B302" s="6">
        <v>42828.511608796296</v>
      </c>
      <c r="C302" s="31">
        <f t="shared" si="40"/>
        <v>42828</v>
      </c>
      <c r="D302" s="32">
        <f t="shared" si="41"/>
        <v>0.5116087962962963</v>
      </c>
      <c r="E302" s="12">
        <f t="shared" si="48"/>
        <v>0.5</v>
      </c>
      <c r="F302" s="10">
        <f t="shared" si="42"/>
        <v>2</v>
      </c>
      <c r="G302" s="9" t="str">
        <f t="shared" si="43"/>
        <v>Apr</v>
      </c>
      <c r="H302" s="9">
        <f t="shared" si="44"/>
        <v>2017</v>
      </c>
      <c r="I302" s="6">
        <v>42828.534143518518</v>
      </c>
      <c r="J302" s="5">
        <v>1946</v>
      </c>
      <c r="K302" s="7">
        <f t="shared" si="45"/>
        <v>32.43333333333333</v>
      </c>
      <c r="L302" s="5" t="s">
        <v>192</v>
      </c>
      <c r="M302" s="5" t="s">
        <v>72</v>
      </c>
      <c r="N302" s="14" t="str">
        <f t="shared" si="49"/>
        <v>York St &amp; Jay St TO Rivington St &amp; Chrystie St</v>
      </c>
      <c r="O302" s="5" t="s">
        <v>11</v>
      </c>
      <c r="P302" s="5" t="s">
        <v>12</v>
      </c>
      <c r="Q302" s="5">
        <v>1985</v>
      </c>
      <c r="R302" s="8">
        <f t="shared" si="46"/>
        <v>37</v>
      </c>
      <c r="S302" s="9" t="str">
        <f t="shared" si="47"/>
        <v>30-39</v>
      </c>
      <c r="T302" s="9"/>
    </row>
    <row r="303" spans="1:20" x14ac:dyDescent="0.3">
      <c r="A303" s="5">
        <v>1855578</v>
      </c>
      <c r="B303" s="6">
        <v>42807.240763888891</v>
      </c>
      <c r="C303" s="31">
        <f t="shared" si="40"/>
        <v>42807</v>
      </c>
      <c r="D303" s="32">
        <f t="shared" si="41"/>
        <v>0.24076388888888889</v>
      </c>
      <c r="E303" s="12">
        <f t="shared" si="48"/>
        <v>0.20833333333333331</v>
      </c>
      <c r="F303" s="10">
        <f t="shared" si="42"/>
        <v>2</v>
      </c>
      <c r="G303" s="9" t="str">
        <f t="shared" si="43"/>
        <v>Mar</v>
      </c>
      <c r="H303" s="9">
        <f t="shared" si="44"/>
        <v>2017</v>
      </c>
      <c r="I303" s="6">
        <v>42807.247418981482</v>
      </c>
      <c r="J303" s="5">
        <v>575</v>
      </c>
      <c r="K303" s="7">
        <f t="shared" si="45"/>
        <v>9.5833333333333339</v>
      </c>
      <c r="L303" s="5" t="s">
        <v>256</v>
      </c>
      <c r="M303" s="5" t="s">
        <v>118</v>
      </c>
      <c r="N303" s="14" t="str">
        <f t="shared" si="49"/>
        <v>W 31 St &amp; 7 Ave TO E 15 St &amp; 3 Ave</v>
      </c>
      <c r="O303" s="5" t="s">
        <v>11</v>
      </c>
      <c r="P303" s="5" t="s">
        <v>12</v>
      </c>
      <c r="Q303" s="5">
        <v>1975</v>
      </c>
      <c r="R303" s="8">
        <f t="shared" si="46"/>
        <v>47</v>
      </c>
      <c r="S303" s="9" t="str">
        <f t="shared" si="47"/>
        <v>40-49</v>
      </c>
      <c r="T303" s="9"/>
    </row>
    <row r="304" spans="1:20" x14ac:dyDescent="0.3">
      <c r="A304" s="5">
        <v>1740477</v>
      </c>
      <c r="B304" s="6">
        <v>42802.617291666669</v>
      </c>
      <c r="C304" s="31">
        <f t="shared" si="40"/>
        <v>42802</v>
      </c>
      <c r="D304" s="32">
        <f t="shared" si="41"/>
        <v>0.61729166666666668</v>
      </c>
      <c r="E304" s="12">
        <f t="shared" si="48"/>
        <v>0.58333333333333326</v>
      </c>
      <c r="F304" s="10">
        <f t="shared" si="42"/>
        <v>4</v>
      </c>
      <c r="G304" s="9" t="str">
        <f t="shared" si="43"/>
        <v>Mar</v>
      </c>
      <c r="H304" s="9">
        <f t="shared" si="44"/>
        <v>2017</v>
      </c>
      <c r="I304" s="6">
        <v>42802.630243055559</v>
      </c>
      <c r="J304" s="5">
        <v>1118</v>
      </c>
      <c r="K304" s="7">
        <f t="shared" si="45"/>
        <v>18.633333333333333</v>
      </c>
      <c r="L304" s="5" t="s">
        <v>96</v>
      </c>
      <c r="M304" s="5" t="s">
        <v>325</v>
      </c>
      <c r="N304" s="14" t="str">
        <f t="shared" si="49"/>
        <v>E 53 St &amp; Madison Ave TO East End Ave &amp; E 86 St</v>
      </c>
      <c r="O304" s="5" t="s">
        <v>11</v>
      </c>
      <c r="P304" s="5" t="s">
        <v>12</v>
      </c>
      <c r="Q304" s="5">
        <v>1963</v>
      </c>
      <c r="R304" s="8">
        <f t="shared" si="46"/>
        <v>59</v>
      </c>
      <c r="S304" s="9" t="str">
        <f t="shared" si="47"/>
        <v>50-59</v>
      </c>
      <c r="T304" s="9"/>
    </row>
    <row r="305" spans="1:20" x14ac:dyDescent="0.3">
      <c r="A305" s="5">
        <v>5391272</v>
      </c>
      <c r="B305" s="6">
        <v>42892.675810185188</v>
      </c>
      <c r="C305" s="31">
        <f t="shared" si="40"/>
        <v>42892</v>
      </c>
      <c r="D305" s="32">
        <f t="shared" si="41"/>
        <v>0.67581018518518521</v>
      </c>
      <c r="E305" s="12">
        <f t="shared" si="48"/>
        <v>0.66666666666666663</v>
      </c>
      <c r="F305" s="10">
        <f t="shared" si="42"/>
        <v>3</v>
      </c>
      <c r="G305" s="9" t="str">
        <f t="shared" si="43"/>
        <v>Jun</v>
      </c>
      <c r="H305" s="9">
        <f t="shared" si="44"/>
        <v>2017</v>
      </c>
      <c r="I305" s="6">
        <v>42892.708958333336</v>
      </c>
      <c r="J305" s="5">
        <v>2864</v>
      </c>
      <c r="K305" s="7">
        <f t="shared" si="45"/>
        <v>47.733333333333334</v>
      </c>
      <c r="L305" s="5" t="s">
        <v>79</v>
      </c>
      <c r="M305" s="5" t="s">
        <v>79</v>
      </c>
      <c r="N305" s="14" t="str">
        <f t="shared" si="49"/>
        <v>Bayard St &amp; Baxter St TO Bayard St &amp; Baxter St</v>
      </c>
      <c r="O305" s="5" t="s">
        <v>11</v>
      </c>
      <c r="P305" s="5" t="s">
        <v>12</v>
      </c>
      <c r="Q305" s="5">
        <v>1988</v>
      </c>
      <c r="R305" s="8">
        <f t="shared" si="46"/>
        <v>34</v>
      </c>
      <c r="S305" s="9" t="str">
        <f t="shared" si="47"/>
        <v>30-39</v>
      </c>
      <c r="T305" s="9"/>
    </row>
    <row r="306" spans="1:20" x14ac:dyDescent="0.3">
      <c r="A306" s="5">
        <v>1988318</v>
      </c>
      <c r="B306" s="6">
        <v>42816.744791666664</v>
      </c>
      <c r="C306" s="31">
        <f t="shared" si="40"/>
        <v>42816</v>
      </c>
      <c r="D306" s="32">
        <f t="shared" si="41"/>
        <v>0.74479166666666663</v>
      </c>
      <c r="E306" s="12">
        <f t="shared" si="48"/>
        <v>0.70833333333333326</v>
      </c>
      <c r="F306" s="10">
        <f t="shared" si="42"/>
        <v>4</v>
      </c>
      <c r="G306" s="9" t="str">
        <f t="shared" si="43"/>
        <v>Mar</v>
      </c>
      <c r="H306" s="9">
        <f t="shared" si="44"/>
        <v>2017</v>
      </c>
      <c r="I306" s="6">
        <v>42816.755543981482</v>
      </c>
      <c r="J306" s="5">
        <v>929</v>
      </c>
      <c r="K306" s="7">
        <f t="shared" si="45"/>
        <v>15.483333333333333</v>
      </c>
      <c r="L306" s="5" t="s">
        <v>141</v>
      </c>
      <c r="M306" s="5" t="s">
        <v>289</v>
      </c>
      <c r="N306" s="14" t="str">
        <f t="shared" si="49"/>
        <v>E 16 St &amp; 5 Ave TO W 33 St &amp; 7 Ave</v>
      </c>
      <c r="O306" s="5" t="s">
        <v>11</v>
      </c>
      <c r="P306" s="5" t="s">
        <v>12</v>
      </c>
      <c r="Q306" s="5">
        <v>1977</v>
      </c>
      <c r="R306" s="8">
        <f t="shared" si="46"/>
        <v>45</v>
      </c>
      <c r="S306" s="9" t="str">
        <f t="shared" si="47"/>
        <v>40-49</v>
      </c>
      <c r="T306" s="9"/>
    </row>
    <row r="307" spans="1:20" x14ac:dyDescent="0.3">
      <c r="A307" s="5">
        <v>3231592</v>
      </c>
      <c r="B307" s="6">
        <v>42848.771064814813</v>
      </c>
      <c r="C307" s="31">
        <f t="shared" si="40"/>
        <v>42848</v>
      </c>
      <c r="D307" s="32">
        <f t="shared" si="41"/>
        <v>0.77106481481481481</v>
      </c>
      <c r="E307" s="12">
        <f t="shared" si="48"/>
        <v>0.75</v>
      </c>
      <c r="F307" s="10">
        <f t="shared" si="42"/>
        <v>1</v>
      </c>
      <c r="G307" s="9" t="str">
        <f t="shared" si="43"/>
        <v>Apr</v>
      </c>
      <c r="H307" s="9">
        <f t="shared" si="44"/>
        <v>2017</v>
      </c>
      <c r="I307" s="6">
        <v>42848.780277777776</v>
      </c>
      <c r="J307" s="5">
        <v>795</v>
      </c>
      <c r="K307" s="7">
        <f t="shared" si="45"/>
        <v>13.25</v>
      </c>
      <c r="L307" s="5" t="s">
        <v>85</v>
      </c>
      <c r="M307" s="5" t="s">
        <v>326</v>
      </c>
      <c r="N307" s="14" t="str">
        <f t="shared" si="49"/>
        <v>Pershing Square South TO 5 Ave &amp; E 29 St</v>
      </c>
      <c r="O307" s="5" t="s">
        <v>29</v>
      </c>
      <c r="P307" s="9" t="s">
        <v>12</v>
      </c>
      <c r="Q307" s="9">
        <v>1977</v>
      </c>
      <c r="R307" s="8">
        <f t="shared" si="46"/>
        <v>45</v>
      </c>
      <c r="S307" s="9" t="str">
        <f t="shared" si="47"/>
        <v>40-49</v>
      </c>
      <c r="T307" s="9"/>
    </row>
    <row r="308" spans="1:20" x14ac:dyDescent="0.3">
      <c r="A308" s="5">
        <v>1800756</v>
      </c>
      <c r="B308" s="6">
        <v>42803.788472222222</v>
      </c>
      <c r="C308" s="31">
        <f t="shared" si="40"/>
        <v>42803</v>
      </c>
      <c r="D308" s="32">
        <f t="shared" si="41"/>
        <v>0.78847222222222213</v>
      </c>
      <c r="E308" s="12">
        <f t="shared" si="48"/>
        <v>0.75</v>
      </c>
      <c r="F308" s="10">
        <f t="shared" si="42"/>
        <v>5</v>
      </c>
      <c r="G308" s="9" t="str">
        <f t="shared" si="43"/>
        <v>Mar</v>
      </c>
      <c r="H308" s="9">
        <f t="shared" si="44"/>
        <v>2017</v>
      </c>
      <c r="I308" s="6">
        <v>42803.795069444444</v>
      </c>
      <c r="J308" s="5">
        <v>569</v>
      </c>
      <c r="K308" s="7">
        <f t="shared" si="45"/>
        <v>9.4833333333333325</v>
      </c>
      <c r="L308" s="5" t="s">
        <v>198</v>
      </c>
      <c r="M308" s="5" t="s">
        <v>250</v>
      </c>
      <c r="N308" s="14" t="str">
        <f t="shared" si="49"/>
        <v>2 Ave &amp; E 31 St TO 6 Ave &amp; W 33 St</v>
      </c>
      <c r="O308" s="5" t="s">
        <v>11</v>
      </c>
      <c r="P308" s="5" t="s">
        <v>12</v>
      </c>
      <c r="Q308" s="5">
        <v>1983</v>
      </c>
      <c r="R308" s="8">
        <f t="shared" si="46"/>
        <v>39</v>
      </c>
      <c r="S308" s="9" t="str">
        <f t="shared" si="47"/>
        <v>30-39</v>
      </c>
      <c r="T308" s="9"/>
    </row>
    <row r="309" spans="1:20" x14ac:dyDescent="0.3">
      <c r="A309" s="5">
        <v>4037086</v>
      </c>
      <c r="B309" s="6">
        <v>42865.627754629626</v>
      </c>
      <c r="C309" s="31">
        <f t="shared" si="40"/>
        <v>42865</v>
      </c>
      <c r="D309" s="32">
        <f t="shared" si="41"/>
        <v>0.62775462962962958</v>
      </c>
      <c r="E309" s="12">
        <f t="shared" si="48"/>
        <v>0.625</v>
      </c>
      <c r="F309" s="10">
        <f t="shared" si="42"/>
        <v>4</v>
      </c>
      <c r="G309" s="9" t="str">
        <f t="shared" si="43"/>
        <v>May</v>
      </c>
      <c r="H309" s="9">
        <f t="shared" si="44"/>
        <v>2017</v>
      </c>
      <c r="I309" s="6">
        <v>42865.638680555552</v>
      </c>
      <c r="J309" s="5">
        <v>943</v>
      </c>
      <c r="K309" s="7">
        <f t="shared" si="45"/>
        <v>15.716666666666667</v>
      </c>
      <c r="L309" s="5" t="s">
        <v>327</v>
      </c>
      <c r="M309" s="5" t="s">
        <v>145</v>
      </c>
      <c r="N309" s="14" t="str">
        <f t="shared" si="49"/>
        <v>E 2 St &amp; Avenue B TO Barclay St &amp; Church St</v>
      </c>
      <c r="O309" s="5" t="s">
        <v>11</v>
      </c>
      <c r="P309" s="5" t="s">
        <v>12</v>
      </c>
      <c r="Q309" s="5">
        <v>1987</v>
      </c>
      <c r="R309" s="8">
        <f t="shared" si="46"/>
        <v>35</v>
      </c>
      <c r="S309" s="9" t="str">
        <f t="shared" si="47"/>
        <v>30-39</v>
      </c>
      <c r="T309" s="9"/>
    </row>
    <row r="310" spans="1:20" x14ac:dyDescent="0.3">
      <c r="A310" s="5">
        <v>6328501</v>
      </c>
      <c r="B310" s="6">
        <v>42908.850844907407</v>
      </c>
      <c r="C310" s="31">
        <f t="shared" si="40"/>
        <v>42908</v>
      </c>
      <c r="D310" s="32">
        <f t="shared" si="41"/>
        <v>0.85084490740740737</v>
      </c>
      <c r="E310" s="12">
        <f t="shared" si="48"/>
        <v>0.83333333333333326</v>
      </c>
      <c r="F310" s="10">
        <f t="shared" si="42"/>
        <v>5</v>
      </c>
      <c r="G310" s="9" t="str">
        <f t="shared" si="43"/>
        <v>Jun</v>
      </c>
      <c r="H310" s="9">
        <f t="shared" si="44"/>
        <v>2017</v>
      </c>
      <c r="I310" s="6">
        <v>42908.874641203707</v>
      </c>
      <c r="J310" s="5">
        <v>2056</v>
      </c>
      <c r="K310" s="7">
        <f t="shared" si="45"/>
        <v>34.266666666666666</v>
      </c>
      <c r="L310" s="5" t="s">
        <v>328</v>
      </c>
      <c r="M310" s="5" t="s">
        <v>114</v>
      </c>
      <c r="N310" s="14" t="str">
        <f t="shared" si="49"/>
        <v>Riverside Dr &amp; W 72 St TO West St &amp; Chambers St</v>
      </c>
      <c r="O310" s="5" t="s">
        <v>29</v>
      </c>
      <c r="P310" s="9" t="s">
        <v>12</v>
      </c>
      <c r="Q310" s="9">
        <v>1987</v>
      </c>
      <c r="R310" s="8">
        <f t="shared" si="46"/>
        <v>35</v>
      </c>
      <c r="S310" s="9" t="str">
        <f t="shared" si="47"/>
        <v>30-39</v>
      </c>
      <c r="T310" s="9"/>
    </row>
    <row r="311" spans="1:20" x14ac:dyDescent="0.3">
      <c r="A311" s="5">
        <v>1873481</v>
      </c>
      <c r="B311" s="6">
        <v>42807.7346875</v>
      </c>
      <c r="C311" s="31">
        <f t="shared" si="40"/>
        <v>42807</v>
      </c>
      <c r="D311" s="32">
        <f t="shared" si="41"/>
        <v>0.73468750000000005</v>
      </c>
      <c r="E311" s="12">
        <f t="shared" si="48"/>
        <v>0.70833333333333326</v>
      </c>
      <c r="F311" s="10">
        <f t="shared" si="42"/>
        <v>2</v>
      </c>
      <c r="G311" s="9" t="str">
        <f t="shared" si="43"/>
        <v>Mar</v>
      </c>
      <c r="H311" s="9">
        <f t="shared" si="44"/>
        <v>2017</v>
      </c>
      <c r="I311" s="6">
        <v>42807.741631944446</v>
      </c>
      <c r="J311" s="5">
        <v>600</v>
      </c>
      <c r="K311" s="7">
        <f t="shared" si="45"/>
        <v>10</v>
      </c>
      <c r="L311" s="5" t="s">
        <v>86</v>
      </c>
      <c r="M311" s="5" t="s">
        <v>329</v>
      </c>
      <c r="N311" s="14" t="str">
        <f t="shared" si="49"/>
        <v>Carmine St &amp; 6 Ave TO E 19 St &amp; 3 Ave</v>
      </c>
      <c r="O311" s="5" t="s">
        <v>11</v>
      </c>
      <c r="P311" s="5" t="s">
        <v>12</v>
      </c>
      <c r="Q311" s="5">
        <v>1954</v>
      </c>
      <c r="R311" s="8">
        <f t="shared" si="46"/>
        <v>68</v>
      </c>
      <c r="S311" s="9" t="str">
        <f t="shared" si="47"/>
        <v>60-69</v>
      </c>
      <c r="T311" s="9"/>
    </row>
    <row r="312" spans="1:20" x14ac:dyDescent="0.3">
      <c r="A312" s="5">
        <v>6145337</v>
      </c>
      <c r="B312" s="6">
        <v>42906.340613425928</v>
      </c>
      <c r="C312" s="31">
        <f t="shared" si="40"/>
        <v>42906</v>
      </c>
      <c r="D312" s="32">
        <f t="shared" si="41"/>
        <v>0.34061342592592592</v>
      </c>
      <c r="E312" s="12">
        <f t="shared" si="48"/>
        <v>0.33333333333333331</v>
      </c>
      <c r="F312" s="10">
        <f t="shared" si="42"/>
        <v>3</v>
      </c>
      <c r="G312" s="9" t="str">
        <f t="shared" si="43"/>
        <v>Jun</v>
      </c>
      <c r="H312" s="9">
        <f t="shared" si="44"/>
        <v>2017</v>
      </c>
      <c r="I312" s="6">
        <v>42906.35496527778</v>
      </c>
      <c r="J312" s="5">
        <v>1239</v>
      </c>
      <c r="K312" s="7">
        <f t="shared" si="45"/>
        <v>20.65</v>
      </c>
      <c r="L312" s="5" t="s">
        <v>330</v>
      </c>
      <c r="M312" s="5" t="s">
        <v>331</v>
      </c>
      <c r="N312" s="14" t="str">
        <f t="shared" si="49"/>
        <v>E 13 St &amp; Avenue A TO E 40 St &amp; 5 Ave</v>
      </c>
      <c r="O312" s="5" t="s">
        <v>11</v>
      </c>
      <c r="P312" s="5" t="s">
        <v>12</v>
      </c>
      <c r="Q312" s="5">
        <v>1981</v>
      </c>
      <c r="R312" s="8">
        <f t="shared" si="46"/>
        <v>41</v>
      </c>
      <c r="S312" s="9" t="str">
        <f t="shared" si="47"/>
        <v>40-49</v>
      </c>
      <c r="T312" s="9"/>
    </row>
    <row r="313" spans="1:20" x14ac:dyDescent="0.3">
      <c r="A313" s="5">
        <v>60804</v>
      </c>
      <c r="B313" s="6">
        <v>42739.706412037034</v>
      </c>
      <c r="C313" s="31">
        <f t="shared" si="40"/>
        <v>42739</v>
      </c>
      <c r="D313" s="32">
        <f t="shared" si="41"/>
        <v>0.70641203703703714</v>
      </c>
      <c r="E313" s="12">
        <f t="shared" si="48"/>
        <v>0.66666666666666663</v>
      </c>
      <c r="F313" s="10">
        <f t="shared" si="42"/>
        <v>4</v>
      </c>
      <c r="G313" s="9" t="str">
        <f t="shared" si="43"/>
        <v>Jan</v>
      </c>
      <c r="H313" s="9">
        <f t="shared" si="44"/>
        <v>2017</v>
      </c>
      <c r="I313" s="6">
        <v>42739.713148148148</v>
      </c>
      <c r="J313" s="5">
        <v>582</v>
      </c>
      <c r="K313" s="7">
        <f t="shared" si="45"/>
        <v>9.6999999999999993</v>
      </c>
      <c r="L313" s="5" t="s">
        <v>321</v>
      </c>
      <c r="M313" s="5" t="s">
        <v>230</v>
      </c>
      <c r="N313" s="14" t="str">
        <f t="shared" si="49"/>
        <v>5 Ave &amp; E 78 St TO E 65 St &amp; 2 Ave</v>
      </c>
      <c r="O313" s="5" t="s">
        <v>11</v>
      </c>
      <c r="P313" s="5" t="s">
        <v>12</v>
      </c>
      <c r="Q313" s="5">
        <v>1987</v>
      </c>
      <c r="R313" s="8">
        <f t="shared" si="46"/>
        <v>35</v>
      </c>
      <c r="S313" s="9" t="str">
        <f t="shared" si="47"/>
        <v>30-39</v>
      </c>
      <c r="T313" s="9"/>
    </row>
    <row r="314" spans="1:20" x14ac:dyDescent="0.3">
      <c r="A314" s="5">
        <v>6157470</v>
      </c>
      <c r="B314" s="6">
        <v>42906.487199074072</v>
      </c>
      <c r="C314" s="31">
        <f t="shared" si="40"/>
        <v>42906</v>
      </c>
      <c r="D314" s="32">
        <f t="shared" si="41"/>
        <v>0.48719907407407409</v>
      </c>
      <c r="E314" s="12">
        <f t="shared" si="48"/>
        <v>0.45833333333333331</v>
      </c>
      <c r="F314" s="10">
        <f t="shared" si="42"/>
        <v>3</v>
      </c>
      <c r="G314" s="9" t="str">
        <f t="shared" si="43"/>
        <v>Jun</v>
      </c>
      <c r="H314" s="9">
        <f t="shared" si="44"/>
        <v>2017</v>
      </c>
      <c r="I314" s="6">
        <v>42906.509293981479</v>
      </c>
      <c r="J314" s="5">
        <v>1909</v>
      </c>
      <c r="K314" s="7">
        <f t="shared" si="45"/>
        <v>31.816666666666666</v>
      </c>
      <c r="L314" s="5" t="s">
        <v>270</v>
      </c>
      <c r="M314" s="5" t="s">
        <v>332</v>
      </c>
      <c r="N314" s="14" t="str">
        <f t="shared" si="49"/>
        <v>E 55 St &amp; 2 Ave TO E 81 St &amp; 3 Ave</v>
      </c>
      <c r="O314" s="5" t="s">
        <v>11</v>
      </c>
      <c r="P314" s="5" t="s">
        <v>19</v>
      </c>
      <c r="Q314" s="5">
        <v>1973</v>
      </c>
      <c r="R314" s="8">
        <f t="shared" si="46"/>
        <v>49</v>
      </c>
      <c r="S314" s="9" t="str">
        <f t="shared" si="47"/>
        <v>40-49</v>
      </c>
      <c r="T314" s="9"/>
    </row>
    <row r="315" spans="1:20" x14ac:dyDescent="0.3">
      <c r="A315" s="5">
        <v>97974</v>
      </c>
      <c r="B315" s="6">
        <v>42740.811782407407</v>
      </c>
      <c r="C315" s="31">
        <f t="shared" si="40"/>
        <v>42740</v>
      </c>
      <c r="D315" s="32">
        <f t="shared" si="41"/>
        <v>0.81178240740740737</v>
      </c>
      <c r="E315" s="12">
        <f t="shared" si="48"/>
        <v>0.79166666666666663</v>
      </c>
      <c r="F315" s="10">
        <f t="shared" si="42"/>
        <v>5</v>
      </c>
      <c r="G315" s="9" t="str">
        <f t="shared" si="43"/>
        <v>Jan</v>
      </c>
      <c r="H315" s="9">
        <f t="shared" si="44"/>
        <v>2017</v>
      </c>
      <c r="I315" s="6">
        <v>42740.816400462965</v>
      </c>
      <c r="J315" s="5">
        <v>398</v>
      </c>
      <c r="K315" s="7">
        <f t="shared" si="45"/>
        <v>6.6333333333333337</v>
      </c>
      <c r="L315" s="5" t="s">
        <v>98</v>
      </c>
      <c r="M315" s="5" t="s">
        <v>289</v>
      </c>
      <c r="N315" s="14" t="str">
        <f t="shared" si="49"/>
        <v>W 43 St &amp; 6 Ave TO W 33 St &amp; 7 Ave</v>
      </c>
      <c r="O315" s="5" t="s">
        <v>11</v>
      </c>
      <c r="P315" s="5" t="s">
        <v>12</v>
      </c>
      <c r="Q315" s="5">
        <v>1964</v>
      </c>
      <c r="R315" s="8">
        <f t="shared" si="46"/>
        <v>58</v>
      </c>
      <c r="S315" s="9" t="str">
        <f t="shared" si="47"/>
        <v>50-59</v>
      </c>
      <c r="T315" s="9"/>
    </row>
    <row r="316" spans="1:20" x14ac:dyDescent="0.3">
      <c r="A316" s="5">
        <v>1531863</v>
      </c>
      <c r="B316" s="6">
        <v>42795.398101851853</v>
      </c>
      <c r="C316" s="31">
        <f t="shared" si="40"/>
        <v>42795</v>
      </c>
      <c r="D316" s="32">
        <f t="shared" si="41"/>
        <v>0.39810185185185182</v>
      </c>
      <c r="E316" s="12">
        <f t="shared" si="48"/>
        <v>0.375</v>
      </c>
      <c r="F316" s="10">
        <f t="shared" si="42"/>
        <v>4</v>
      </c>
      <c r="G316" s="9" t="str">
        <f t="shared" si="43"/>
        <v>Mar</v>
      </c>
      <c r="H316" s="9">
        <f t="shared" si="44"/>
        <v>2017</v>
      </c>
      <c r="I316" s="6">
        <v>42795.40011574074</v>
      </c>
      <c r="J316" s="5">
        <v>174</v>
      </c>
      <c r="K316" s="7">
        <f t="shared" si="45"/>
        <v>2.9</v>
      </c>
      <c r="L316" s="5" t="s">
        <v>192</v>
      </c>
      <c r="M316" s="5" t="s">
        <v>69</v>
      </c>
      <c r="N316" s="14" t="str">
        <f t="shared" si="49"/>
        <v>York St &amp; Jay St TO Old Fulton St</v>
      </c>
      <c r="O316" s="5" t="s">
        <v>11</v>
      </c>
      <c r="P316" s="5" t="s">
        <v>12</v>
      </c>
      <c r="Q316" s="5">
        <v>1977</v>
      </c>
      <c r="R316" s="8">
        <f t="shared" si="46"/>
        <v>45</v>
      </c>
      <c r="S316" s="9" t="str">
        <f t="shared" si="47"/>
        <v>40-49</v>
      </c>
      <c r="T316" s="9"/>
    </row>
    <row r="317" spans="1:20" x14ac:dyDescent="0.3">
      <c r="A317" s="5">
        <v>3836835</v>
      </c>
      <c r="B317" s="6">
        <v>42861.560659722221</v>
      </c>
      <c r="C317" s="31">
        <f t="shared" si="40"/>
        <v>42861</v>
      </c>
      <c r="D317" s="32">
        <f t="shared" si="41"/>
        <v>0.56065972222222216</v>
      </c>
      <c r="E317" s="12">
        <f t="shared" si="48"/>
        <v>0.54166666666666663</v>
      </c>
      <c r="F317" s="10">
        <f t="shared" si="42"/>
        <v>7</v>
      </c>
      <c r="G317" s="9" t="str">
        <f t="shared" si="43"/>
        <v>May</v>
      </c>
      <c r="H317" s="9">
        <f t="shared" si="44"/>
        <v>2017</v>
      </c>
      <c r="I317" s="6">
        <v>42861.578703703701</v>
      </c>
      <c r="J317" s="5">
        <v>1559</v>
      </c>
      <c r="K317" s="7">
        <f t="shared" si="45"/>
        <v>25.983333333333334</v>
      </c>
      <c r="L317" s="5" t="s">
        <v>143</v>
      </c>
      <c r="M317" s="5" t="s">
        <v>161</v>
      </c>
      <c r="N317" s="14" t="str">
        <f t="shared" si="49"/>
        <v>E 10 St &amp; Avenue A TO W 45 St &amp; 8 Ave</v>
      </c>
      <c r="O317" s="5" t="s">
        <v>11</v>
      </c>
      <c r="P317" s="5" t="s">
        <v>12</v>
      </c>
      <c r="Q317" s="5">
        <v>1971</v>
      </c>
      <c r="R317" s="8">
        <f t="shared" si="46"/>
        <v>51</v>
      </c>
      <c r="S317" s="9" t="str">
        <f t="shared" si="47"/>
        <v>50-59</v>
      </c>
      <c r="T317" s="9"/>
    </row>
    <row r="318" spans="1:20" x14ac:dyDescent="0.3">
      <c r="A318" s="5">
        <v>4603213</v>
      </c>
      <c r="B318" s="6">
        <v>42876.558217592596</v>
      </c>
      <c r="C318" s="31">
        <f t="shared" si="40"/>
        <v>42876</v>
      </c>
      <c r="D318" s="32">
        <f t="shared" si="41"/>
        <v>0.55821759259259263</v>
      </c>
      <c r="E318" s="12">
        <f t="shared" si="48"/>
        <v>0.54166666666666663</v>
      </c>
      <c r="F318" s="10">
        <f t="shared" si="42"/>
        <v>1</v>
      </c>
      <c r="G318" s="9" t="str">
        <f t="shared" si="43"/>
        <v>May</v>
      </c>
      <c r="H318" s="9">
        <f t="shared" si="44"/>
        <v>2017</v>
      </c>
      <c r="I318" s="6">
        <v>42876.570509259262</v>
      </c>
      <c r="J318" s="5">
        <v>1061</v>
      </c>
      <c r="K318" s="7">
        <f t="shared" si="45"/>
        <v>17.683333333333334</v>
      </c>
      <c r="L318" s="5" t="s">
        <v>138</v>
      </c>
      <c r="M318" s="5" t="s">
        <v>151</v>
      </c>
      <c r="N318" s="14" t="str">
        <f t="shared" si="49"/>
        <v>Myrtle Ave &amp; Lewis Ave TO DeKalb Ave &amp; S Portland Ave</v>
      </c>
      <c r="O318" s="5" t="s">
        <v>11</v>
      </c>
      <c r="P318" s="5" t="s">
        <v>19</v>
      </c>
      <c r="Q318" s="5">
        <v>1985</v>
      </c>
      <c r="R318" s="8">
        <f t="shared" si="46"/>
        <v>37</v>
      </c>
      <c r="S318" s="9" t="str">
        <f t="shared" si="47"/>
        <v>30-39</v>
      </c>
      <c r="T318" s="9"/>
    </row>
    <row r="319" spans="1:20" x14ac:dyDescent="0.3">
      <c r="A319" s="5">
        <v>5578346</v>
      </c>
      <c r="B319" s="6">
        <v>42895.680543981478</v>
      </c>
      <c r="C319" s="31">
        <f t="shared" si="40"/>
        <v>42895</v>
      </c>
      <c r="D319" s="32">
        <f t="shared" si="41"/>
        <v>0.68054398148148154</v>
      </c>
      <c r="E319" s="12">
        <f t="shared" si="48"/>
        <v>0.66666666666666663</v>
      </c>
      <c r="F319" s="10">
        <f t="shared" si="42"/>
        <v>6</v>
      </c>
      <c r="G319" s="9" t="str">
        <f t="shared" si="43"/>
        <v>Jun</v>
      </c>
      <c r="H319" s="9">
        <f t="shared" si="44"/>
        <v>2017</v>
      </c>
      <c r="I319" s="6">
        <v>42895.685104166667</v>
      </c>
      <c r="J319" s="5">
        <v>394</v>
      </c>
      <c r="K319" s="7">
        <f t="shared" si="45"/>
        <v>6.5666666666666664</v>
      </c>
      <c r="L319" s="5" t="s">
        <v>333</v>
      </c>
      <c r="M319" s="5" t="s">
        <v>34</v>
      </c>
      <c r="N319" s="14" t="str">
        <f t="shared" si="49"/>
        <v>Murray St &amp; Greenwich St TO Front St &amp; Maiden Ln</v>
      </c>
      <c r="O319" s="5" t="s">
        <v>11</v>
      </c>
      <c r="P319" s="5" t="s">
        <v>12</v>
      </c>
      <c r="Q319" s="5">
        <v>1963</v>
      </c>
      <c r="R319" s="8">
        <f t="shared" si="46"/>
        <v>59</v>
      </c>
      <c r="S319" s="9" t="str">
        <f t="shared" si="47"/>
        <v>50-59</v>
      </c>
      <c r="T319" s="9"/>
    </row>
    <row r="320" spans="1:20" x14ac:dyDescent="0.3">
      <c r="A320" s="5">
        <v>6727845</v>
      </c>
      <c r="B320" s="6">
        <v>42915.674004629633</v>
      </c>
      <c r="C320" s="31">
        <f t="shared" si="40"/>
        <v>42915</v>
      </c>
      <c r="D320" s="32">
        <f t="shared" si="41"/>
        <v>0.6740046296296297</v>
      </c>
      <c r="E320" s="12">
        <f t="shared" si="48"/>
        <v>0.66666666666666663</v>
      </c>
      <c r="F320" s="10">
        <f t="shared" si="42"/>
        <v>5</v>
      </c>
      <c r="G320" s="9" t="str">
        <f t="shared" si="43"/>
        <v>Jun</v>
      </c>
      <c r="H320" s="9">
        <f t="shared" si="44"/>
        <v>2017</v>
      </c>
      <c r="I320" s="6">
        <v>42915.680462962962</v>
      </c>
      <c r="J320" s="5">
        <v>558</v>
      </c>
      <c r="K320" s="7">
        <f t="shared" si="45"/>
        <v>9.3000000000000007</v>
      </c>
      <c r="L320" s="5" t="s">
        <v>334</v>
      </c>
      <c r="M320" s="5" t="s">
        <v>49</v>
      </c>
      <c r="N320" s="14" t="str">
        <f t="shared" si="49"/>
        <v>E 33 St &amp; 5 Ave TO W 22 St &amp; 8 Ave</v>
      </c>
      <c r="O320" s="5" t="s">
        <v>11</v>
      </c>
      <c r="P320" s="5" t="s">
        <v>12</v>
      </c>
      <c r="Q320" s="5">
        <v>1965</v>
      </c>
      <c r="R320" s="8">
        <f t="shared" si="46"/>
        <v>57</v>
      </c>
      <c r="S320" s="9" t="str">
        <f t="shared" si="47"/>
        <v>50-59</v>
      </c>
      <c r="T320" s="9"/>
    </row>
    <row r="321" spans="1:20" x14ac:dyDescent="0.3">
      <c r="A321" s="5">
        <v>638046</v>
      </c>
      <c r="B321" s="6">
        <v>42763.578055555554</v>
      </c>
      <c r="C321" s="31">
        <f t="shared" si="40"/>
        <v>42763</v>
      </c>
      <c r="D321" s="32">
        <f t="shared" si="41"/>
        <v>0.57805555555555554</v>
      </c>
      <c r="E321" s="12">
        <f t="shared" si="48"/>
        <v>0.54166666666666663</v>
      </c>
      <c r="F321" s="10">
        <f t="shared" si="42"/>
        <v>7</v>
      </c>
      <c r="G321" s="9" t="str">
        <f t="shared" si="43"/>
        <v>Jan</v>
      </c>
      <c r="H321" s="9">
        <f t="shared" si="44"/>
        <v>2017</v>
      </c>
      <c r="I321" s="6">
        <v>42763.580590277779</v>
      </c>
      <c r="J321" s="5">
        <v>218</v>
      </c>
      <c r="K321" s="7">
        <f t="shared" si="45"/>
        <v>3.6333333333333333</v>
      </c>
      <c r="L321" s="5" t="s">
        <v>179</v>
      </c>
      <c r="M321" s="5" t="s">
        <v>335</v>
      </c>
      <c r="N321" s="14" t="str">
        <f t="shared" si="49"/>
        <v>9 Ave &amp; W 22 St TO W 20 St &amp; 7 Ave</v>
      </c>
      <c r="O321" s="5" t="s">
        <v>11</v>
      </c>
      <c r="P321" s="5" t="s">
        <v>19</v>
      </c>
      <c r="Q321" s="5">
        <v>1968</v>
      </c>
      <c r="R321" s="8">
        <f t="shared" si="46"/>
        <v>54</v>
      </c>
      <c r="S321" s="9" t="str">
        <f t="shared" si="47"/>
        <v>50-59</v>
      </c>
      <c r="T321" s="9"/>
    </row>
    <row r="322" spans="1:20" x14ac:dyDescent="0.3">
      <c r="A322" s="5">
        <v>5767534</v>
      </c>
      <c r="B322" s="6">
        <v>42898.864606481482</v>
      </c>
      <c r="C322" s="31">
        <f t="shared" ref="C322:C385" si="50">DATE(YEAR(B322),MONTH(B322),DAY(B322))</f>
        <v>42898</v>
      </c>
      <c r="D322" s="32">
        <f t="shared" ref="D322:D385" si="51">TIME(HOUR(B322),MINUTE(B322),SECOND(B322))</f>
        <v>0.86460648148148145</v>
      </c>
      <c r="E322" s="12">
        <f t="shared" si="48"/>
        <v>0.83333333333333326</v>
      </c>
      <c r="F322" s="10">
        <f t="shared" ref="F322:F385" si="52">WEEKDAY(B322)</f>
        <v>2</v>
      </c>
      <c r="G322" s="9" t="str">
        <f t="shared" ref="G322:G385" si="53">TEXT(B322,"mmm")</f>
        <v>Jun</v>
      </c>
      <c r="H322" s="9">
        <f t="shared" ref="H322:H385" si="54">YEAR(B322)</f>
        <v>2017</v>
      </c>
      <c r="I322" s="6">
        <v>42898.872870370367</v>
      </c>
      <c r="J322" s="5">
        <v>713</v>
      </c>
      <c r="K322" s="7">
        <f t="shared" ref="K322:K385" si="55">J322/60</f>
        <v>11.883333333333333</v>
      </c>
      <c r="L322" s="5" t="s">
        <v>67</v>
      </c>
      <c r="M322" s="5" t="s">
        <v>197</v>
      </c>
      <c r="N322" s="14" t="str">
        <f t="shared" si="49"/>
        <v>W 20 St &amp; 11 Ave TO 6 Ave &amp; Canal St</v>
      </c>
      <c r="O322" s="5" t="s">
        <v>11</v>
      </c>
      <c r="P322" s="5" t="s">
        <v>12</v>
      </c>
      <c r="Q322" s="5">
        <v>1985</v>
      </c>
      <c r="R322" s="8">
        <f t="shared" ref="R322:R385" si="56">2022-Q322</f>
        <v>37</v>
      </c>
      <c r="S322" s="9" t="str">
        <f t="shared" ref="S322:S385" si="57">IF(AND(R322&gt;=20,R322&lt;30),"20-29",IF(AND(R322&gt;=30,R322&lt;40),"30-39",IF(AND(R322&gt;=40,R322&lt;50),"40-49",IF(AND(R322&gt;=50,R322&lt;60),"50-59",IF(AND(R322&gt;=60,R322&lt;70),"60-69",IF(AND(R322&gt;=70,R322&lt;80),"70-79","80 above"))))))</f>
        <v>30-39</v>
      </c>
      <c r="T322" s="9"/>
    </row>
    <row r="323" spans="1:20" x14ac:dyDescent="0.3">
      <c r="A323" s="5">
        <v>5610896</v>
      </c>
      <c r="B323" s="6">
        <v>42896.370879629627</v>
      </c>
      <c r="C323" s="31">
        <f t="shared" si="50"/>
        <v>42896</v>
      </c>
      <c r="D323" s="32">
        <f t="shared" si="51"/>
        <v>0.37087962962962967</v>
      </c>
      <c r="E323" s="12">
        <f t="shared" ref="E323:E386" si="58">FLOOR(D323,"1:00")</f>
        <v>0.33333333333333331</v>
      </c>
      <c r="F323" s="10">
        <f t="shared" si="52"/>
        <v>7</v>
      </c>
      <c r="G323" s="9" t="str">
        <f t="shared" si="53"/>
        <v>Jun</v>
      </c>
      <c r="H323" s="9">
        <f t="shared" si="54"/>
        <v>2017</v>
      </c>
      <c r="I323" s="6">
        <v>42896.373252314814</v>
      </c>
      <c r="J323" s="5">
        <v>205</v>
      </c>
      <c r="K323" s="7">
        <f t="shared" si="55"/>
        <v>3.4166666666666665</v>
      </c>
      <c r="L323" s="5" t="s">
        <v>336</v>
      </c>
      <c r="M323" s="5" t="s">
        <v>324</v>
      </c>
      <c r="N323" s="14" t="str">
        <f t="shared" ref="N323:N386" si="59">CONCATENATE(L323:L988," TO ",M323:M988)</f>
        <v>Henry St &amp; Poplar St TO Hicks St &amp; Montague St</v>
      </c>
      <c r="O323" s="5" t="s">
        <v>11</v>
      </c>
      <c r="P323" s="5" t="s">
        <v>12</v>
      </c>
      <c r="Q323" s="5">
        <v>1981</v>
      </c>
      <c r="R323" s="8">
        <f t="shared" si="56"/>
        <v>41</v>
      </c>
      <c r="S323" s="9" t="str">
        <f t="shared" si="57"/>
        <v>40-49</v>
      </c>
      <c r="T323" s="9"/>
    </row>
    <row r="324" spans="1:20" x14ac:dyDescent="0.3">
      <c r="A324" s="5">
        <v>6675217</v>
      </c>
      <c r="B324" s="6">
        <v>42914.767048611109</v>
      </c>
      <c r="C324" s="31">
        <f t="shared" si="50"/>
        <v>42914</v>
      </c>
      <c r="D324" s="32">
        <f t="shared" si="51"/>
        <v>0.76704861111111111</v>
      </c>
      <c r="E324" s="12">
        <f t="shared" si="58"/>
        <v>0.75</v>
      </c>
      <c r="F324" s="10">
        <f t="shared" si="52"/>
        <v>4</v>
      </c>
      <c r="G324" s="9" t="str">
        <f t="shared" si="53"/>
        <v>Jun</v>
      </c>
      <c r="H324" s="9">
        <f t="shared" si="54"/>
        <v>2017</v>
      </c>
      <c r="I324" s="6">
        <v>42914.772280092591</v>
      </c>
      <c r="J324" s="5">
        <v>451</v>
      </c>
      <c r="K324" s="7">
        <f t="shared" si="55"/>
        <v>7.5166666666666666</v>
      </c>
      <c r="L324" s="5" t="s">
        <v>52</v>
      </c>
      <c r="M324" s="5" t="s">
        <v>309</v>
      </c>
      <c r="N324" s="14" t="str">
        <f t="shared" si="59"/>
        <v>University Pl &amp; E 14 St TO Mercer St &amp; Bleecker St</v>
      </c>
      <c r="O324" s="5" t="s">
        <v>11</v>
      </c>
      <c r="P324" s="5" t="s">
        <v>12</v>
      </c>
      <c r="Q324" s="5">
        <v>1956</v>
      </c>
      <c r="R324" s="8">
        <f t="shared" si="56"/>
        <v>66</v>
      </c>
      <c r="S324" s="9" t="str">
        <f t="shared" si="57"/>
        <v>60-69</v>
      </c>
      <c r="T324" s="9"/>
    </row>
    <row r="325" spans="1:20" x14ac:dyDescent="0.3">
      <c r="A325" s="5">
        <v>5292881</v>
      </c>
      <c r="B325" s="6">
        <v>42890.542696759258</v>
      </c>
      <c r="C325" s="31">
        <f t="shared" si="50"/>
        <v>42890</v>
      </c>
      <c r="D325" s="32">
        <f t="shared" si="51"/>
        <v>0.5426967592592592</v>
      </c>
      <c r="E325" s="12">
        <f t="shared" si="58"/>
        <v>0.54166666666666663</v>
      </c>
      <c r="F325" s="10">
        <f t="shared" si="52"/>
        <v>1</v>
      </c>
      <c r="G325" s="9" t="str">
        <f t="shared" si="53"/>
        <v>Jun</v>
      </c>
      <c r="H325" s="9">
        <f t="shared" si="54"/>
        <v>2017</v>
      </c>
      <c r="I325" s="6">
        <v>42890.548252314817</v>
      </c>
      <c r="J325" s="5">
        <v>480</v>
      </c>
      <c r="K325" s="7">
        <f t="shared" si="55"/>
        <v>8</v>
      </c>
      <c r="L325" s="5" t="s">
        <v>195</v>
      </c>
      <c r="M325" s="5" t="s">
        <v>337</v>
      </c>
      <c r="N325" s="14" t="str">
        <f t="shared" si="59"/>
        <v>E 91 St &amp; Park Ave TO Central Park W &amp; W 96 St</v>
      </c>
      <c r="O325" s="5" t="s">
        <v>11</v>
      </c>
      <c r="P325" s="5" t="s">
        <v>12</v>
      </c>
      <c r="Q325" s="5">
        <v>1998</v>
      </c>
      <c r="R325" s="8">
        <f t="shared" si="56"/>
        <v>24</v>
      </c>
      <c r="S325" s="9" t="str">
        <f t="shared" si="57"/>
        <v>20-29</v>
      </c>
      <c r="T325" s="9"/>
    </row>
    <row r="326" spans="1:20" x14ac:dyDescent="0.3">
      <c r="A326" s="5">
        <v>508616</v>
      </c>
      <c r="B326" s="6">
        <v>42758.57917824074</v>
      </c>
      <c r="C326" s="31">
        <f t="shared" si="50"/>
        <v>42758</v>
      </c>
      <c r="D326" s="32">
        <f t="shared" si="51"/>
        <v>0.57917824074074076</v>
      </c>
      <c r="E326" s="12">
        <f t="shared" si="58"/>
        <v>0.54166666666666663</v>
      </c>
      <c r="F326" s="10">
        <f t="shared" si="52"/>
        <v>2</v>
      </c>
      <c r="G326" s="9" t="str">
        <f t="shared" si="53"/>
        <v>Jan</v>
      </c>
      <c r="H326" s="9">
        <f t="shared" si="54"/>
        <v>2017</v>
      </c>
      <c r="I326" s="6">
        <v>42758.583402777775</v>
      </c>
      <c r="J326" s="5">
        <v>364</v>
      </c>
      <c r="K326" s="7">
        <f t="shared" si="55"/>
        <v>6.0666666666666664</v>
      </c>
      <c r="L326" s="5" t="s">
        <v>42</v>
      </c>
      <c r="M326" s="5" t="s">
        <v>190</v>
      </c>
      <c r="N326" s="14" t="str">
        <f t="shared" si="59"/>
        <v>E 17 St &amp; Broadway TO W 4 St &amp; 7 Ave S</v>
      </c>
      <c r="O326" s="5" t="s">
        <v>11</v>
      </c>
      <c r="P326" s="5" t="s">
        <v>12</v>
      </c>
      <c r="Q326" s="5">
        <v>1980</v>
      </c>
      <c r="R326" s="8">
        <f t="shared" si="56"/>
        <v>42</v>
      </c>
      <c r="S326" s="9" t="str">
        <f t="shared" si="57"/>
        <v>40-49</v>
      </c>
      <c r="T326" s="9"/>
    </row>
    <row r="327" spans="1:20" x14ac:dyDescent="0.3">
      <c r="A327" s="5">
        <v>6094716</v>
      </c>
      <c r="B327" s="6">
        <v>42904.862245370372</v>
      </c>
      <c r="C327" s="31">
        <f t="shared" si="50"/>
        <v>42904</v>
      </c>
      <c r="D327" s="32">
        <f t="shared" si="51"/>
        <v>0.86224537037037041</v>
      </c>
      <c r="E327" s="12">
        <f t="shared" si="58"/>
        <v>0.83333333333333326</v>
      </c>
      <c r="F327" s="10">
        <f t="shared" si="52"/>
        <v>1</v>
      </c>
      <c r="G327" s="9" t="str">
        <f t="shared" si="53"/>
        <v>Jun</v>
      </c>
      <c r="H327" s="9">
        <f t="shared" si="54"/>
        <v>2017</v>
      </c>
      <c r="I327" s="6">
        <v>42904.872430555559</v>
      </c>
      <c r="J327" s="5">
        <v>879</v>
      </c>
      <c r="K327" s="7">
        <f t="shared" si="55"/>
        <v>14.65</v>
      </c>
      <c r="L327" s="5" t="s">
        <v>338</v>
      </c>
      <c r="M327" s="5" t="s">
        <v>339</v>
      </c>
      <c r="N327" s="14" t="str">
        <f t="shared" si="59"/>
        <v>DeKalb Ave &amp; Hudson Ave TO Emerson Pl &amp; Myrtle Ave</v>
      </c>
      <c r="O327" s="5" t="s">
        <v>11</v>
      </c>
      <c r="P327" s="5" t="s">
        <v>19</v>
      </c>
      <c r="Q327" s="5">
        <v>1982</v>
      </c>
      <c r="R327" s="8">
        <f t="shared" si="56"/>
        <v>40</v>
      </c>
      <c r="S327" s="9" t="str">
        <f t="shared" si="57"/>
        <v>40-49</v>
      </c>
      <c r="T327" s="9"/>
    </row>
    <row r="328" spans="1:20" x14ac:dyDescent="0.3">
      <c r="A328" s="5">
        <v>13019</v>
      </c>
      <c r="B328" s="6">
        <v>42736.76840277778</v>
      </c>
      <c r="C328" s="31">
        <f t="shared" si="50"/>
        <v>42736</v>
      </c>
      <c r="D328" s="32">
        <f t="shared" si="51"/>
        <v>0.76840277777777777</v>
      </c>
      <c r="E328" s="12">
        <f t="shared" si="58"/>
        <v>0.75</v>
      </c>
      <c r="F328" s="10">
        <f t="shared" si="52"/>
        <v>1</v>
      </c>
      <c r="G328" s="9" t="str">
        <f t="shared" si="53"/>
        <v>Jan</v>
      </c>
      <c r="H328" s="9">
        <f t="shared" si="54"/>
        <v>2017</v>
      </c>
      <c r="I328" s="6">
        <v>42736.776886574073</v>
      </c>
      <c r="J328" s="5">
        <v>732</v>
      </c>
      <c r="K328" s="7">
        <f t="shared" si="55"/>
        <v>12.2</v>
      </c>
      <c r="L328" s="5" t="s">
        <v>63</v>
      </c>
      <c r="M328" s="5" t="s">
        <v>245</v>
      </c>
      <c r="N328" s="14" t="str">
        <f t="shared" si="59"/>
        <v>W 43 St &amp; 10 Ave TO W 24 St &amp; 7 Ave</v>
      </c>
      <c r="O328" s="5" t="s">
        <v>11</v>
      </c>
      <c r="P328" s="5" t="s">
        <v>12</v>
      </c>
      <c r="Q328" s="5">
        <v>1967</v>
      </c>
      <c r="R328" s="8">
        <f t="shared" si="56"/>
        <v>55</v>
      </c>
      <c r="S328" s="9" t="str">
        <f t="shared" si="57"/>
        <v>50-59</v>
      </c>
      <c r="T328" s="9"/>
    </row>
    <row r="329" spans="1:20" x14ac:dyDescent="0.3">
      <c r="A329" s="5">
        <v>4841890</v>
      </c>
      <c r="B329" s="6">
        <v>42881.743993055556</v>
      </c>
      <c r="C329" s="31">
        <f t="shared" si="50"/>
        <v>42881</v>
      </c>
      <c r="D329" s="32">
        <f t="shared" si="51"/>
        <v>0.7439930555555555</v>
      </c>
      <c r="E329" s="12">
        <f t="shared" si="58"/>
        <v>0.70833333333333326</v>
      </c>
      <c r="F329" s="10">
        <f t="shared" si="52"/>
        <v>6</v>
      </c>
      <c r="G329" s="9" t="str">
        <f t="shared" si="53"/>
        <v>May</v>
      </c>
      <c r="H329" s="9">
        <f t="shared" si="54"/>
        <v>2017</v>
      </c>
      <c r="I329" s="6">
        <v>42881.748425925929</v>
      </c>
      <c r="J329" s="5">
        <v>383</v>
      </c>
      <c r="K329" s="7">
        <f t="shared" si="55"/>
        <v>6.3833333333333337</v>
      </c>
      <c r="L329" s="5" t="s">
        <v>340</v>
      </c>
      <c r="M329" s="5" t="s">
        <v>327</v>
      </c>
      <c r="N329" s="14" t="str">
        <f t="shared" si="59"/>
        <v>E 2 St &amp; 2 Ave TO E 2 St &amp; Avenue B</v>
      </c>
      <c r="O329" s="5" t="s">
        <v>29</v>
      </c>
      <c r="P329" s="9" t="s">
        <v>12</v>
      </c>
      <c r="Q329" s="9">
        <v>1967</v>
      </c>
      <c r="R329" s="8">
        <f t="shared" si="56"/>
        <v>55</v>
      </c>
      <c r="S329" s="9" t="str">
        <f t="shared" si="57"/>
        <v>50-59</v>
      </c>
      <c r="T329" s="9"/>
    </row>
    <row r="330" spans="1:20" x14ac:dyDescent="0.3">
      <c r="A330" s="5">
        <v>164991</v>
      </c>
      <c r="B330" s="6">
        <v>42745.673657407409</v>
      </c>
      <c r="C330" s="31">
        <f t="shared" si="50"/>
        <v>42745</v>
      </c>
      <c r="D330" s="32">
        <f t="shared" si="51"/>
        <v>0.67365740740740743</v>
      </c>
      <c r="E330" s="12">
        <f t="shared" si="58"/>
        <v>0.66666666666666663</v>
      </c>
      <c r="F330" s="10">
        <f t="shared" si="52"/>
        <v>3</v>
      </c>
      <c r="G330" s="9" t="str">
        <f t="shared" si="53"/>
        <v>Jan</v>
      </c>
      <c r="H330" s="9">
        <f t="shared" si="54"/>
        <v>2017</v>
      </c>
      <c r="I330" s="6">
        <v>42745.678425925929</v>
      </c>
      <c r="J330" s="5">
        <v>412</v>
      </c>
      <c r="K330" s="7">
        <f t="shared" si="55"/>
        <v>6.8666666666666663</v>
      </c>
      <c r="L330" s="5" t="s">
        <v>275</v>
      </c>
      <c r="M330" s="5" t="s">
        <v>238</v>
      </c>
      <c r="N330" s="14" t="str">
        <f t="shared" si="59"/>
        <v>W 18 St &amp; 6 Ave TO Washington Pl &amp; 6 Ave</v>
      </c>
      <c r="O330" s="5" t="s">
        <v>11</v>
      </c>
      <c r="P330" s="5" t="s">
        <v>12</v>
      </c>
      <c r="Q330" s="5">
        <v>1987</v>
      </c>
      <c r="R330" s="8">
        <f t="shared" si="56"/>
        <v>35</v>
      </c>
      <c r="S330" s="9" t="str">
        <f t="shared" si="57"/>
        <v>30-39</v>
      </c>
      <c r="T330" s="9"/>
    </row>
    <row r="331" spans="1:20" x14ac:dyDescent="0.3">
      <c r="A331" s="5">
        <v>6485193</v>
      </c>
      <c r="B331" s="6">
        <v>42911.775706018518</v>
      </c>
      <c r="C331" s="31">
        <f t="shared" si="50"/>
        <v>42911</v>
      </c>
      <c r="D331" s="32">
        <f t="shared" si="51"/>
        <v>0.77570601851851861</v>
      </c>
      <c r="E331" s="12">
        <f t="shared" si="58"/>
        <v>0.75</v>
      </c>
      <c r="F331" s="10">
        <f t="shared" si="52"/>
        <v>1</v>
      </c>
      <c r="G331" s="9" t="str">
        <f t="shared" si="53"/>
        <v>Jun</v>
      </c>
      <c r="H331" s="9">
        <f t="shared" si="54"/>
        <v>2017</v>
      </c>
      <c r="I331" s="6">
        <v>42911.797673611109</v>
      </c>
      <c r="J331" s="5">
        <v>1898</v>
      </c>
      <c r="K331" s="7">
        <f t="shared" si="55"/>
        <v>31.633333333333333</v>
      </c>
      <c r="L331" s="5" t="s">
        <v>179</v>
      </c>
      <c r="M331" s="5" t="s">
        <v>333</v>
      </c>
      <c r="N331" s="14" t="str">
        <f t="shared" si="59"/>
        <v>9 Ave &amp; W 22 St TO Murray St &amp; Greenwich St</v>
      </c>
      <c r="O331" s="5" t="s">
        <v>29</v>
      </c>
      <c r="P331" s="9" t="s">
        <v>12</v>
      </c>
      <c r="Q331" s="9">
        <v>1987</v>
      </c>
      <c r="R331" s="8">
        <f t="shared" si="56"/>
        <v>35</v>
      </c>
      <c r="S331" s="9" t="str">
        <f t="shared" si="57"/>
        <v>30-39</v>
      </c>
      <c r="T331" s="9"/>
    </row>
    <row r="332" spans="1:20" x14ac:dyDescent="0.3">
      <c r="A332" s="5">
        <v>2708797</v>
      </c>
      <c r="B332" s="6">
        <v>42837.762800925928</v>
      </c>
      <c r="C332" s="31">
        <f t="shared" si="50"/>
        <v>42837</v>
      </c>
      <c r="D332" s="32">
        <f t="shared" si="51"/>
        <v>0.76280092592592597</v>
      </c>
      <c r="E332" s="12">
        <f t="shared" si="58"/>
        <v>0.75</v>
      </c>
      <c r="F332" s="10">
        <f t="shared" si="52"/>
        <v>4</v>
      </c>
      <c r="G332" s="9" t="str">
        <f t="shared" si="53"/>
        <v>Apr</v>
      </c>
      <c r="H332" s="9">
        <f t="shared" si="54"/>
        <v>2017</v>
      </c>
      <c r="I332" s="6">
        <v>42837.766111111108</v>
      </c>
      <c r="J332" s="5">
        <v>286</v>
      </c>
      <c r="K332" s="7">
        <f t="shared" si="55"/>
        <v>4.7666666666666666</v>
      </c>
      <c r="L332" s="5" t="s">
        <v>341</v>
      </c>
      <c r="M332" s="5" t="s">
        <v>342</v>
      </c>
      <c r="N332" s="14" t="str">
        <f t="shared" si="59"/>
        <v>Willoughby St &amp; Fleet St TO Clinton Ave &amp; Myrtle Ave</v>
      </c>
      <c r="O332" s="5" t="s">
        <v>11</v>
      </c>
      <c r="P332" s="5" t="s">
        <v>12</v>
      </c>
      <c r="Q332" s="5">
        <v>1967</v>
      </c>
      <c r="R332" s="8">
        <f t="shared" si="56"/>
        <v>55</v>
      </c>
      <c r="S332" s="9" t="str">
        <f t="shared" si="57"/>
        <v>50-59</v>
      </c>
      <c r="T332" s="9"/>
    </row>
    <row r="333" spans="1:20" x14ac:dyDescent="0.3">
      <c r="A333" s="5">
        <v>5437998</v>
      </c>
      <c r="B333" s="6">
        <v>42893.556215277778</v>
      </c>
      <c r="C333" s="31">
        <f t="shared" si="50"/>
        <v>42893</v>
      </c>
      <c r="D333" s="32">
        <f t="shared" si="51"/>
        <v>0.55621527777777779</v>
      </c>
      <c r="E333" s="12">
        <f t="shared" si="58"/>
        <v>0.54166666666666663</v>
      </c>
      <c r="F333" s="10">
        <f t="shared" si="52"/>
        <v>4</v>
      </c>
      <c r="G333" s="9" t="str">
        <f t="shared" si="53"/>
        <v>Jun</v>
      </c>
      <c r="H333" s="9">
        <f t="shared" si="54"/>
        <v>2017</v>
      </c>
      <c r="I333" s="6">
        <v>42893.561365740738</v>
      </c>
      <c r="J333" s="5">
        <v>444</v>
      </c>
      <c r="K333" s="7">
        <f t="shared" si="55"/>
        <v>7.4</v>
      </c>
      <c r="L333" s="5" t="s">
        <v>318</v>
      </c>
      <c r="M333" s="5" t="s">
        <v>144</v>
      </c>
      <c r="N333" s="14" t="str">
        <f t="shared" si="59"/>
        <v>Watts St &amp; Greenwich St TO Greenwich Ave &amp; 8 Ave</v>
      </c>
      <c r="O333" s="5" t="s">
        <v>11</v>
      </c>
      <c r="P333" s="5" t="s">
        <v>12</v>
      </c>
      <c r="Q333" s="5">
        <v>1992</v>
      </c>
      <c r="R333" s="8">
        <f t="shared" si="56"/>
        <v>30</v>
      </c>
      <c r="S333" s="9" t="str">
        <f t="shared" si="57"/>
        <v>30-39</v>
      </c>
      <c r="T333" s="9"/>
    </row>
    <row r="334" spans="1:20" x14ac:dyDescent="0.3">
      <c r="A334" s="5">
        <v>333045</v>
      </c>
      <c r="B334" s="6">
        <v>42751.798275462963</v>
      </c>
      <c r="C334" s="31">
        <f t="shared" si="50"/>
        <v>42751</v>
      </c>
      <c r="D334" s="32">
        <f t="shared" si="51"/>
        <v>0.79827546296296292</v>
      </c>
      <c r="E334" s="12">
        <f t="shared" si="58"/>
        <v>0.79166666666666663</v>
      </c>
      <c r="F334" s="10">
        <f t="shared" si="52"/>
        <v>2</v>
      </c>
      <c r="G334" s="9" t="str">
        <f t="shared" si="53"/>
        <v>Jan</v>
      </c>
      <c r="H334" s="9">
        <f t="shared" si="54"/>
        <v>2017</v>
      </c>
      <c r="I334" s="6">
        <v>42751.806250000001</v>
      </c>
      <c r="J334" s="5">
        <v>689</v>
      </c>
      <c r="K334" s="7">
        <f t="shared" si="55"/>
        <v>11.483333333333333</v>
      </c>
      <c r="L334" s="5" t="s">
        <v>317</v>
      </c>
      <c r="M334" s="5" t="s">
        <v>240</v>
      </c>
      <c r="N334" s="14" t="str">
        <f t="shared" si="59"/>
        <v>E 27 St &amp; 1 Ave TO E 7 St &amp; Avenue A</v>
      </c>
      <c r="O334" s="5" t="s">
        <v>11</v>
      </c>
      <c r="P334" s="5" t="s">
        <v>12</v>
      </c>
      <c r="Q334" s="5">
        <v>1989</v>
      </c>
      <c r="R334" s="8">
        <f t="shared" si="56"/>
        <v>33</v>
      </c>
      <c r="S334" s="9" t="str">
        <f t="shared" si="57"/>
        <v>30-39</v>
      </c>
      <c r="T334" s="9"/>
    </row>
    <row r="335" spans="1:20" x14ac:dyDescent="0.3">
      <c r="A335" s="5">
        <v>2914400</v>
      </c>
      <c r="B335" s="6">
        <v>42841.842060185183</v>
      </c>
      <c r="C335" s="31">
        <f t="shared" si="50"/>
        <v>42841</v>
      </c>
      <c r="D335" s="32">
        <f t="shared" si="51"/>
        <v>0.84206018518518511</v>
      </c>
      <c r="E335" s="12">
        <f t="shared" si="58"/>
        <v>0.83333333333333326</v>
      </c>
      <c r="F335" s="10">
        <f t="shared" si="52"/>
        <v>1</v>
      </c>
      <c r="G335" s="9" t="str">
        <f t="shared" si="53"/>
        <v>Apr</v>
      </c>
      <c r="H335" s="9">
        <f t="shared" si="54"/>
        <v>2017</v>
      </c>
      <c r="I335" s="6">
        <v>42841.855069444442</v>
      </c>
      <c r="J335" s="5">
        <v>1123</v>
      </c>
      <c r="K335" s="7">
        <f t="shared" si="55"/>
        <v>18.716666666666665</v>
      </c>
      <c r="L335" s="5" t="s">
        <v>101</v>
      </c>
      <c r="M335" s="5" t="s">
        <v>109</v>
      </c>
      <c r="N335" s="14" t="str">
        <f t="shared" si="59"/>
        <v>Cleveland Pl &amp; Spring St TO Vesey Pl &amp; River Terrace</v>
      </c>
      <c r="O335" s="5" t="s">
        <v>29</v>
      </c>
      <c r="P335" s="9" t="s">
        <v>12</v>
      </c>
      <c r="Q335" s="9">
        <v>1989</v>
      </c>
      <c r="R335" s="8">
        <f t="shared" si="56"/>
        <v>33</v>
      </c>
      <c r="S335" s="9" t="str">
        <f t="shared" si="57"/>
        <v>30-39</v>
      </c>
      <c r="T335" s="9"/>
    </row>
    <row r="336" spans="1:20" x14ac:dyDescent="0.3">
      <c r="A336" s="5">
        <v>5612834</v>
      </c>
      <c r="B336" s="6">
        <v>42896.405405092592</v>
      </c>
      <c r="C336" s="31">
        <f t="shared" si="50"/>
        <v>42896</v>
      </c>
      <c r="D336" s="32">
        <f t="shared" si="51"/>
        <v>0.40540509259259255</v>
      </c>
      <c r="E336" s="12">
        <f t="shared" si="58"/>
        <v>0.375</v>
      </c>
      <c r="F336" s="10">
        <f t="shared" si="52"/>
        <v>7</v>
      </c>
      <c r="G336" s="9" t="str">
        <f t="shared" si="53"/>
        <v>Jun</v>
      </c>
      <c r="H336" s="9">
        <f t="shared" si="54"/>
        <v>2017</v>
      </c>
      <c r="I336" s="6">
        <v>42896.408946759257</v>
      </c>
      <c r="J336" s="5">
        <v>306</v>
      </c>
      <c r="K336" s="7">
        <f t="shared" si="55"/>
        <v>5.0999999999999996</v>
      </c>
      <c r="L336" s="5" t="s">
        <v>35</v>
      </c>
      <c r="M336" s="5" t="s">
        <v>114</v>
      </c>
      <c r="N336" s="14" t="str">
        <f t="shared" si="59"/>
        <v>Liberty St &amp; Broadway TO West St &amp; Chambers St</v>
      </c>
      <c r="O336" s="5" t="s">
        <v>11</v>
      </c>
      <c r="P336" s="5" t="s">
        <v>19</v>
      </c>
      <c r="Q336" s="5">
        <v>1966</v>
      </c>
      <c r="R336" s="8">
        <f t="shared" si="56"/>
        <v>56</v>
      </c>
      <c r="S336" s="9" t="str">
        <f t="shared" si="57"/>
        <v>50-59</v>
      </c>
      <c r="T336" s="9"/>
    </row>
    <row r="337" spans="1:20" x14ac:dyDescent="0.3">
      <c r="A337" s="5">
        <v>1656022</v>
      </c>
      <c r="B337" s="6">
        <v>42799.853738425925</v>
      </c>
      <c r="C337" s="31">
        <f t="shared" si="50"/>
        <v>42799</v>
      </c>
      <c r="D337" s="32">
        <f t="shared" si="51"/>
        <v>0.85373842592592597</v>
      </c>
      <c r="E337" s="12">
        <f t="shared" si="58"/>
        <v>0.83333333333333326</v>
      </c>
      <c r="F337" s="10">
        <f t="shared" si="52"/>
        <v>1</v>
      </c>
      <c r="G337" s="9" t="str">
        <f t="shared" si="53"/>
        <v>Mar</v>
      </c>
      <c r="H337" s="9">
        <f t="shared" si="54"/>
        <v>2017</v>
      </c>
      <c r="I337" s="6">
        <v>42799.857627314814</v>
      </c>
      <c r="J337" s="5">
        <v>335</v>
      </c>
      <c r="K337" s="7">
        <f t="shared" si="55"/>
        <v>5.583333333333333</v>
      </c>
      <c r="L337" s="5" t="s">
        <v>17</v>
      </c>
      <c r="M337" s="5" t="s">
        <v>285</v>
      </c>
      <c r="N337" s="14" t="str">
        <f t="shared" si="59"/>
        <v>Barrow St &amp; Hudson St TO Greenwich St &amp; Hubert St</v>
      </c>
      <c r="O337" s="5" t="s">
        <v>11</v>
      </c>
      <c r="P337" s="5" t="s">
        <v>19</v>
      </c>
      <c r="Q337" s="5">
        <v>1973</v>
      </c>
      <c r="R337" s="8">
        <f t="shared" si="56"/>
        <v>49</v>
      </c>
      <c r="S337" s="9" t="str">
        <f t="shared" si="57"/>
        <v>40-49</v>
      </c>
      <c r="T337" s="9"/>
    </row>
    <row r="338" spans="1:20" x14ac:dyDescent="0.3">
      <c r="A338" s="5">
        <v>5519049</v>
      </c>
      <c r="B338" s="6">
        <v>42894.735231481478</v>
      </c>
      <c r="C338" s="31">
        <f t="shared" si="50"/>
        <v>42894</v>
      </c>
      <c r="D338" s="32">
        <f t="shared" si="51"/>
        <v>0.73523148148148154</v>
      </c>
      <c r="E338" s="12">
        <f t="shared" si="58"/>
        <v>0.70833333333333326</v>
      </c>
      <c r="F338" s="10">
        <f t="shared" si="52"/>
        <v>5</v>
      </c>
      <c r="G338" s="9" t="str">
        <f t="shared" si="53"/>
        <v>Jun</v>
      </c>
      <c r="H338" s="9">
        <f t="shared" si="54"/>
        <v>2017</v>
      </c>
      <c r="I338" s="6">
        <v>42894.742025462961</v>
      </c>
      <c r="J338" s="5">
        <v>586</v>
      </c>
      <c r="K338" s="7">
        <f t="shared" si="55"/>
        <v>9.7666666666666675</v>
      </c>
      <c r="L338" s="5" t="s">
        <v>170</v>
      </c>
      <c r="M338" s="5" t="s">
        <v>251</v>
      </c>
      <c r="N338" s="14" t="str">
        <f t="shared" si="59"/>
        <v>W 52 St &amp; 6 Ave TO 1 Ave &amp; E 62 St</v>
      </c>
      <c r="O338" s="5" t="s">
        <v>11</v>
      </c>
      <c r="P338" s="5" t="s">
        <v>12</v>
      </c>
      <c r="Q338" s="5">
        <v>1981</v>
      </c>
      <c r="R338" s="8">
        <f t="shared" si="56"/>
        <v>41</v>
      </c>
      <c r="S338" s="9" t="str">
        <f t="shared" si="57"/>
        <v>40-49</v>
      </c>
      <c r="T338" s="9"/>
    </row>
    <row r="339" spans="1:20" x14ac:dyDescent="0.3">
      <c r="A339" s="5">
        <v>3311490</v>
      </c>
      <c r="B339" s="6">
        <v>42851.352106481485</v>
      </c>
      <c r="C339" s="31">
        <f t="shared" si="50"/>
        <v>42851</v>
      </c>
      <c r="D339" s="32">
        <f t="shared" si="51"/>
        <v>0.35210648148148144</v>
      </c>
      <c r="E339" s="12">
        <f t="shared" si="58"/>
        <v>0.33333333333333331</v>
      </c>
      <c r="F339" s="10">
        <f t="shared" si="52"/>
        <v>4</v>
      </c>
      <c r="G339" s="9" t="str">
        <f t="shared" si="53"/>
        <v>Apr</v>
      </c>
      <c r="H339" s="9">
        <f t="shared" si="54"/>
        <v>2017</v>
      </c>
      <c r="I339" s="6">
        <v>42851.355937499997</v>
      </c>
      <c r="J339" s="5">
        <v>331</v>
      </c>
      <c r="K339" s="7">
        <f t="shared" si="55"/>
        <v>5.5166666666666666</v>
      </c>
      <c r="L339" s="5" t="s">
        <v>80</v>
      </c>
      <c r="M339" s="5" t="s">
        <v>343</v>
      </c>
      <c r="N339" s="14" t="str">
        <f t="shared" si="59"/>
        <v>Driggs Ave &amp; N Henry St TO Graham Ave &amp; Conselyea St</v>
      </c>
      <c r="O339" s="5" t="s">
        <v>11</v>
      </c>
      <c r="P339" s="5" t="s">
        <v>19</v>
      </c>
      <c r="Q339" s="5">
        <v>1981</v>
      </c>
      <c r="R339" s="8">
        <f t="shared" si="56"/>
        <v>41</v>
      </c>
      <c r="S339" s="9" t="str">
        <f t="shared" si="57"/>
        <v>40-49</v>
      </c>
      <c r="T339" s="9"/>
    </row>
    <row r="340" spans="1:20" x14ac:dyDescent="0.3">
      <c r="A340" s="5">
        <v>1992476</v>
      </c>
      <c r="B340" s="6">
        <v>42816.81354166667</v>
      </c>
      <c r="C340" s="31">
        <f t="shared" si="50"/>
        <v>42816</v>
      </c>
      <c r="D340" s="32">
        <f t="shared" si="51"/>
        <v>0.81354166666666661</v>
      </c>
      <c r="E340" s="12">
        <f t="shared" si="58"/>
        <v>0.79166666666666663</v>
      </c>
      <c r="F340" s="10">
        <f t="shared" si="52"/>
        <v>4</v>
      </c>
      <c r="G340" s="9" t="str">
        <f t="shared" si="53"/>
        <v>Mar</v>
      </c>
      <c r="H340" s="9">
        <f t="shared" si="54"/>
        <v>2017</v>
      </c>
      <c r="I340" s="6">
        <v>42816.817291666666</v>
      </c>
      <c r="J340" s="5">
        <v>323</v>
      </c>
      <c r="K340" s="7">
        <f t="shared" si="55"/>
        <v>5.3833333333333337</v>
      </c>
      <c r="L340" s="5" t="s">
        <v>9</v>
      </c>
      <c r="M340" s="5" t="s">
        <v>201</v>
      </c>
      <c r="N340" s="14" t="str">
        <f t="shared" si="59"/>
        <v>Suffolk St &amp; Stanton St TO Henry St &amp; Grand St</v>
      </c>
      <c r="O340" s="5" t="s">
        <v>11</v>
      </c>
      <c r="P340" s="5" t="s">
        <v>19</v>
      </c>
      <c r="Q340" s="5">
        <v>1979</v>
      </c>
      <c r="R340" s="8">
        <f t="shared" si="56"/>
        <v>43</v>
      </c>
      <c r="S340" s="9" t="str">
        <f t="shared" si="57"/>
        <v>40-49</v>
      </c>
      <c r="T340" s="9"/>
    </row>
    <row r="341" spans="1:20" x14ac:dyDescent="0.3">
      <c r="A341" s="5">
        <v>1228070</v>
      </c>
      <c r="B341" s="6">
        <v>42787.361597222225</v>
      </c>
      <c r="C341" s="31">
        <f t="shared" si="50"/>
        <v>42787</v>
      </c>
      <c r="D341" s="32">
        <f t="shared" si="51"/>
        <v>0.36159722222222218</v>
      </c>
      <c r="E341" s="12">
        <f t="shared" si="58"/>
        <v>0.33333333333333331</v>
      </c>
      <c r="F341" s="10">
        <f t="shared" si="52"/>
        <v>3</v>
      </c>
      <c r="G341" s="9" t="str">
        <f t="shared" si="53"/>
        <v>Feb</v>
      </c>
      <c r="H341" s="9">
        <f t="shared" si="54"/>
        <v>2017</v>
      </c>
      <c r="I341" s="6">
        <v>42787.379351851851</v>
      </c>
      <c r="J341" s="5">
        <v>1534</v>
      </c>
      <c r="K341" s="7">
        <f t="shared" si="55"/>
        <v>25.566666666666666</v>
      </c>
      <c r="L341" s="5" t="s">
        <v>115</v>
      </c>
      <c r="M341" s="5" t="s">
        <v>61</v>
      </c>
      <c r="N341" s="14" t="str">
        <f t="shared" si="59"/>
        <v>E 85 St &amp; 3 Ave TO W 38 St &amp; 8 Ave</v>
      </c>
      <c r="O341" s="5" t="s">
        <v>11</v>
      </c>
      <c r="P341" s="9" t="s">
        <v>19</v>
      </c>
      <c r="Q341" s="9">
        <v>1979</v>
      </c>
      <c r="R341" s="8">
        <f t="shared" si="56"/>
        <v>43</v>
      </c>
      <c r="S341" s="9" t="str">
        <f t="shared" si="57"/>
        <v>40-49</v>
      </c>
      <c r="T341" s="9"/>
    </row>
    <row r="342" spans="1:20" x14ac:dyDescent="0.3">
      <c r="A342" s="5">
        <v>4838030</v>
      </c>
      <c r="B342" s="6">
        <v>42881.711793981478</v>
      </c>
      <c r="C342" s="31">
        <f t="shared" si="50"/>
        <v>42881</v>
      </c>
      <c r="D342" s="32">
        <f t="shared" si="51"/>
        <v>0.71179398148148154</v>
      </c>
      <c r="E342" s="12">
        <f t="shared" si="58"/>
        <v>0.70833333333333326</v>
      </c>
      <c r="F342" s="10">
        <f t="shared" si="52"/>
        <v>6</v>
      </c>
      <c r="G342" s="9" t="str">
        <f t="shared" si="53"/>
        <v>May</v>
      </c>
      <c r="H342" s="9">
        <f t="shared" si="54"/>
        <v>2017</v>
      </c>
      <c r="I342" s="6">
        <v>42881.733148148145</v>
      </c>
      <c r="J342" s="5">
        <v>1844</v>
      </c>
      <c r="K342" s="7">
        <f t="shared" si="55"/>
        <v>30.733333333333334</v>
      </c>
      <c r="L342" s="5" t="s">
        <v>144</v>
      </c>
      <c r="M342" s="5" t="s">
        <v>344</v>
      </c>
      <c r="N342" s="14" t="str">
        <f t="shared" si="59"/>
        <v>Greenwich Ave &amp; 8 Ave TO Amsterdam Ave &amp; W 82 St</v>
      </c>
      <c r="O342" s="5" t="s">
        <v>11</v>
      </c>
      <c r="P342" s="5" t="s">
        <v>12</v>
      </c>
      <c r="Q342" s="5">
        <v>1969</v>
      </c>
      <c r="R342" s="8">
        <f t="shared" si="56"/>
        <v>53</v>
      </c>
      <c r="S342" s="9" t="str">
        <f t="shared" si="57"/>
        <v>50-59</v>
      </c>
      <c r="T342" s="9"/>
    </row>
    <row r="343" spans="1:20" x14ac:dyDescent="0.3">
      <c r="A343" s="5">
        <v>3730330</v>
      </c>
      <c r="B343" s="6">
        <v>42858.814803240741</v>
      </c>
      <c r="C343" s="31">
        <f t="shared" si="50"/>
        <v>42858</v>
      </c>
      <c r="D343" s="32">
        <f t="shared" si="51"/>
        <v>0.81480324074074073</v>
      </c>
      <c r="E343" s="12">
        <f t="shared" si="58"/>
        <v>0.79166666666666663</v>
      </c>
      <c r="F343" s="10">
        <f t="shared" si="52"/>
        <v>4</v>
      </c>
      <c r="G343" s="9" t="str">
        <f t="shared" si="53"/>
        <v>May</v>
      </c>
      <c r="H343" s="9">
        <f t="shared" si="54"/>
        <v>2017</v>
      </c>
      <c r="I343" s="6">
        <v>42858.81627314815</v>
      </c>
      <c r="J343" s="5">
        <v>127</v>
      </c>
      <c r="K343" s="7">
        <f t="shared" si="55"/>
        <v>2.1166666666666667</v>
      </c>
      <c r="L343" s="5" t="s">
        <v>345</v>
      </c>
      <c r="M343" s="5" t="s">
        <v>80</v>
      </c>
      <c r="N343" s="14" t="str">
        <f t="shared" si="59"/>
        <v>Richardson St &amp; N Henry St TO Driggs Ave &amp; N Henry St</v>
      </c>
      <c r="O343" s="5" t="s">
        <v>11</v>
      </c>
      <c r="P343" s="5" t="s">
        <v>12</v>
      </c>
      <c r="Q343" s="5">
        <v>1986</v>
      </c>
      <c r="R343" s="8">
        <f t="shared" si="56"/>
        <v>36</v>
      </c>
      <c r="S343" s="9" t="str">
        <f t="shared" si="57"/>
        <v>30-39</v>
      </c>
      <c r="T343" s="9"/>
    </row>
    <row r="344" spans="1:20" x14ac:dyDescent="0.3">
      <c r="A344" s="5">
        <v>4744323</v>
      </c>
      <c r="B344" s="6">
        <v>42879.513032407405</v>
      </c>
      <c r="C344" s="31">
        <f t="shared" si="50"/>
        <v>42879</v>
      </c>
      <c r="D344" s="32">
        <f t="shared" si="51"/>
        <v>0.51303240740740741</v>
      </c>
      <c r="E344" s="12">
        <f t="shared" si="58"/>
        <v>0.5</v>
      </c>
      <c r="F344" s="10">
        <f t="shared" si="52"/>
        <v>4</v>
      </c>
      <c r="G344" s="9" t="str">
        <f t="shared" si="53"/>
        <v>May</v>
      </c>
      <c r="H344" s="9">
        <f t="shared" si="54"/>
        <v>2017</v>
      </c>
      <c r="I344" s="6">
        <v>42879.5159375</v>
      </c>
      <c r="J344" s="5">
        <v>250</v>
      </c>
      <c r="K344" s="7">
        <f t="shared" si="55"/>
        <v>4.166666666666667</v>
      </c>
      <c r="L344" s="5" t="s">
        <v>155</v>
      </c>
      <c r="M344" s="5" t="s">
        <v>104</v>
      </c>
      <c r="N344" s="14" t="str">
        <f t="shared" si="59"/>
        <v>8 Ave &amp; W 33 St TO W 34 St &amp; 11 Ave</v>
      </c>
      <c r="O344" s="5" t="s">
        <v>11</v>
      </c>
      <c r="P344" s="5" t="s">
        <v>12</v>
      </c>
      <c r="Q344" s="5">
        <v>1968</v>
      </c>
      <c r="R344" s="8">
        <f t="shared" si="56"/>
        <v>54</v>
      </c>
      <c r="S344" s="9" t="str">
        <f t="shared" si="57"/>
        <v>50-59</v>
      </c>
      <c r="T344" s="9"/>
    </row>
    <row r="345" spans="1:20" x14ac:dyDescent="0.3">
      <c r="A345" s="5">
        <v>1336431</v>
      </c>
      <c r="B345" s="6">
        <v>42790.248784722222</v>
      </c>
      <c r="C345" s="31">
        <f t="shared" si="50"/>
        <v>42790</v>
      </c>
      <c r="D345" s="32">
        <f t="shared" si="51"/>
        <v>0.24878472222222223</v>
      </c>
      <c r="E345" s="12">
        <f t="shared" si="58"/>
        <v>0.20833333333333331</v>
      </c>
      <c r="F345" s="10">
        <f t="shared" si="52"/>
        <v>6</v>
      </c>
      <c r="G345" s="9" t="str">
        <f t="shared" si="53"/>
        <v>Feb</v>
      </c>
      <c r="H345" s="9">
        <f t="shared" si="54"/>
        <v>2017</v>
      </c>
      <c r="I345" s="6">
        <v>42790.255127314813</v>
      </c>
      <c r="J345" s="5">
        <v>548</v>
      </c>
      <c r="K345" s="7">
        <f t="shared" si="55"/>
        <v>9.1333333333333329</v>
      </c>
      <c r="L345" s="5" t="s">
        <v>130</v>
      </c>
      <c r="M345" s="5" t="s">
        <v>52</v>
      </c>
      <c r="N345" s="14" t="str">
        <f t="shared" si="59"/>
        <v>MacDougal St &amp; Prince St TO University Pl &amp; E 14 St</v>
      </c>
      <c r="O345" s="5" t="s">
        <v>11</v>
      </c>
      <c r="P345" s="5" t="s">
        <v>12</v>
      </c>
      <c r="Q345" s="5">
        <v>1991</v>
      </c>
      <c r="R345" s="8">
        <f t="shared" si="56"/>
        <v>31</v>
      </c>
      <c r="S345" s="9" t="str">
        <f t="shared" si="57"/>
        <v>30-39</v>
      </c>
      <c r="T345" s="9"/>
    </row>
    <row r="346" spans="1:20" x14ac:dyDescent="0.3">
      <c r="A346" s="5">
        <v>3499018</v>
      </c>
      <c r="B346" s="6">
        <v>42854.706261574072</v>
      </c>
      <c r="C346" s="31">
        <f t="shared" si="50"/>
        <v>42854</v>
      </c>
      <c r="D346" s="32">
        <f t="shared" si="51"/>
        <v>0.70626157407407408</v>
      </c>
      <c r="E346" s="12">
        <f t="shared" si="58"/>
        <v>0.66666666666666663</v>
      </c>
      <c r="F346" s="10">
        <f t="shared" si="52"/>
        <v>7</v>
      </c>
      <c r="G346" s="9" t="str">
        <f t="shared" si="53"/>
        <v>Apr</v>
      </c>
      <c r="H346" s="9">
        <f t="shared" si="54"/>
        <v>2017</v>
      </c>
      <c r="I346" s="6">
        <v>42854.709178240744</v>
      </c>
      <c r="J346" s="5">
        <v>251</v>
      </c>
      <c r="K346" s="7">
        <f t="shared" si="55"/>
        <v>4.1833333333333336</v>
      </c>
      <c r="L346" s="5" t="s">
        <v>69</v>
      </c>
      <c r="M346" s="5" t="s">
        <v>192</v>
      </c>
      <c r="N346" s="14" t="str">
        <f t="shared" si="59"/>
        <v>Old Fulton St TO York St &amp; Jay St</v>
      </c>
      <c r="O346" s="5" t="s">
        <v>11</v>
      </c>
      <c r="P346" s="5" t="s">
        <v>19</v>
      </c>
      <c r="Q346" s="5">
        <v>1993</v>
      </c>
      <c r="R346" s="8">
        <f t="shared" si="56"/>
        <v>29</v>
      </c>
      <c r="S346" s="9" t="str">
        <f t="shared" si="57"/>
        <v>20-29</v>
      </c>
      <c r="T346" s="9"/>
    </row>
    <row r="347" spans="1:20" x14ac:dyDescent="0.3">
      <c r="A347" s="5">
        <v>5224207</v>
      </c>
      <c r="B347" s="6">
        <v>42889.407349537039</v>
      </c>
      <c r="C347" s="31">
        <f t="shared" si="50"/>
        <v>42889</v>
      </c>
      <c r="D347" s="32">
        <f t="shared" si="51"/>
        <v>0.40734953703703702</v>
      </c>
      <c r="E347" s="12">
        <f t="shared" si="58"/>
        <v>0.375</v>
      </c>
      <c r="F347" s="10">
        <f t="shared" si="52"/>
        <v>7</v>
      </c>
      <c r="G347" s="9" t="str">
        <f t="shared" si="53"/>
        <v>Jun</v>
      </c>
      <c r="H347" s="9">
        <f t="shared" si="54"/>
        <v>2017</v>
      </c>
      <c r="I347" s="6">
        <v>42889.409108796295</v>
      </c>
      <c r="J347" s="5">
        <v>152</v>
      </c>
      <c r="K347" s="7">
        <f t="shared" si="55"/>
        <v>2.5333333333333332</v>
      </c>
      <c r="L347" s="5" t="s">
        <v>346</v>
      </c>
      <c r="M347" s="5" t="s">
        <v>42</v>
      </c>
      <c r="N347" s="14" t="str">
        <f t="shared" si="59"/>
        <v>Lexington Ave &amp; E 24 St TO E 17 St &amp; Broadway</v>
      </c>
      <c r="O347" s="5" t="s">
        <v>11</v>
      </c>
      <c r="P347" s="5" t="s">
        <v>12</v>
      </c>
      <c r="Q347" s="5">
        <v>1989</v>
      </c>
      <c r="R347" s="8">
        <f t="shared" si="56"/>
        <v>33</v>
      </c>
      <c r="S347" s="9" t="str">
        <f t="shared" si="57"/>
        <v>30-39</v>
      </c>
      <c r="T347" s="9"/>
    </row>
    <row r="348" spans="1:20" x14ac:dyDescent="0.3">
      <c r="A348" s="5">
        <v>90239</v>
      </c>
      <c r="B348" s="6">
        <v>42740.68681712963</v>
      </c>
      <c r="C348" s="31">
        <f t="shared" si="50"/>
        <v>42740</v>
      </c>
      <c r="D348" s="32">
        <f t="shared" si="51"/>
        <v>0.6868171296296296</v>
      </c>
      <c r="E348" s="12">
        <f t="shared" si="58"/>
        <v>0.66666666666666663</v>
      </c>
      <c r="F348" s="10">
        <f t="shared" si="52"/>
        <v>5</v>
      </c>
      <c r="G348" s="9" t="str">
        <f t="shared" si="53"/>
        <v>Jan</v>
      </c>
      <c r="H348" s="9">
        <f t="shared" si="54"/>
        <v>2017</v>
      </c>
      <c r="I348" s="6">
        <v>42740.691377314812</v>
      </c>
      <c r="J348" s="5">
        <v>393</v>
      </c>
      <c r="K348" s="7">
        <f t="shared" si="55"/>
        <v>6.55</v>
      </c>
      <c r="L348" s="5" t="s">
        <v>127</v>
      </c>
      <c r="M348" s="5" t="s">
        <v>347</v>
      </c>
      <c r="N348" s="14" t="str">
        <f t="shared" si="59"/>
        <v>Stanton St &amp; Chrystie St TO Bialystoker Pl &amp; Delancey St</v>
      </c>
      <c r="O348" s="5" t="s">
        <v>11</v>
      </c>
      <c r="P348" s="5" t="s">
        <v>12</v>
      </c>
      <c r="Q348" s="5">
        <v>1967</v>
      </c>
      <c r="R348" s="8">
        <f t="shared" si="56"/>
        <v>55</v>
      </c>
      <c r="S348" s="9" t="str">
        <f t="shared" si="57"/>
        <v>50-59</v>
      </c>
      <c r="T348" s="9"/>
    </row>
    <row r="349" spans="1:20" x14ac:dyDescent="0.3">
      <c r="A349" s="5">
        <v>5028629</v>
      </c>
      <c r="B349" s="6">
        <v>42886.328634259262</v>
      </c>
      <c r="C349" s="31">
        <f t="shared" si="50"/>
        <v>42886</v>
      </c>
      <c r="D349" s="32">
        <f t="shared" si="51"/>
        <v>0.32863425925925926</v>
      </c>
      <c r="E349" s="12">
        <f t="shared" si="58"/>
        <v>0.29166666666666663</v>
      </c>
      <c r="F349" s="10">
        <f t="shared" si="52"/>
        <v>4</v>
      </c>
      <c r="G349" s="9" t="str">
        <f t="shared" si="53"/>
        <v>May</v>
      </c>
      <c r="H349" s="9">
        <f t="shared" si="54"/>
        <v>2017</v>
      </c>
      <c r="I349" s="6">
        <v>42886.340729166666</v>
      </c>
      <c r="J349" s="5">
        <v>1044</v>
      </c>
      <c r="K349" s="7">
        <f t="shared" si="55"/>
        <v>17.399999999999999</v>
      </c>
      <c r="L349" s="5" t="s">
        <v>93</v>
      </c>
      <c r="M349" s="5" t="s">
        <v>183</v>
      </c>
      <c r="N349" s="14" t="str">
        <f t="shared" si="59"/>
        <v>W 13 St &amp; Hudson St TO Bus Slip &amp; State St</v>
      </c>
      <c r="O349" s="5" t="s">
        <v>11</v>
      </c>
      <c r="P349" s="5" t="s">
        <v>12</v>
      </c>
      <c r="Q349" s="5">
        <v>1958</v>
      </c>
      <c r="R349" s="8">
        <f t="shared" si="56"/>
        <v>64</v>
      </c>
      <c r="S349" s="9" t="str">
        <f t="shared" si="57"/>
        <v>60-69</v>
      </c>
      <c r="T349" s="9"/>
    </row>
    <row r="350" spans="1:20" x14ac:dyDescent="0.3">
      <c r="A350" s="5">
        <v>2151889</v>
      </c>
      <c r="B350" s="6">
        <v>42822.735555555555</v>
      </c>
      <c r="C350" s="31">
        <f t="shared" si="50"/>
        <v>42822</v>
      </c>
      <c r="D350" s="32">
        <f t="shared" si="51"/>
        <v>0.73555555555555552</v>
      </c>
      <c r="E350" s="12">
        <f t="shared" si="58"/>
        <v>0.70833333333333326</v>
      </c>
      <c r="F350" s="10">
        <f t="shared" si="52"/>
        <v>3</v>
      </c>
      <c r="G350" s="9" t="str">
        <f t="shared" si="53"/>
        <v>Mar</v>
      </c>
      <c r="H350" s="9">
        <f t="shared" si="54"/>
        <v>2017</v>
      </c>
      <c r="I350" s="6">
        <v>42822.748923611114</v>
      </c>
      <c r="J350" s="5">
        <v>1154</v>
      </c>
      <c r="K350" s="7">
        <f t="shared" si="55"/>
        <v>19.233333333333334</v>
      </c>
      <c r="L350" s="5" t="s">
        <v>321</v>
      </c>
      <c r="M350" s="5" t="s">
        <v>348</v>
      </c>
      <c r="N350" s="14" t="str">
        <f t="shared" si="59"/>
        <v>5 Ave &amp; E 78 St TO E 55 St &amp; Lexington Ave</v>
      </c>
      <c r="O350" s="5" t="s">
        <v>11</v>
      </c>
      <c r="P350" s="5" t="s">
        <v>12</v>
      </c>
      <c r="Q350" s="5">
        <v>1986</v>
      </c>
      <c r="R350" s="8">
        <f t="shared" si="56"/>
        <v>36</v>
      </c>
      <c r="S350" s="9" t="str">
        <f t="shared" si="57"/>
        <v>30-39</v>
      </c>
      <c r="T350" s="9"/>
    </row>
    <row r="351" spans="1:20" x14ac:dyDescent="0.3">
      <c r="A351" s="5">
        <v>1614133</v>
      </c>
      <c r="B351" s="6">
        <v>42797.676354166666</v>
      </c>
      <c r="C351" s="31">
        <f t="shared" si="50"/>
        <v>42797</v>
      </c>
      <c r="D351" s="32">
        <f t="shared" si="51"/>
        <v>0.6763541666666667</v>
      </c>
      <c r="E351" s="12">
        <f t="shared" si="58"/>
        <v>0.66666666666666663</v>
      </c>
      <c r="F351" s="10">
        <f t="shared" si="52"/>
        <v>6</v>
      </c>
      <c r="G351" s="9" t="str">
        <f t="shared" si="53"/>
        <v>Mar</v>
      </c>
      <c r="H351" s="9">
        <f t="shared" si="54"/>
        <v>2017</v>
      </c>
      <c r="I351" s="6">
        <v>42797.678171296298</v>
      </c>
      <c r="J351" s="5">
        <v>157</v>
      </c>
      <c r="K351" s="7">
        <f t="shared" si="55"/>
        <v>2.6166666666666667</v>
      </c>
      <c r="L351" s="5" t="s">
        <v>183</v>
      </c>
      <c r="M351" s="5" t="s">
        <v>203</v>
      </c>
      <c r="N351" s="14" t="str">
        <f t="shared" si="59"/>
        <v>Bus Slip &amp; State St TO South St &amp; Gouverneur Ln</v>
      </c>
      <c r="O351" s="5" t="s">
        <v>11</v>
      </c>
      <c r="P351" s="5" t="s">
        <v>12</v>
      </c>
      <c r="Q351" s="5">
        <v>1959</v>
      </c>
      <c r="R351" s="8">
        <f t="shared" si="56"/>
        <v>63</v>
      </c>
      <c r="S351" s="9" t="str">
        <f t="shared" si="57"/>
        <v>60-69</v>
      </c>
      <c r="T351" s="9"/>
    </row>
    <row r="352" spans="1:20" x14ac:dyDescent="0.3">
      <c r="A352" s="5">
        <v>3679761</v>
      </c>
      <c r="B352" s="6">
        <v>42858.241053240738</v>
      </c>
      <c r="C352" s="31">
        <f t="shared" si="50"/>
        <v>42858</v>
      </c>
      <c r="D352" s="32">
        <f t="shared" si="51"/>
        <v>0.24105324074074075</v>
      </c>
      <c r="E352" s="12">
        <f t="shared" si="58"/>
        <v>0.20833333333333331</v>
      </c>
      <c r="F352" s="10">
        <f t="shared" si="52"/>
        <v>4</v>
      </c>
      <c r="G352" s="9" t="str">
        <f t="shared" si="53"/>
        <v>May</v>
      </c>
      <c r="H352" s="9">
        <f t="shared" si="54"/>
        <v>2017</v>
      </c>
      <c r="I352" s="6">
        <v>42858.244108796294</v>
      </c>
      <c r="J352" s="5">
        <v>263</v>
      </c>
      <c r="K352" s="7">
        <f t="shared" si="55"/>
        <v>4.3833333333333337</v>
      </c>
      <c r="L352" s="5" t="s">
        <v>227</v>
      </c>
      <c r="M352" s="5" t="s">
        <v>207</v>
      </c>
      <c r="N352" s="14" t="str">
        <f t="shared" si="59"/>
        <v>W 42 St &amp; 8 Ave TO W 53 St &amp; 10 Ave</v>
      </c>
      <c r="O352" s="5" t="s">
        <v>11</v>
      </c>
      <c r="P352" s="5" t="s">
        <v>12</v>
      </c>
      <c r="Q352" s="5">
        <v>1983</v>
      </c>
      <c r="R352" s="8">
        <f t="shared" si="56"/>
        <v>39</v>
      </c>
      <c r="S352" s="9" t="str">
        <f t="shared" si="57"/>
        <v>30-39</v>
      </c>
      <c r="T352" s="9"/>
    </row>
    <row r="353" spans="1:20" x14ac:dyDescent="0.3">
      <c r="A353" s="5">
        <v>2046243</v>
      </c>
      <c r="B353" s="6">
        <v>42818.710787037038</v>
      </c>
      <c r="C353" s="31">
        <f t="shared" si="50"/>
        <v>42818</v>
      </c>
      <c r="D353" s="32">
        <f t="shared" si="51"/>
        <v>0.71078703703703694</v>
      </c>
      <c r="E353" s="12">
        <f t="shared" si="58"/>
        <v>0.70833333333333326</v>
      </c>
      <c r="F353" s="10">
        <f t="shared" si="52"/>
        <v>6</v>
      </c>
      <c r="G353" s="9" t="str">
        <f t="shared" si="53"/>
        <v>Mar</v>
      </c>
      <c r="H353" s="9">
        <f t="shared" si="54"/>
        <v>2017</v>
      </c>
      <c r="I353" s="6">
        <v>42818.717453703706</v>
      </c>
      <c r="J353" s="5">
        <v>576</v>
      </c>
      <c r="K353" s="7">
        <f t="shared" si="55"/>
        <v>9.6</v>
      </c>
      <c r="L353" s="5" t="s">
        <v>70</v>
      </c>
      <c r="M353" s="5" t="s">
        <v>126</v>
      </c>
      <c r="N353" s="14" t="str">
        <f t="shared" si="59"/>
        <v>Broadway &amp; E 14 St TO Allen St &amp; Rivington St</v>
      </c>
      <c r="O353" s="5" t="s">
        <v>11</v>
      </c>
      <c r="P353" s="5" t="s">
        <v>12</v>
      </c>
      <c r="Q353" s="5">
        <v>1952</v>
      </c>
      <c r="R353" s="8">
        <f t="shared" si="56"/>
        <v>70</v>
      </c>
      <c r="S353" s="9" t="str">
        <f t="shared" si="57"/>
        <v>70-79</v>
      </c>
      <c r="T353" s="9"/>
    </row>
    <row r="354" spans="1:20" x14ac:dyDescent="0.3">
      <c r="A354" s="5">
        <v>2797272</v>
      </c>
      <c r="B354" s="6">
        <v>42839.569664351853</v>
      </c>
      <c r="C354" s="31">
        <f t="shared" si="50"/>
        <v>42839</v>
      </c>
      <c r="D354" s="32">
        <f t="shared" si="51"/>
        <v>0.56966435185185182</v>
      </c>
      <c r="E354" s="12">
        <f t="shared" si="58"/>
        <v>0.54166666666666663</v>
      </c>
      <c r="F354" s="10">
        <f t="shared" si="52"/>
        <v>6</v>
      </c>
      <c r="G354" s="9" t="str">
        <f t="shared" si="53"/>
        <v>Apr</v>
      </c>
      <c r="H354" s="9">
        <f t="shared" si="54"/>
        <v>2017</v>
      </c>
      <c r="I354" s="6">
        <v>42839.574594907404</v>
      </c>
      <c r="J354" s="5">
        <v>425</v>
      </c>
      <c r="K354" s="7">
        <f t="shared" si="55"/>
        <v>7.083333333333333</v>
      </c>
      <c r="L354" s="5" t="s">
        <v>320</v>
      </c>
      <c r="M354" s="5" t="s">
        <v>349</v>
      </c>
      <c r="N354" s="14" t="str">
        <f t="shared" si="59"/>
        <v>Bond St &amp; Schermerhorn St TO Concord St &amp; Bridge St</v>
      </c>
      <c r="O354" s="5" t="s">
        <v>11</v>
      </c>
      <c r="P354" s="5" t="s">
        <v>12</v>
      </c>
      <c r="Q354" s="5">
        <v>1983</v>
      </c>
      <c r="R354" s="8">
        <f t="shared" si="56"/>
        <v>39</v>
      </c>
      <c r="S354" s="9" t="str">
        <f t="shared" si="57"/>
        <v>30-39</v>
      </c>
      <c r="T354" s="9"/>
    </row>
    <row r="355" spans="1:20" x14ac:dyDescent="0.3">
      <c r="A355" s="5">
        <v>2336276</v>
      </c>
      <c r="B355" s="6">
        <v>42828.708287037036</v>
      </c>
      <c r="C355" s="31">
        <f t="shared" si="50"/>
        <v>42828</v>
      </c>
      <c r="D355" s="32">
        <f t="shared" si="51"/>
        <v>0.70828703703703699</v>
      </c>
      <c r="E355" s="12">
        <f t="shared" si="58"/>
        <v>0.66666666666666663</v>
      </c>
      <c r="F355" s="10">
        <f t="shared" si="52"/>
        <v>2</v>
      </c>
      <c r="G355" s="9" t="str">
        <f t="shared" si="53"/>
        <v>Apr</v>
      </c>
      <c r="H355" s="9">
        <f t="shared" si="54"/>
        <v>2017</v>
      </c>
      <c r="I355" s="6">
        <v>42828.715185185189</v>
      </c>
      <c r="J355" s="5">
        <v>595</v>
      </c>
      <c r="K355" s="7">
        <f t="shared" si="55"/>
        <v>9.9166666666666661</v>
      </c>
      <c r="L355" s="5" t="s">
        <v>34</v>
      </c>
      <c r="M355" s="5" t="s">
        <v>350</v>
      </c>
      <c r="N355" s="14" t="str">
        <f t="shared" si="59"/>
        <v>Front St &amp; Maiden Ln TO Leonard St &amp; Church St</v>
      </c>
      <c r="O355" s="5" t="s">
        <v>11</v>
      </c>
      <c r="P355" s="5" t="s">
        <v>12</v>
      </c>
      <c r="Q355" s="5">
        <v>1977</v>
      </c>
      <c r="R355" s="8">
        <f t="shared" si="56"/>
        <v>45</v>
      </c>
      <c r="S355" s="9" t="str">
        <f t="shared" si="57"/>
        <v>40-49</v>
      </c>
      <c r="T355" s="9"/>
    </row>
    <row r="356" spans="1:20" x14ac:dyDescent="0.3">
      <c r="A356" s="5">
        <v>1650797</v>
      </c>
      <c r="B356" s="6">
        <v>42799.665081018517</v>
      </c>
      <c r="C356" s="31">
        <f t="shared" si="50"/>
        <v>42799</v>
      </c>
      <c r="D356" s="32">
        <f t="shared" si="51"/>
        <v>0.66508101851851853</v>
      </c>
      <c r="E356" s="12">
        <f t="shared" si="58"/>
        <v>0.625</v>
      </c>
      <c r="F356" s="10">
        <f t="shared" si="52"/>
        <v>1</v>
      </c>
      <c r="G356" s="9" t="str">
        <f t="shared" si="53"/>
        <v>Mar</v>
      </c>
      <c r="H356" s="9">
        <f t="shared" si="54"/>
        <v>2017</v>
      </c>
      <c r="I356" s="6">
        <v>42799.670254629629</v>
      </c>
      <c r="J356" s="5">
        <v>446</v>
      </c>
      <c r="K356" s="7">
        <f t="shared" si="55"/>
        <v>7.4333333333333336</v>
      </c>
      <c r="L356" s="5" t="s">
        <v>75</v>
      </c>
      <c r="M356" s="5" t="s">
        <v>128</v>
      </c>
      <c r="N356" s="14" t="str">
        <f t="shared" si="59"/>
        <v>8 Ave &amp; W 52 St TO E 59 St &amp; Madison Ave</v>
      </c>
      <c r="O356" s="5" t="s">
        <v>11</v>
      </c>
      <c r="P356" s="5" t="s">
        <v>12</v>
      </c>
      <c r="Q356" s="5">
        <v>1975</v>
      </c>
      <c r="R356" s="8">
        <f t="shared" si="56"/>
        <v>47</v>
      </c>
      <c r="S356" s="9" t="str">
        <f t="shared" si="57"/>
        <v>40-49</v>
      </c>
      <c r="T356" s="9"/>
    </row>
    <row r="357" spans="1:20" x14ac:dyDescent="0.3">
      <c r="A357" s="5">
        <v>2222971</v>
      </c>
      <c r="B357" s="6">
        <v>42824.683576388888</v>
      </c>
      <c r="C357" s="31">
        <f t="shared" si="50"/>
        <v>42824</v>
      </c>
      <c r="D357" s="32">
        <f t="shared" si="51"/>
        <v>0.68357638888888894</v>
      </c>
      <c r="E357" s="12">
        <f t="shared" si="58"/>
        <v>0.66666666666666663</v>
      </c>
      <c r="F357" s="10">
        <f t="shared" si="52"/>
        <v>5</v>
      </c>
      <c r="G357" s="9" t="str">
        <f t="shared" si="53"/>
        <v>Mar</v>
      </c>
      <c r="H357" s="9">
        <f t="shared" si="54"/>
        <v>2017</v>
      </c>
      <c r="I357" s="6">
        <v>42824.694618055553</v>
      </c>
      <c r="J357" s="5">
        <v>953</v>
      </c>
      <c r="K357" s="7">
        <f t="shared" si="55"/>
        <v>15.883333333333333</v>
      </c>
      <c r="L357" s="5" t="s">
        <v>351</v>
      </c>
      <c r="M357" s="5" t="s">
        <v>352</v>
      </c>
      <c r="N357" s="14" t="str">
        <f t="shared" si="59"/>
        <v>Cadman Plaza West &amp; Montague St TO Willoughby Ave &amp; Hall St</v>
      </c>
      <c r="O357" s="5" t="s">
        <v>11</v>
      </c>
      <c r="P357" s="5" t="s">
        <v>19</v>
      </c>
      <c r="Q357" s="5">
        <v>1976</v>
      </c>
      <c r="R357" s="8">
        <f t="shared" si="56"/>
        <v>46</v>
      </c>
      <c r="S357" s="9" t="str">
        <f t="shared" si="57"/>
        <v>40-49</v>
      </c>
      <c r="T357" s="9"/>
    </row>
    <row r="358" spans="1:20" x14ac:dyDescent="0.3">
      <c r="A358" s="5">
        <v>5229439</v>
      </c>
      <c r="B358" s="6">
        <v>42889.477893518517</v>
      </c>
      <c r="C358" s="31">
        <f t="shared" si="50"/>
        <v>42889</v>
      </c>
      <c r="D358" s="32">
        <f t="shared" si="51"/>
        <v>0.47789351851851852</v>
      </c>
      <c r="E358" s="12">
        <f t="shared" si="58"/>
        <v>0.45833333333333331</v>
      </c>
      <c r="F358" s="10">
        <f t="shared" si="52"/>
        <v>7</v>
      </c>
      <c r="G358" s="9" t="str">
        <f t="shared" si="53"/>
        <v>Jun</v>
      </c>
      <c r="H358" s="9">
        <f t="shared" si="54"/>
        <v>2017</v>
      </c>
      <c r="I358" s="6">
        <v>42889.480949074074</v>
      </c>
      <c r="J358" s="5">
        <v>264</v>
      </c>
      <c r="K358" s="7">
        <f t="shared" si="55"/>
        <v>4.4000000000000004</v>
      </c>
      <c r="L358" s="5" t="s">
        <v>65</v>
      </c>
      <c r="M358" s="5" t="s">
        <v>353</v>
      </c>
      <c r="N358" s="14" t="str">
        <f t="shared" si="59"/>
        <v>Grand St &amp; Elizabeth St TO St James Pl &amp; Oliver St</v>
      </c>
      <c r="O358" s="5" t="s">
        <v>11</v>
      </c>
      <c r="P358" s="5" t="s">
        <v>12</v>
      </c>
      <c r="Q358" s="5">
        <v>1986</v>
      </c>
      <c r="R358" s="8">
        <f t="shared" si="56"/>
        <v>36</v>
      </c>
      <c r="S358" s="9" t="str">
        <f t="shared" si="57"/>
        <v>30-39</v>
      </c>
      <c r="T358" s="9"/>
    </row>
    <row r="359" spans="1:20" x14ac:dyDescent="0.3">
      <c r="A359" s="5">
        <v>6124133</v>
      </c>
      <c r="B359" s="6">
        <v>42905.59447916667</v>
      </c>
      <c r="C359" s="31">
        <f t="shared" si="50"/>
        <v>42905</v>
      </c>
      <c r="D359" s="32">
        <f t="shared" si="51"/>
        <v>0.59447916666666667</v>
      </c>
      <c r="E359" s="12">
        <f t="shared" si="58"/>
        <v>0.58333333333333326</v>
      </c>
      <c r="F359" s="10">
        <f t="shared" si="52"/>
        <v>2</v>
      </c>
      <c r="G359" s="9" t="str">
        <f t="shared" si="53"/>
        <v>Jun</v>
      </c>
      <c r="H359" s="9">
        <f t="shared" si="54"/>
        <v>2017</v>
      </c>
      <c r="I359" s="6">
        <v>42905.601724537039</v>
      </c>
      <c r="J359" s="5">
        <v>626</v>
      </c>
      <c r="K359" s="7">
        <f t="shared" si="55"/>
        <v>10.433333333333334</v>
      </c>
      <c r="L359" s="5" t="s">
        <v>309</v>
      </c>
      <c r="M359" s="5" t="s">
        <v>45</v>
      </c>
      <c r="N359" s="14" t="str">
        <f t="shared" si="59"/>
        <v>Mercer St &amp; Bleecker St TO E 2 St &amp; Avenue C</v>
      </c>
      <c r="O359" s="5" t="s">
        <v>11</v>
      </c>
      <c r="P359" s="5" t="s">
        <v>19</v>
      </c>
      <c r="Q359" s="5">
        <v>1978</v>
      </c>
      <c r="R359" s="8">
        <f t="shared" si="56"/>
        <v>44</v>
      </c>
      <c r="S359" s="9" t="str">
        <f t="shared" si="57"/>
        <v>40-49</v>
      </c>
      <c r="T359" s="9"/>
    </row>
    <row r="360" spans="1:20" x14ac:dyDescent="0.3">
      <c r="A360" s="5">
        <v>2986961</v>
      </c>
      <c r="B360" s="6">
        <v>42843.411493055559</v>
      </c>
      <c r="C360" s="31">
        <f t="shared" si="50"/>
        <v>42843</v>
      </c>
      <c r="D360" s="32">
        <f t="shared" si="51"/>
        <v>0.41149305555555554</v>
      </c>
      <c r="E360" s="12">
        <f t="shared" si="58"/>
        <v>0.375</v>
      </c>
      <c r="F360" s="10">
        <f t="shared" si="52"/>
        <v>3</v>
      </c>
      <c r="G360" s="9" t="str">
        <f t="shared" si="53"/>
        <v>Apr</v>
      </c>
      <c r="H360" s="9">
        <f t="shared" si="54"/>
        <v>2017</v>
      </c>
      <c r="I360" s="6">
        <v>42843.414456018516</v>
      </c>
      <c r="J360" s="5">
        <v>255</v>
      </c>
      <c r="K360" s="7">
        <f t="shared" si="55"/>
        <v>4.25</v>
      </c>
      <c r="L360" s="5" t="s">
        <v>72</v>
      </c>
      <c r="M360" s="5" t="s">
        <v>10</v>
      </c>
      <c r="N360" s="14" t="str">
        <f t="shared" si="59"/>
        <v>Rivington St &amp; Chrystie St TO W Broadway &amp; Spring St</v>
      </c>
      <c r="O360" s="5" t="s">
        <v>11</v>
      </c>
      <c r="P360" s="5" t="s">
        <v>12</v>
      </c>
      <c r="Q360" s="5">
        <v>1990</v>
      </c>
      <c r="R360" s="8">
        <f t="shared" si="56"/>
        <v>32</v>
      </c>
      <c r="S360" s="9" t="str">
        <f t="shared" si="57"/>
        <v>30-39</v>
      </c>
      <c r="T360" s="9"/>
    </row>
    <row r="361" spans="1:20" x14ac:dyDescent="0.3">
      <c r="A361" s="5">
        <v>484619</v>
      </c>
      <c r="B361" s="6">
        <v>42757.541261574072</v>
      </c>
      <c r="C361" s="31">
        <f t="shared" si="50"/>
        <v>42757</v>
      </c>
      <c r="D361" s="32">
        <f t="shared" si="51"/>
        <v>0.54126157407407405</v>
      </c>
      <c r="E361" s="12">
        <f t="shared" si="58"/>
        <v>0.5</v>
      </c>
      <c r="F361" s="10">
        <f t="shared" si="52"/>
        <v>1</v>
      </c>
      <c r="G361" s="9" t="str">
        <f t="shared" si="53"/>
        <v>Jan</v>
      </c>
      <c r="H361" s="9">
        <f t="shared" si="54"/>
        <v>2017</v>
      </c>
      <c r="I361" s="6">
        <v>42757.554039351853</v>
      </c>
      <c r="J361" s="5">
        <v>1104</v>
      </c>
      <c r="K361" s="7">
        <f t="shared" si="55"/>
        <v>18.399999999999999</v>
      </c>
      <c r="L361" s="5" t="s">
        <v>337</v>
      </c>
      <c r="M361" s="5" t="s">
        <v>47</v>
      </c>
      <c r="N361" s="14" t="str">
        <f t="shared" si="59"/>
        <v>Central Park W &amp; W 96 St TO Central Park West &amp; W 76 St</v>
      </c>
      <c r="O361" s="5" t="s">
        <v>29</v>
      </c>
      <c r="P361" s="9" t="s">
        <v>12</v>
      </c>
      <c r="Q361" s="9">
        <v>1990</v>
      </c>
      <c r="R361" s="8">
        <f t="shared" si="56"/>
        <v>32</v>
      </c>
      <c r="S361" s="9" t="str">
        <f t="shared" si="57"/>
        <v>30-39</v>
      </c>
      <c r="T361" s="9"/>
    </row>
    <row r="362" spans="1:20" x14ac:dyDescent="0.3">
      <c r="A362" s="5">
        <v>6513933</v>
      </c>
      <c r="B362" s="6">
        <v>42912.422453703701</v>
      </c>
      <c r="C362" s="31">
        <f t="shared" si="50"/>
        <v>42912</v>
      </c>
      <c r="D362" s="32">
        <f t="shared" si="51"/>
        <v>0.42245370370370372</v>
      </c>
      <c r="E362" s="12">
        <f t="shared" si="58"/>
        <v>0.41666666666666663</v>
      </c>
      <c r="F362" s="10">
        <f t="shared" si="52"/>
        <v>2</v>
      </c>
      <c r="G362" s="9" t="str">
        <f t="shared" si="53"/>
        <v>Jun</v>
      </c>
      <c r="H362" s="9">
        <f t="shared" si="54"/>
        <v>2017</v>
      </c>
      <c r="I362" s="6">
        <v>42912.424884259257</v>
      </c>
      <c r="J362" s="5">
        <v>210</v>
      </c>
      <c r="K362" s="7">
        <f t="shared" si="55"/>
        <v>3.5</v>
      </c>
      <c r="L362" s="5" t="s">
        <v>275</v>
      </c>
      <c r="M362" s="5" t="s">
        <v>354</v>
      </c>
      <c r="N362" s="14" t="str">
        <f t="shared" si="59"/>
        <v>W 18 St &amp; 6 Ave TO W 25 St &amp; 6 Ave</v>
      </c>
      <c r="O362" s="5" t="s">
        <v>11</v>
      </c>
      <c r="P362" s="5" t="s">
        <v>12</v>
      </c>
      <c r="Q362" s="5">
        <v>1986</v>
      </c>
      <c r="R362" s="8">
        <f t="shared" si="56"/>
        <v>36</v>
      </c>
      <c r="S362" s="9" t="str">
        <f t="shared" si="57"/>
        <v>30-39</v>
      </c>
      <c r="T362" s="9"/>
    </row>
    <row r="363" spans="1:20" x14ac:dyDescent="0.3">
      <c r="A363" s="5">
        <v>4066898</v>
      </c>
      <c r="B363" s="6">
        <v>42866.001469907409</v>
      </c>
      <c r="C363" s="31">
        <f t="shared" si="50"/>
        <v>42866</v>
      </c>
      <c r="D363" s="32">
        <f t="shared" si="51"/>
        <v>1.4699074074074074E-3</v>
      </c>
      <c r="E363" s="12">
        <f t="shared" si="58"/>
        <v>0</v>
      </c>
      <c r="F363" s="10">
        <f t="shared" si="52"/>
        <v>5</v>
      </c>
      <c r="G363" s="9" t="str">
        <f t="shared" si="53"/>
        <v>May</v>
      </c>
      <c r="H363" s="9">
        <f t="shared" si="54"/>
        <v>2017</v>
      </c>
      <c r="I363" s="6">
        <v>42866.006597222222</v>
      </c>
      <c r="J363" s="5">
        <v>443</v>
      </c>
      <c r="K363" s="7">
        <f t="shared" si="55"/>
        <v>7.3833333333333337</v>
      </c>
      <c r="L363" s="5" t="s">
        <v>79</v>
      </c>
      <c r="M363" s="5" t="s">
        <v>135</v>
      </c>
      <c r="N363" s="14" t="str">
        <f t="shared" si="59"/>
        <v>Bayard St &amp; Baxter St TO Duane St &amp; Greenwich St</v>
      </c>
      <c r="O363" s="5" t="s">
        <v>11</v>
      </c>
      <c r="P363" s="5" t="s">
        <v>12</v>
      </c>
      <c r="Q363" s="5">
        <v>1990</v>
      </c>
      <c r="R363" s="8">
        <f t="shared" si="56"/>
        <v>32</v>
      </c>
      <c r="S363" s="9" t="str">
        <f t="shared" si="57"/>
        <v>30-39</v>
      </c>
      <c r="T363" s="9"/>
    </row>
    <row r="364" spans="1:20" x14ac:dyDescent="0.3">
      <c r="A364" s="5">
        <v>5910105</v>
      </c>
      <c r="B364" s="6">
        <v>42901.405914351853</v>
      </c>
      <c r="C364" s="31">
        <f t="shared" si="50"/>
        <v>42901</v>
      </c>
      <c r="D364" s="32">
        <f t="shared" si="51"/>
        <v>0.40591435185185182</v>
      </c>
      <c r="E364" s="12">
        <f t="shared" si="58"/>
        <v>0.375</v>
      </c>
      <c r="F364" s="10">
        <f t="shared" si="52"/>
        <v>5</v>
      </c>
      <c r="G364" s="9" t="str">
        <f t="shared" si="53"/>
        <v>Jun</v>
      </c>
      <c r="H364" s="9">
        <f t="shared" si="54"/>
        <v>2017</v>
      </c>
      <c r="I364" s="6">
        <v>42901.414930555555</v>
      </c>
      <c r="J364" s="5">
        <v>778</v>
      </c>
      <c r="K364" s="7">
        <f t="shared" si="55"/>
        <v>12.966666666666667</v>
      </c>
      <c r="L364" s="5" t="s">
        <v>160</v>
      </c>
      <c r="M364" s="5" t="s">
        <v>355</v>
      </c>
      <c r="N364" s="14" t="str">
        <f t="shared" si="59"/>
        <v>Lafayette St &amp; E 8 St TO W 37 St &amp; Broadway</v>
      </c>
      <c r="O364" s="5" t="s">
        <v>11</v>
      </c>
      <c r="P364" s="5" t="s">
        <v>12</v>
      </c>
      <c r="Q364" s="5">
        <v>1983</v>
      </c>
      <c r="R364" s="8">
        <f t="shared" si="56"/>
        <v>39</v>
      </c>
      <c r="S364" s="9" t="str">
        <f t="shared" si="57"/>
        <v>30-39</v>
      </c>
      <c r="T364" s="9"/>
    </row>
    <row r="365" spans="1:20" x14ac:dyDescent="0.3">
      <c r="A365" s="5">
        <v>525383</v>
      </c>
      <c r="B365" s="6">
        <v>42759.941817129627</v>
      </c>
      <c r="C365" s="31">
        <f t="shared" si="50"/>
        <v>42759</v>
      </c>
      <c r="D365" s="32">
        <f t="shared" si="51"/>
        <v>0.9418171296296296</v>
      </c>
      <c r="E365" s="12">
        <f t="shared" si="58"/>
        <v>0.91666666666666663</v>
      </c>
      <c r="F365" s="10">
        <f t="shared" si="52"/>
        <v>3</v>
      </c>
      <c r="G365" s="9" t="str">
        <f t="shared" si="53"/>
        <v>Jan</v>
      </c>
      <c r="H365" s="9">
        <f t="shared" si="54"/>
        <v>2017</v>
      </c>
      <c r="I365" s="6">
        <v>42759.952650462961</v>
      </c>
      <c r="J365" s="5">
        <v>935</v>
      </c>
      <c r="K365" s="7">
        <f t="shared" si="55"/>
        <v>15.583333333333334</v>
      </c>
      <c r="L365" s="5" t="s">
        <v>356</v>
      </c>
      <c r="M365" s="5" t="s">
        <v>356</v>
      </c>
      <c r="N365" s="14" t="str">
        <f t="shared" si="59"/>
        <v>W 100 St &amp; Manhattan Ave TO W 100 St &amp; Manhattan Ave</v>
      </c>
      <c r="O365" s="5" t="s">
        <v>11</v>
      </c>
      <c r="P365" s="5" t="s">
        <v>19</v>
      </c>
      <c r="Q365" s="5">
        <v>1971</v>
      </c>
      <c r="R365" s="8">
        <f t="shared" si="56"/>
        <v>51</v>
      </c>
      <c r="S365" s="9" t="str">
        <f t="shared" si="57"/>
        <v>50-59</v>
      </c>
      <c r="T365" s="9"/>
    </row>
    <row r="366" spans="1:20" x14ac:dyDescent="0.3">
      <c r="A366" s="5">
        <v>4476647</v>
      </c>
      <c r="B366" s="6">
        <v>42874.281701388885</v>
      </c>
      <c r="C366" s="31">
        <f t="shared" si="50"/>
        <v>42874</v>
      </c>
      <c r="D366" s="32">
        <f t="shared" si="51"/>
        <v>0.2817013888888889</v>
      </c>
      <c r="E366" s="12">
        <f t="shared" si="58"/>
        <v>0.25</v>
      </c>
      <c r="F366" s="10">
        <f t="shared" si="52"/>
        <v>6</v>
      </c>
      <c r="G366" s="9" t="str">
        <f t="shared" si="53"/>
        <v>May</v>
      </c>
      <c r="H366" s="9">
        <f t="shared" si="54"/>
        <v>2017</v>
      </c>
      <c r="I366" s="6">
        <v>42874.289733796293</v>
      </c>
      <c r="J366" s="5">
        <v>693</v>
      </c>
      <c r="K366" s="7">
        <f t="shared" si="55"/>
        <v>11.55</v>
      </c>
      <c r="L366" s="5" t="s">
        <v>179</v>
      </c>
      <c r="M366" s="5" t="s">
        <v>317</v>
      </c>
      <c r="N366" s="14" t="str">
        <f t="shared" si="59"/>
        <v>9 Ave &amp; W 22 St TO E 27 St &amp; 1 Ave</v>
      </c>
      <c r="O366" s="5" t="s">
        <v>11</v>
      </c>
      <c r="P366" s="9" t="s">
        <v>19</v>
      </c>
      <c r="Q366" s="9">
        <v>1971</v>
      </c>
      <c r="R366" s="8">
        <f t="shared" si="56"/>
        <v>51</v>
      </c>
      <c r="S366" s="9" t="str">
        <f t="shared" si="57"/>
        <v>50-59</v>
      </c>
      <c r="T366" s="9"/>
    </row>
    <row r="367" spans="1:20" x14ac:dyDescent="0.3">
      <c r="A367" s="5">
        <v>6202918</v>
      </c>
      <c r="B367" s="6">
        <v>42907.035578703704</v>
      </c>
      <c r="C367" s="31">
        <f t="shared" si="50"/>
        <v>42907</v>
      </c>
      <c r="D367" s="32">
        <f t="shared" si="51"/>
        <v>3.5578703703703703E-2</v>
      </c>
      <c r="E367" s="12">
        <f t="shared" si="58"/>
        <v>0</v>
      </c>
      <c r="F367" s="10">
        <f t="shared" si="52"/>
        <v>4</v>
      </c>
      <c r="G367" s="9" t="str">
        <f t="shared" si="53"/>
        <v>Jun</v>
      </c>
      <c r="H367" s="9">
        <f t="shared" si="54"/>
        <v>2017</v>
      </c>
      <c r="I367" s="6">
        <v>42907.04111111111</v>
      </c>
      <c r="J367" s="5">
        <v>478</v>
      </c>
      <c r="K367" s="7">
        <f t="shared" si="55"/>
        <v>7.9666666666666668</v>
      </c>
      <c r="L367" s="5" t="s">
        <v>357</v>
      </c>
      <c r="M367" s="5" t="s">
        <v>358</v>
      </c>
      <c r="N367" s="14" t="str">
        <f t="shared" si="59"/>
        <v>Graham Ave &amp; Withers St TO Leonard St &amp; Boerum St</v>
      </c>
      <c r="O367" s="5" t="s">
        <v>11</v>
      </c>
      <c r="P367" s="5" t="s">
        <v>12</v>
      </c>
      <c r="Q367" s="5">
        <v>1981</v>
      </c>
      <c r="R367" s="8">
        <f t="shared" si="56"/>
        <v>41</v>
      </c>
      <c r="S367" s="9" t="str">
        <f t="shared" si="57"/>
        <v>40-49</v>
      </c>
      <c r="T367" s="9"/>
    </row>
    <row r="368" spans="1:20" x14ac:dyDescent="0.3">
      <c r="A368" s="5">
        <v>2700762</v>
      </c>
      <c r="B368" s="6">
        <v>42837.707152777781</v>
      </c>
      <c r="C368" s="31">
        <f t="shared" si="50"/>
        <v>42837</v>
      </c>
      <c r="D368" s="32">
        <f t="shared" si="51"/>
        <v>0.70715277777777785</v>
      </c>
      <c r="E368" s="12">
        <f t="shared" si="58"/>
        <v>0.66666666666666663</v>
      </c>
      <c r="F368" s="10">
        <f t="shared" si="52"/>
        <v>4</v>
      </c>
      <c r="G368" s="9" t="str">
        <f t="shared" si="53"/>
        <v>Apr</v>
      </c>
      <c r="H368" s="9">
        <f t="shared" si="54"/>
        <v>2017</v>
      </c>
      <c r="I368" s="6">
        <v>42837.714432870373</v>
      </c>
      <c r="J368" s="5">
        <v>629</v>
      </c>
      <c r="K368" s="7">
        <f t="shared" si="55"/>
        <v>10.483333333333333</v>
      </c>
      <c r="L368" s="5" t="s">
        <v>359</v>
      </c>
      <c r="M368" s="5" t="s">
        <v>217</v>
      </c>
      <c r="N368" s="14" t="str">
        <f t="shared" si="59"/>
        <v>W 26 St &amp; 10 Ave TO W 46 St &amp; 11 Ave</v>
      </c>
      <c r="O368" s="5" t="s">
        <v>29</v>
      </c>
      <c r="P368" s="9" t="s">
        <v>12</v>
      </c>
      <c r="Q368" s="9">
        <v>1981</v>
      </c>
      <c r="R368" s="8">
        <f t="shared" si="56"/>
        <v>41</v>
      </c>
      <c r="S368" s="9" t="str">
        <f t="shared" si="57"/>
        <v>40-49</v>
      </c>
      <c r="T368" s="9"/>
    </row>
    <row r="369" spans="1:20" x14ac:dyDescent="0.3">
      <c r="A369" s="5">
        <v>2521692</v>
      </c>
      <c r="B369" s="6">
        <v>42834.279444444444</v>
      </c>
      <c r="C369" s="31">
        <f t="shared" si="50"/>
        <v>42834</v>
      </c>
      <c r="D369" s="32">
        <f t="shared" si="51"/>
        <v>0.27944444444444444</v>
      </c>
      <c r="E369" s="12">
        <f t="shared" si="58"/>
        <v>0.25</v>
      </c>
      <c r="F369" s="10">
        <f t="shared" si="52"/>
        <v>1</v>
      </c>
      <c r="G369" s="9" t="str">
        <f t="shared" si="53"/>
        <v>Apr</v>
      </c>
      <c r="H369" s="9">
        <f t="shared" si="54"/>
        <v>2017</v>
      </c>
      <c r="I369" s="6">
        <v>42834.283761574072</v>
      </c>
      <c r="J369" s="5">
        <v>373</v>
      </c>
      <c r="K369" s="7">
        <f t="shared" si="55"/>
        <v>6.2166666666666668</v>
      </c>
      <c r="L369" s="5" t="s">
        <v>360</v>
      </c>
      <c r="M369" s="5" t="s">
        <v>127</v>
      </c>
      <c r="N369" s="14" t="str">
        <f t="shared" si="59"/>
        <v>Catherine St &amp; Monroe St TO Stanton St &amp; Chrystie St</v>
      </c>
      <c r="O369" s="5" t="s">
        <v>11</v>
      </c>
      <c r="P369" s="5" t="s">
        <v>12</v>
      </c>
      <c r="Q369" s="5">
        <v>1988</v>
      </c>
      <c r="R369" s="8">
        <f t="shared" si="56"/>
        <v>34</v>
      </c>
      <c r="S369" s="9" t="str">
        <f t="shared" si="57"/>
        <v>30-39</v>
      </c>
      <c r="T369" s="9"/>
    </row>
    <row r="370" spans="1:20" x14ac:dyDescent="0.3">
      <c r="A370" s="5">
        <v>5032247</v>
      </c>
      <c r="B370" s="6">
        <v>42886.361331018517</v>
      </c>
      <c r="C370" s="31">
        <f t="shared" si="50"/>
        <v>42886</v>
      </c>
      <c r="D370" s="32">
        <f t="shared" si="51"/>
        <v>0.36133101851851851</v>
      </c>
      <c r="E370" s="12">
        <f t="shared" si="58"/>
        <v>0.33333333333333331</v>
      </c>
      <c r="F370" s="10">
        <f t="shared" si="52"/>
        <v>4</v>
      </c>
      <c r="G370" s="9" t="str">
        <f t="shared" si="53"/>
        <v>May</v>
      </c>
      <c r="H370" s="9">
        <f t="shared" si="54"/>
        <v>2017</v>
      </c>
      <c r="I370" s="6">
        <v>42886.377847222226</v>
      </c>
      <c r="J370" s="5">
        <v>1427</v>
      </c>
      <c r="K370" s="7">
        <f t="shared" si="55"/>
        <v>23.783333333333335</v>
      </c>
      <c r="L370" s="5" t="s">
        <v>319</v>
      </c>
      <c r="M370" s="5" t="s">
        <v>146</v>
      </c>
      <c r="N370" s="14" t="str">
        <f t="shared" si="59"/>
        <v>E 5 St &amp; Avenue C TO South End Ave &amp; Liberty St</v>
      </c>
      <c r="O370" s="5" t="s">
        <v>11</v>
      </c>
      <c r="P370" s="5" t="s">
        <v>19</v>
      </c>
      <c r="Q370" s="5">
        <v>1981</v>
      </c>
      <c r="R370" s="8">
        <f t="shared" si="56"/>
        <v>41</v>
      </c>
      <c r="S370" s="9" t="str">
        <f t="shared" si="57"/>
        <v>40-49</v>
      </c>
      <c r="T370" s="9"/>
    </row>
    <row r="371" spans="1:20" x14ac:dyDescent="0.3">
      <c r="A371" s="5">
        <v>5644424</v>
      </c>
      <c r="B371" s="6">
        <v>42896.713506944441</v>
      </c>
      <c r="C371" s="31">
        <f t="shared" si="50"/>
        <v>42896</v>
      </c>
      <c r="D371" s="32">
        <f t="shared" si="51"/>
        <v>0.71350694444444451</v>
      </c>
      <c r="E371" s="12">
        <f t="shared" si="58"/>
        <v>0.70833333333333326</v>
      </c>
      <c r="F371" s="10">
        <f t="shared" si="52"/>
        <v>7</v>
      </c>
      <c r="G371" s="9" t="str">
        <f t="shared" si="53"/>
        <v>Jun</v>
      </c>
      <c r="H371" s="9">
        <f t="shared" si="54"/>
        <v>2017</v>
      </c>
      <c r="I371" s="6">
        <v>42896.746064814812</v>
      </c>
      <c r="J371" s="5">
        <v>2812</v>
      </c>
      <c r="K371" s="7">
        <f t="shared" si="55"/>
        <v>46.866666666666667</v>
      </c>
      <c r="L371" s="5" t="s">
        <v>217</v>
      </c>
      <c r="M371" s="5" t="s">
        <v>337</v>
      </c>
      <c r="N371" s="14" t="str">
        <f t="shared" si="59"/>
        <v>W 46 St &amp; 11 Ave TO Central Park W &amp; W 96 St</v>
      </c>
      <c r="O371" s="5" t="s">
        <v>29</v>
      </c>
      <c r="P371" s="9" t="s">
        <v>19</v>
      </c>
      <c r="Q371" s="9">
        <v>1981</v>
      </c>
      <c r="R371" s="8">
        <f t="shared" si="56"/>
        <v>41</v>
      </c>
      <c r="S371" s="9" t="str">
        <f t="shared" si="57"/>
        <v>40-49</v>
      </c>
      <c r="T371" s="9"/>
    </row>
    <row r="372" spans="1:20" x14ac:dyDescent="0.3">
      <c r="A372" s="5">
        <v>2653382</v>
      </c>
      <c r="B372" s="6">
        <v>42836.737002314818</v>
      </c>
      <c r="C372" s="31">
        <f t="shared" si="50"/>
        <v>42836</v>
      </c>
      <c r="D372" s="32">
        <f t="shared" si="51"/>
        <v>0.73700231481481471</v>
      </c>
      <c r="E372" s="12">
        <f t="shared" si="58"/>
        <v>0.70833333333333326</v>
      </c>
      <c r="F372" s="10">
        <f t="shared" si="52"/>
        <v>3</v>
      </c>
      <c r="G372" s="9" t="str">
        <f t="shared" si="53"/>
        <v>Apr</v>
      </c>
      <c r="H372" s="9">
        <f t="shared" si="54"/>
        <v>2017</v>
      </c>
      <c r="I372" s="6">
        <v>42836.746655092589</v>
      </c>
      <c r="J372" s="5">
        <v>833</v>
      </c>
      <c r="K372" s="7">
        <f t="shared" si="55"/>
        <v>13.883333333333333</v>
      </c>
      <c r="L372" s="5" t="s">
        <v>98</v>
      </c>
      <c r="M372" s="5" t="s">
        <v>361</v>
      </c>
      <c r="N372" s="14" t="str">
        <f t="shared" si="59"/>
        <v>W 43 St &amp; 6 Ave TO Central Park West &amp; W 68 St</v>
      </c>
      <c r="O372" s="5" t="s">
        <v>29</v>
      </c>
      <c r="P372" s="9" t="s">
        <v>19</v>
      </c>
      <c r="Q372" s="9">
        <v>1981</v>
      </c>
      <c r="R372" s="8">
        <f t="shared" si="56"/>
        <v>41</v>
      </c>
      <c r="S372" s="9" t="str">
        <f t="shared" si="57"/>
        <v>40-49</v>
      </c>
      <c r="T372" s="9"/>
    </row>
    <row r="373" spans="1:20" x14ac:dyDescent="0.3">
      <c r="A373" s="5">
        <v>5709658</v>
      </c>
      <c r="B373" s="6">
        <v>42897.861944444441</v>
      </c>
      <c r="C373" s="31">
        <f t="shared" si="50"/>
        <v>42897</v>
      </c>
      <c r="D373" s="32">
        <f t="shared" si="51"/>
        <v>0.86194444444444451</v>
      </c>
      <c r="E373" s="12">
        <f t="shared" si="58"/>
        <v>0.83333333333333326</v>
      </c>
      <c r="F373" s="10">
        <f t="shared" si="52"/>
        <v>1</v>
      </c>
      <c r="G373" s="9" t="str">
        <f t="shared" si="53"/>
        <v>Jun</v>
      </c>
      <c r="H373" s="9">
        <f t="shared" si="54"/>
        <v>2017</v>
      </c>
      <c r="I373" s="6">
        <v>42897.866041666668</v>
      </c>
      <c r="J373" s="5">
        <v>354</v>
      </c>
      <c r="K373" s="7">
        <f t="shared" si="55"/>
        <v>5.9</v>
      </c>
      <c r="L373" s="5" t="s">
        <v>343</v>
      </c>
      <c r="M373" s="5" t="s">
        <v>153</v>
      </c>
      <c r="N373" s="14" t="str">
        <f t="shared" si="59"/>
        <v>Graham Ave &amp; Conselyea St TO Bedford Ave &amp; Nassau Ave</v>
      </c>
      <c r="O373" s="5" t="s">
        <v>11</v>
      </c>
      <c r="P373" s="5" t="s">
        <v>12</v>
      </c>
      <c r="Q373" s="5">
        <v>1985</v>
      </c>
      <c r="R373" s="8">
        <f t="shared" si="56"/>
        <v>37</v>
      </c>
      <c r="S373" s="9" t="str">
        <f t="shared" si="57"/>
        <v>30-39</v>
      </c>
      <c r="T373" s="9"/>
    </row>
    <row r="374" spans="1:20" x14ac:dyDescent="0.3">
      <c r="A374" s="5">
        <v>6424275</v>
      </c>
      <c r="B374" s="6">
        <v>42910.715057870373</v>
      </c>
      <c r="C374" s="31">
        <f t="shared" si="50"/>
        <v>42910</v>
      </c>
      <c r="D374" s="32">
        <f t="shared" si="51"/>
        <v>0.71505787037037039</v>
      </c>
      <c r="E374" s="12">
        <f t="shared" si="58"/>
        <v>0.70833333333333326</v>
      </c>
      <c r="F374" s="10">
        <f t="shared" si="52"/>
        <v>7</v>
      </c>
      <c r="G374" s="9" t="str">
        <f t="shared" si="53"/>
        <v>Jun</v>
      </c>
      <c r="H374" s="9">
        <f t="shared" si="54"/>
        <v>2017</v>
      </c>
      <c r="I374" s="6">
        <v>42910.725532407407</v>
      </c>
      <c r="J374" s="5">
        <v>905</v>
      </c>
      <c r="K374" s="7">
        <f t="shared" si="55"/>
        <v>15.083333333333334</v>
      </c>
      <c r="L374" s="5" t="s">
        <v>166</v>
      </c>
      <c r="M374" s="5" t="s">
        <v>288</v>
      </c>
      <c r="N374" s="14" t="str">
        <f t="shared" si="59"/>
        <v>W 92 St &amp; Broadway TO Broadway &amp; W 60 St</v>
      </c>
      <c r="O374" s="5" t="s">
        <v>11</v>
      </c>
      <c r="P374" s="5" t="s">
        <v>12</v>
      </c>
      <c r="Q374" s="5">
        <v>1982</v>
      </c>
      <c r="R374" s="8">
        <f t="shared" si="56"/>
        <v>40</v>
      </c>
      <c r="S374" s="9" t="str">
        <f t="shared" si="57"/>
        <v>40-49</v>
      </c>
      <c r="T374" s="9"/>
    </row>
    <row r="375" spans="1:20" x14ac:dyDescent="0.3">
      <c r="A375" s="5">
        <v>4072316</v>
      </c>
      <c r="B375" s="6">
        <v>42866.327118055553</v>
      </c>
      <c r="C375" s="31">
        <f t="shared" si="50"/>
        <v>42866</v>
      </c>
      <c r="D375" s="32">
        <f t="shared" si="51"/>
        <v>0.32711805555555556</v>
      </c>
      <c r="E375" s="12">
        <f t="shared" si="58"/>
        <v>0.29166666666666663</v>
      </c>
      <c r="F375" s="10">
        <f t="shared" si="52"/>
        <v>5</v>
      </c>
      <c r="G375" s="9" t="str">
        <f t="shared" si="53"/>
        <v>May</v>
      </c>
      <c r="H375" s="9">
        <f t="shared" si="54"/>
        <v>2017</v>
      </c>
      <c r="I375" s="6">
        <v>42866.33929398148</v>
      </c>
      <c r="J375" s="5">
        <v>1052</v>
      </c>
      <c r="K375" s="7">
        <f t="shared" si="55"/>
        <v>17.533333333333335</v>
      </c>
      <c r="L375" s="5" t="s">
        <v>362</v>
      </c>
      <c r="M375" s="5" t="s">
        <v>363</v>
      </c>
      <c r="N375" s="14" t="str">
        <f t="shared" si="59"/>
        <v>E 75 St &amp; 3 Ave TO Broadway &amp; W 41 St</v>
      </c>
      <c r="O375" s="5" t="s">
        <v>11</v>
      </c>
      <c r="P375" s="5" t="s">
        <v>12</v>
      </c>
      <c r="Q375" s="5">
        <v>1994</v>
      </c>
      <c r="R375" s="8">
        <f t="shared" si="56"/>
        <v>28</v>
      </c>
      <c r="S375" s="9" t="str">
        <f t="shared" si="57"/>
        <v>20-29</v>
      </c>
      <c r="T375" s="9"/>
    </row>
    <row r="376" spans="1:20" x14ac:dyDescent="0.3">
      <c r="A376" s="5">
        <v>3134923</v>
      </c>
      <c r="B376" s="6">
        <v>42846.631493055553</v>
      </c>
      <c r="C376" s="31">
        <f t="shared" si="50"/>
        <v>42846</v>
      </c>
      <c r="D376" s="32">
        <f t="shared" si="51"/>
        <v>0.63149305555555557</v>
      </c>
      <c r="E376" s="12">
        <f t="shared" si="58"/>
        <v>0.625</v>
      </c>
      <c r="F376" s="10">
        <f t="shared" si="52"/>
        <v>6</v>
      </c>
      <c r="G376" s="9" t="str">
        <f t="shared" si="53"/>
        <v>Apr</v>
      </c>
      <c r="H376" s="9">
        <f t="shared" si="54"/>
        <v>2017</v>
      </c>
      <c r="I376" s="6">
        <v>42846.636296296296</v>
      </c>
      <c r="J376" s="5">
        <v>414</v>
      </c>
      <c r="K376" s="7">
        <f t="shared" si="55"/>
        <v>6.9</v>
      </c>
      <c r="L376" s="5" t="s">
        <v>364</v>
      </c>
      <c r="M376" s="5" t="s">
        <v>359</v>
      </c>
      <c r="N376" s="14" t="str">
        <f t="shared" si="59"/>
        <v>W 27 St &amp; 7 Ave TO W 26 St &amp; 10 Ave</v>
      </c>
      <c r="O376" s="5" t="s">
        <v>11</v>
      </c>
      <c r="P376" s="5" t="s">
        <v>12</v>
      </c>
      <c r="Q376" s="5">
        <v>1962</v>
      </c>
      <c r="R376" s="8">
        <f t="shared" si="56"/>
        <v>60</v>
      </c>
      <c r="S376" s="9" t="str">
        <f t="shared" si="57"/>
        <v>60-69</v>
      </c>
      <c r="T376" s="9"/>
    </row>
    <row r="377" spans="1:20" x14ac:dyDescent="0.3">
      <c r="A377" s="5">
        <v>5912605</v>
      </c>
      <c r="B377" s="6">
        <v>42901.443541666667</v>
      </c>
      <c r="C377" s="31">
        <f t="shared" si="50"/>
        <v>42901</v>
      </c>
      <c r="D377" s="32">
        <f t="shared" si="51"/>
        <v>0.44354166666666667</v>
      </c>
      <c r="E377" s="12">
        <f t="shared" si="58"/>
        <v>0.41666666666666663</v>
      </c>
      <c r="F377" s="10">
        <f t="shared" si="52"/>
        <v>5</v>
      </c>
      <c r="G377" s="9" t="str">
        <f t="shared" si="53"/>
        <v>Jun</v>
      </c>
      <c r="H377" s="9">
        <f t="shared" si="54"/>
        <v>2017</v>
      </c>
      <c r="I377" s="6">
        <v>42901.447962962964</v>
      </c>
      <c r="J377" s="5">
        <v>382</v>
      </c>
      <c r="K377" s="7">
        <f t="shared" si="55"/>
        <v>6.3666666666666663</v>
      </c>
      <c r="L377" s="5" t="s">
        <v>31</v>
      </c>
      <c r="M377" s="5" t="s">
        <v>326</v>
      </c>
      <c r="N377" s="14" t="str">
        <f t="shared" si="59"/>
        <v>E 25 St &amp; 2 Ave TO 5 Ave &amp; E 29 St</v>
      </c>
      <c r="O377" s="5" t="s">
        <v>11</v>
      </c>
      <c r="P377" s="5" t="s">
        <v>12</v>
      </c>
      <c r="Q377" s="5">
        <v>1983</v>
      </c>
      <c r="R377" s="8">
        <f t="shared" si="56"/>
        <v>39</v>
      </c>
      <c r="S377" s="9" t="str">
        <f t="shared" si="57"/>
        <v>30-39</v>
      </c>
      <c r="T377" s="9"/>
    </row>
    <row r="378" spans="1:20" x14ac:dyDescent="0.3">
      <c r="A378" s="5">
        <v>3429349</v>
      </c>
      <c r="B378" s="6">
        <v>42853.636747685188</v>
      </c>
      <c r="C378" s="31">
        <f t="shared" si="50"/>
        <v>42853</v>
      </c>
      <c r="D378" s="32">
        <f t="shared" si="51"/>
        <v>0.63674768518518521</v>
      </c>
      <c r="E378" s="12">
        <f t="shared" si="58"/>
        <v>0.625</v>
      </c>
      <c r="F378" s="10">
        <f t="shared" si="52"/>
        <v>6</v>
      </c>
      <c r="G378" s="9" t="str">
        <f t="shared" si="53"/>
        <v>Apr</v>
      </c>
      <c r="H378" s="9">
        <f t="shared" si="54"/>
        <v>2017</v>
      </c>
      <c r="I378" s="6">
        <v>42853.638692129629</v>
      </c>
      <c r="J378" s="5">
        <v>167</v>
      </c>
      <c r="K378" s="7">
        <f t="shared" si="55"/>
        <v>2.7833333333333332</v>
      </c>
      <c r="L378" s="5" t="s">
        <v>114</v>
      </c>
      <c r="M378" s="5" t="s">
        <v>365</v>
      </c>
      <c r="N378" s="14" t="str">
        <f t="shared" si="59"/>
        <v>West St &amp; Chambers St TO Warren St &amp; Church St</v>
      </c>
      <c r="O378" s="5" t="s">
        <v>11</v>
      </c>
      <c r="P378" s="5" t="s">
        <v>12</v>
      </c>
      <c r="Q378" s="5">
        <v>1975</v>
      </c>
      <c r="R378" s="8">
        <f t="shared" si="56"/>
        <v>47</v>
      </c>
      <c r="S378" s="9" t="str">
        <f t="shared" si="57"/>
        <v>40-49</v>
      </c>
      <c r="T378" s="9"/>
    </row>
    <row r="379" spans="1:20" x14ac:dyDescent="0.3">
      <c r="A379" s="5">
        <v>2335375</v>
      </c>
      <c r="B379" s="6">
        <v>42828.697280092594</v>
      </c>
      <c r="C379" s="31">
        <f t="shared" si="50"/>
        <v>42828</v>
      </c>
      <c r="D379" s="32">
        <f t="shared" si="51"/>
        <v>0.69728009259259249</v>
      </c>
      <c r="E379" s="12">
        <f t="shared" si="58"/>
        <v>0.66666666666666663</v>
      </c>
      <c r="F379" s="10">
        <f t="shared" si="52"/>
        <v>2</v>
      </c>
      <c r="G379" s="9" t="str">
        <f t="shared" si="53"/>
        <v>Apr</v>
      </c>
      <c r="H379" s="9">
        <f t="shared" si="54"/>
        <v>2017</v>
      </c>
      <c r="I379" s="6">
        <v>42828.709282407406</v>
      </c>
      <c r="J379" s="5">
        <v>1036</v>
      </c>
      <c r="K379" s="7">
        <f t="shared" si="55"/>
        <v>17.266666666666666</v>
      </c>
      <c r="L379" s="5" t="s">
        <v>107</v>
      </c>
      <c r="M379" s="5" t="s">
        <v>115</v>
      </c>
      <c r="N379" s="14" t="str">
        <f t="shared" si="59"/>
        <v>E 39 St &amp; 3 Ave TO E 85 St &amp; 3 Ave</v>
      </c>
      <c r="O379" s="5" t="s">
        <v>11</v>
      </c>
      <c r="P379" s="5" t="s">
        <v>12</v>
      </c>
      <c r="Q379" s="5">
        <v>1961</v>
      </c>
      <c r="R379" s="8">
        <f t="shared" si="56"/>
        <v>61</v>
      </c>
      <c r="S379" s="9" t="str">
        <f t="shared" si="57"/>
        <v>60-69</v>
      </c>
      <c r="T379" s="9"/>
    </row>
    <row r="380" spans="1:20" x14ac:dyDescent="0.3">
      <c r="A380" s="5">
        <v>5212058</v>
      </c>
      <c r="B380" s="6">
        <v>42888.836863425924</v>
      </c>
      <c r="C380" s="31">
        <f t="shared" si="50"/>
        <v>42888</v>
      </c>
      <c r="D380" s="32">
        <f t="shared" si="51"/>
        <v>0.83686342592592589</v>
      </c>
      <c r="E380" s="12">
        <f t="shared" si="58"/>
        <v>0.83333333333333326</v>
      </c>
      <c r="F380" s="10">
        <f t="shared" si="52"/>
        <v>6</v>
      </c>
      <c r="G380" s="9" t="str">
        <f t="shared" si="53"/>
        <v>Jun</v>
      </c>
      <c r="H380" s="9">
        <f t="shared" si="54"/>
        <v>2017</v>
      </c>
      <c r="I380" s="6">
        <v>42888.840891203705</v>
      </c>
      <c r="J380" s="5">
        <v>347</v>
      </c>
      <c r="K380" s="7">
        <f t="shared" si="55"/>
        <v>5.7833333333333332</v>
      </c>
      <c r="L380" s="5" t="s">
        <v>283</v>
      </c>
      <c r="M380" s="5" t="s">
        <v>76</v>
      </c>
      <c r="N380" s="14" t="str">
        <f t="shared" si="59"/>
        <v>W 67 St &amp; Broadway TO W 54 St &amp; 9 Ave</v>
      </c>
      <c r="O380" s="5" t="s">
        <v>11</v>
      </c>
      <c r="P380" s="5" t="s">
        <v>19</v>
      </c>
      <c r="Q380" s="5">
        <v>1972</v>
      </c>
      <c r="R380" s="8">
        <f t="shared" si="56"/>
        <v>50</v>
      </c>
      <c r="S380" s="9" t="str">
        <f t="shared" si="57"/>
        <v>50-59</v>
      </c>
      <c r="T380" s="9"/>
    </row>
    <row r="381" spans="1:20" x14ac:dyDescent="0.3">
      <c r="A381" s="5">
        <v>6632689</v>
      </c>
      <c r="B381" s="6">
        <v>42914.33384259259</v>
      </c>
      <c r="C381" s="31">
        <f t="shared" si="50"/>
        <v>42914</v>
      </c>
      <c r="D381" s="32">
        <f t="shared" si="51"/>
        <v>0.33384259259259258</v>
      </c>
      <c r="E381" s="12">
        <f t="shared" si="58"/>
        <v>0.33333333333333331</v>
      </c>
      <c r="F381" s="10">
        <f t="shared" si="52"/>
        <v>4</v>
      </c>
      <c r="G381" s="9" t="str">
        <f t="shared" si="53"/>
        <v>Jun</v>
      </c>
      <c r="H381" s="9">
        <f t="shared" si="54"/>
        <v>2017</v>
      </c>
      <c r="I381" s="6">
        <v>42914.337141203701</v>
      </c>
      <c r="J381" s="5">
        <v>285</v>
      </c>
      <c r="K381" s="7">
        <f t="shared" si="55"/>
        <v>4.75</v>
      </c>
      <c r="L381" s="5" t="s">
        <v>247</v>
      </c>
      <c r="M381" s="5" t="s">
        <v>366</v>
      </c>
      <c r="N381" s="14" t="str">
        <f t="shared" si="59"/>
        <v>Central Park West &amp; W 85 St TO Riverside Dr &amp; W 82 St</v>
      </c>
      <c r="O381" s="5" t="s">
        <v>11</v>
      </c>
      <c r="P381" s="5" t="s">
        <v>19</v>
      </c>
      <c r="Q381" s="5">
        <v>1952</v>
      </c>
      <c r="R381" s="8">
        <f t="shared" si="56"/>
        <v>70</v>
      </c>
      <c r="S381" s="9" t="str">
        <f t="shared" si="57"/>
        <v>70-79</v>
      </c>
      <c r="T381" s="9"/>
    </row>
    <row r="382" spans="1:20" x14ac:dyDescent="0.3">
      <c r="A382" s="5">
        <v>6577293</v>
      </c>
      <c r="B382" s="6">
        <v>42913.4219212963</v>
      </c>
      <c r="C382" s="31">
        <f t="shared" si="50"/>
        <v>42913</v>
      </c>
      <c r="D382" s="32">
        <f t="shared" si="51"/>
        <v>0.42192129629629632</v>
      </c>
      <c r="E382" s="12">
        <f t="shared" si="58"/>
        <v>0.41666666666666663</v>
      </c>
      <c r="F382" s="10">
        <f t="shared" si="52"/>
        <v>3</v>
      </c>
      <c r="G382" s="9" t="str">
        <f t="shared" si="53"/>
        <v>Jun</v>
      </c>
      <c r="H382" s="9">
        <f t="shared" si="54"/>
        <v>2017</v>
      </c>
      <c r="I382" s="6">
        <v>42913.424699074072</v>
      </c>
      <c r="J382" s="5">
        <v>240</v>
      </c>
      <c r="K382" s="7">
        <f t="shared" si="55"/>
        <v>4</v>
      </c>
      <c r="L382" s="5" t="s">
        <v>331</v>
      </c>
      <c r="M382" s="5" t="s">
        <v>99</v>
      </c>
      <c r="N382" s="14" t="str">
        <f t="shared" si="59"/>
        <v>E 40 St &amp; 5 Ave TO Broadway &amp; W 36 St</v>
      </c>
      <c r="O382" s="5" t="s">
        <v>11</v>
      </c>
      <c r="P382" s="5" t="s">
        <v>12</v>
      </c>
      <c r="Q382" s="5">
        <v>1986</v>
      </c>
      <c r="R382" s="8">
        <f t="shared" si="56"/>
        <v>36</v>
      </c>
      <c r="S382" s="9" t="str">
        <f t="shared" si="57"/>
        <v>30-39</v>
      </c>
      <c r="T382" s="9"/>
    </row>
    <row r="383" spans="1:20" x14ac:dyDescent="0.3">
      <c r="A383" s="5">
        <v>789042</v>
      </c>
      <c r="B383" s="6">
        <v>42768.771423611113</v>
      </c>
      <c r="C383" s="31">
        <f t="shared" si="50"/>
        <v>42768</v>
      </c>
      <c r="D383" s="32">
        <f t="shared" si="51"/>
        <v>0.77142361111111113</v>
      </c>
      <c r="E383" s="12">
        <f t="shared" si="58"/>
        <v>0.75</v>
      </c>
      <c r="F383" s="10">
        <f t="shared" si="52"/>
        <v>5</v>
      </c>
      <c r="G383" s="9" t="str">
        <f t="shared" si="53"/>
        <v>Feb</v>
      </c>
      <c r="H383" s="9">
        <f t="shared" si="54"/>
        <v>2017</v>
      </c>
      <c r="I383" s="6">
        <v>42768.776990740742</v>
      </c>
      <c r="J383" s="5">
        <v>480</v>
      </c>
      <c r="K383" s="7">
        <f t="shared" si="55"/>
        <v>8</v>
      </c>
      <c r="L383" s="5" t="s">
        <v>107</v>
      </c>
      <c r="M383" s="5" t="s">
        <v>99</v>
      </c>
      <c r="N383" s="14" t="str">
        <f t="shared" si="59"/>
        <v>E 39 St &amp; 3 Ave TO Broadway &amp; W 36 St</v>
      </c>
      <c r="O383" s="5" t="s">
        <v>11</v>
      </c>
      <c r="P383" s="5" t="s">
        <v>19</v>
      </c>
      <c r="Q383" s="5">
        <v>1988</v>
      </c>
      <c r="R383" s="8">
        <f t="shared" si="56"/>
        <v>34</v>
      </c>
      <c r="S383" s="9" t="str">
        <f t="shared" si="57"/>
        <v>30-39</v>
      </c>
      <c r="T383" s="9"/>
    </row>
    <row r="384" spans="1:20" x14ac:dyDescent="0.3">
      <c r="A384" s="5">
        <v>533071</v>
      </c>
      <c r="B384" s="6">
        <v>42760.371018518519</v>
      </c>
      <c r="C384" s="31">
        <f t="shared" si="50"/>
        <v>42760</v>
      </c>
      <c r="D384" s="32">
        <f t="shared" si="51"/>
        <v>0.37101851851851847</v>
      </c>
      <c r="E384" s="12">
        <f t="shared" si="58"/>
        <v>0.33333333333333331</v>
      </c>
      <c r="F384" s="10">
        <f t="shared" si="52"/>
        <v>4</v>
      </c>
      <c r="G384" s="9" t="str">
        <f t="shared" si="53"/>
        <v>Jan</v>
      </c>
      <c r="H384" s="9">
        <f t="shared" si="54"/>
        <v>2017</v>
      </c>
      <c r="I384" s="6">
        <v>42760.377546296295</v>
      </c>
      <c r="J384" s="5">
        <v>563</v>
      </c>
      <c r="K384" s="7">
        <f t="shared" si="55"/>
        <v>9.3833333333333329</v>
      </c>
      <c r="L384" s="5" t="s">
        <v>290</v>
      </c>
      <c r="M384" s="5" t="s">
        <v>92</v>
      </c>
      <c r="N384" s="14" t="str">
        <f t="shared" si="59"/>
        <v>1 Ave &amp; E 18 St TO 8 Ave &amp; W 16 St</v>
      </c>
      <c r="O384" s="5" t="s">
        <v>11</v>
      </c>
      <c r="P384" s="5" t="s">
        <v>12</v>
      </c>
      <c r="Q384" s="5">
        <v>1988</v>
      </c>
      <c r="R384" s="8">
        <f t="shared" si="56"/>
        <v>34</v>
      </c>
      <c r="S384" s="9" t="str">
        <f t="shared" si="57"/>
        <v>30-39</v>
      </c>
      <c r="T384" s="9"/>
    </row>
    <row r="385" spans="1:20" x14ac:dyDescent="0.3">
      <c r="A385" s="5">
        <v>1161267</v>
      </c>
      <c r="B385" s="6">
        <v>42785.503981481481</v>
      </c>
      <c r="C385" s="31">
        <f t="shared" si="50"/>
        <v>42785</v>
      </c>
      <c r="D385" s="32">
        <f t="shared" si="51"/>
        <v>0.50398148148148147</v>
      </c>
      <c r="E385" s="12">
        <f t="shared" si="58"/>
        <v>0.5</v>
      </c>
      <c r="F385" s="10">
        <f t="shared" si="52"/>
        <v>1</v>
      </c>
      <c r="G385" s="9" t="str">
        <f t="shared" si="53"/>
        <v>Feb</v>
      </c>
      <c r="H385" s="9">
        <f t="shared" si="54"/>
        <v>2017</v>
      </c>
      <c r="I385" s="6">
        <v>42785.513344907406</v>
      </c>
      <c r="J385" s="5">
        <v>809</v>
      </c>
      <c r="K385" s="7">
        <f t="shared" si="55"/>
        <v>13.483333333333333</v>
      </c>
      <c r="L385" s="5" t="s">
        <v>367</v>
      </c>
      <c r="M385" s="5" t="s">
        <v>62</v>
      </c>
      <c r="N385" s="14" t="str">
        <f t="shared" si="59"/>
        <v>E 11 St &amp; 1 Ave TO Great Jones St</v>
      </c>
      <c r="O385" s="5" t="s">
        <v>11</v>
      </c>
      <c r="P385" s="5" t="s">
        <v>19</v>
      </c>
      <c r="Q385" s="5">
        <v>1987</v>
      </c>
      <c r="R385" s="8">
        <f t="shared" si="56"/>
        <v>35</v>
      </c>
      <c r="S385" s="9" t="str">
        <f t="shared" si="57"/>
        <v>30-39</v>
      </c>
      <c r="T385" s="9"/>
    </row>
    <row r="386" spans="1:20" x14ac:dyDescent="0.3">
      <c r="A386" s="5">
        <v>1460540</v>
      </c>
      <c r="B386" s="6">
        <v>42793.684004629627</v>
      </c>
      <c r="C386" s="31">
        <f t="shared" ref="C386:C449" si="60">DATE(YEAR(B386),MONTH(B386),DAY(B386))</f>
        <v>42793</v>
      </c>
      <c r="D386" s="32">
        <f t="shared" ref="D386:D449" si="61">TIME(HOUR(B386),MINUTE(B386),SECOND(B386))</f>
        <v>0.6840046296296296</v>
      </c>
      <c r="E386" s="12">
        <f t="shared" si="58"/>
        <v>0.66666666666666663</v>
      </c>
      <c r="F386" s="10">
        <f t="shared" ref="F386:F449" si="62">WEEKDAY(B386)</f>
        <v>2</v>
      </c>
      <c r="G386" s="9" t="str">
        <f t="shared" ref="G386:G449" si="63">TEXT(B386,"mmm")</f>
        <v>Feb</v>
      </c>
      <c r="H386" s="9">
        <f t="shared" ref="H386:H449" si="64">YEAR(B386)</f>
        <v>2017</v>
      </c>
      <c r="I386" s="6">
        <v>42793.689583333333</v>
      </c>
      <c r="J386" s="5">
        <v>482</v>
      </c>
      <c r="K386" s="7">
        <f t="shared" ref="K386:K449" si="65">J386/60</f>
        <v>8.0333333333333332</v>
      </c>
      <c r="L386" s="5" t="s">
        <v>63</v>
      </c>
      <c r="M386" s="5" t="s">
        <v>75</v>
      </c>
      <c r="N386" s="14" t="str">
        <f t="shared" si="59"/>
        <v>W 43 St &amp; 10 Ave TO 8 Ave &amp; W 52 St</v>
      </c>
      <c r="O386" s="5" t="s">
        <v>11</v>
      </c>
      <c r="P386" s="5" t="s">
        <v>19</v>
      </c>
      <c r="Q386" s="5">
        <v>1985</v>
      </c>
      <c r="R386" s="8">
        <f t="shared" ref="R386:R449" si="66">2022-Q386</f>
        <v>37</v>
      </c>
      <c r="S386" s="9" t="str">
        <f t="shared" ref="S386:S449" si="67">IF(AND(R386&gt;=20,R386&lt;30),"20-29",IF(AND(R386&gt;=30,R386&lt;40),"30-39",IF(AND(R386&gt;=40,R386&lt;50),"40-49",IF(AND(R386&gt;=50,R386&lt;60),"50-59",IF(AND(R386&gt;=60,R386&lt;70),"60-69",IF(AND(R386&gt;=70,R386&lt;80),"70-79","80 above"))))))</f>
        <v>30-39</v>
      </c>
      <c r="T386" s="9"/>
    </row>
    <row r="387" spans="1:20" x14ac:dyDescent="0.3">
      <c r="A387" s="5">
        <v>413501</v>
      </c>
      <c r="B387" s="6">
        <v>42754.753692129627</v>
      </c>
      <c r="C387" s="31">
        <f t="shared" si="60"/>
        <v>42754</v>
      </c>
      <c r="D387" s="32">
        <f t="shared" si="61"/>
        <v>0.75369212962962961</v>
      </c>
      <c r="E387" s="12">
        <f t="shared" ref="E387:E450" si="68">FLOOR(D387,"1:00")</f>
        <v>0.75</v>
      </c>
      <c r="F387" s="10">
        <f t="shared" si="62"/>
        <v>5</v>
      </c>
      <c r="G387" s="9" t="str">
        <f t="shared" si="63"/>
        <v>Jan</v>
      </c>
      <c r="H387" s="9">
        <f t="shared" si="64"/>
        <v>2017</v>
      </c>
      <c r="I387" s="6">
        <v>42754.763460648152</v>
      </c>
      <c r="J387" s="5">
        <v>843</v>
      </c>
      <c r="K387" s="7">
        <f t="shared" si="65"/>
        <v>14.05</v>
      </c>
      <c r="L387" s="5" t="s">
        <v>212</v>
      </c>
      <c r="M387" s="5" t="s">
        <v>70</v>
      </c>
      <c r="N387" s="14" t="str">
        <f t="shared" ref="N387:N450" si="69">CONCATENATE(L387:L1052," TO ",M387:M1052)</f>
        <v>Division St &amp; Bowery TO Broadway &amp; E 14 St</v>
      </c>
      <c r="O387" s="5" t="s">
        <v>11</v>
      </c>
      <c r="P387" s="5" t="s">
        <v>12</v>
      </c>
      <c r="Q387" s="5">
        <v>1998</v>
      </c>
      <c r="R387" s="8">
        <f t="shared" si="66"/>
        <v>24</v>
      </c>
      <c r="S387" s="9" t="str">
        <f t="shared" si="67"/>
        <v>20-29</v>
      </c>
      <c r="T387" s="9"/>
    </row>
    <row r="388" spans="1:20" x14ac:dyDescent="0.3">
      <c r="A388" s="5">
        <v>1774470</v>
      </c>
      <c r="B388" s="6">
        <v>42803.389374999999</v>
      </c>
      <c r="C388" s="31">
        <f t="shared" si="60"/>
        <v>42803</v>
      </c>
      <c r="D388" s="32">
        <f t="shared" si="61"/>
        <v>0.38937500000000003</v>
      </c>
      <c r="E388" s="12">
        <f t="shared" si="68"/>
        <v>0.375</v>
      </c>
      <c r="F388" s="10">
        <f t="shared" si="62"/>
        <v>5</v>
      </c>
      <c r="G388" s="9" t="str">
        <f t="shared" si="63"/>
        <v>Mar</v>
      </c>
      <c r="H388" s="9">
        <f t="shared" si="64"/>
        <v>2017</v>
      </c>
      <c r="I388" s="6">
        <v>42803.401770833334</v>
      </c>
      <c r="J388" s="5">
        <v>1071</v>
      </c>
      <c r="K388" s="7">
        <f t="shared" si="65"/>
        <v>17.850000000000001</v>
      </c>
      <c r="L388" s="5" t="s">
        <v>368</v>
      </c>
      <c r="M388" s="5" t="s">
        <v>129</v>
      </c>
      <c r="N388" s="14" t="str">
        <f t="shared" si="69"/>
        <v>William St &amp; Pine St TO W 14 St &amp; The High Line</v>
      </c>
      <c r="O388" s="5" t="s">
        <v>11</v>
      </c>
      <c r="P388" s="5" t="s">
        <v>12</v>
      </c>
      <c r="Q388" s="5">
        <v>1994</v>
      </c>
      <c r="R388" s="8">
        <f t="shared" si="66"/>
        <v>28</v>
      </c>
      <c r="S388" s="9" t="str">
        <f t="shared" si="67"/>
        <v>20-29</v>
      </c>
      <c r="T388" s="9"/>
    </row>
    <row r="389" spans="1:20" x14ac:dyDescent="0.3">
      <c r="A389" s="5">
        <v>4245289</v>
      </c>
      <c r="B389" s="6">
        <v>42870.53802083333</v>
      </c>
      <c r="C389" s="31">
        <f t="shared" si="60"/>
        <v>42870</v>
      </c>
      <c r="D389" s="32">
        <f t="shared" si="61"/>
        <v>0.53802083333333328</v>
      </c>
      <c r="E389" s="12">
        <f t="shared" si="68"/>
        <v>0.5</v>
      </c>
      <c r="F389" s="10">
        <f t="shared" si="62"/>
        <v>2</v>
      </c>
      <c r="G389" s="9" t="str">
        <f t="shared" si="63"/>
        <v>May</v>
      </c>
      <c r="H389" s="9">
        <f t="shared" si="64"/>
        <v>2017</v>
      </c>
      <c r="I389" s="6">
        <v>42870.540879629632</v>
      </c>
      <c r="J389" s="5">
        <v>247</v>
      </c>
      <c r="K389" s="7">
        <f t="shared" si="65"/>
        <v>4.1166666666666663</v>
      </c>
      <c r="L389" s="5" t="s">
        <v>369</v>
      </c>
      <c r="M389" s="5" t="s">
        <v>16</v>
      </c>
      <c r="N389" s="14" t="str">
        <f t="shared" si="69"/>
        <v>Court St &amp; State St TO Henry St &amp; Degraw St</v>
      </c>
      <c r="O389" s="5" t="s">
        <v>11</v>
      </c>
      <c r="P389" s="5" t="s">
        <v>12</v>
      </c>
      <c r="Q389" s="5">
        <v>1981</v>
      </c>
      <c r="R389" s="8">
        <f t="shared" si="66"/>
        <v>41</v>
      </c>
      <c r="S389" s="9" t="str">
        <f t="shared" si="67"/>
        <v>40-49</v>
      </c>
      <c r="T389" s="9"/>
    </row>
    <row r="390" spans="1:20" x14ac:dyDescent="0.3">
      <c r="A390" s="5">
        <v>6636090</v>
      </c>
      <c r="B390" s="6">
        <v>42914.357835648145</v>
      </c>
      <c r="C390" s="31">
        <f t="shared" si="60"/>
        <v>42914</v>
      </c>
      <c r="D390" s="32">
        <f t="shared" si="61"/>
        <v>0.35783564814814817</v>
      </c>
      <c r="E390" s="12">
        <f t="shared" si="68"/>
        <v>0.33333333333333331</v>
      </c>
      <c r="F390" s="10">
        <f t="shared" si="62"/>
        <v>4</v>
      </c>
      <c r="G390" s="9" t="str">
        <f t="shared" si="63"/>
        <v>Jun</v>
      </c>
      <c r="H390" s="9">
        <f t="shared" si="64"/>
        <v>2017</v>
      </c>
      <c r="I390" s="6">
        <v>42914.36042824074</v>
      </c>
      <c r="J390" s="5">
        <v>224</v>
      </c>
      <c r="K390" s="7">
        <f t="shared" si="65"/>
        <v>3.7333333333333334</v>
      </c>
      <c r="L390" s="5" t="s">
        <v>363</v>
      </c>
      <c r="M390" s="5" t="s">
        <v>255</v>
      </c>
      <c r="N390" s="14" t="str">
        <f t="shared" si="69"/>
        <v>Broadway &amp; W 41 St TO Pershing Square North</v>
      </c>
      <c r="O390" s="5" t="s">
        <v>11</v>
      </c>
      <c r="P390" s="5" t="s">
        <v>12</v>
      </c>
      <c r="Q390" s="5">
        <v>1991</v>
      </c>
      <c r="R390" s="8">
        <f t="shared" si="66"/>
        <v>31</v>
      </c>
      <c r="S390" s="9" t="str">
        <f t="shared" si="67"/>
        <v>30-39</v>
      </c>
      <c r="T390" s="9"/>
    </row>
    <row r="391" spans="1:20" x14ac:dyDescent="0.3">
      <c r="A391" s="5">
        <v>4347329</v>
      </c>
      <c r="B391" s="6">
        <v>42872.287673611114</v>
      </c>
      <c r="C391" s="31">
        <f t="shared" si="60"/>
        <v>42872</v>
      </c>
      <c r="D391" s="32">
        <f t="shared" si="61"/>
        <v>0.28767361111111112</v>
      </c>
      <c r="E391" s="12">
        <f t="shared" si="68"/>
        <v>0.25</v>
      </c>
      <c r="F391" s="10">
        <f t="shared" si="62"/>
        <v>4</v>
      </c>
      <c r="G391" s="9" t="str">
        <f t="shared" si="63"/>
        <v>May</v>
      </c>
      <c r="H391" s="9">
        <f t="shared" si="64"/>
        <v>2017</v>
      </c>
      <c r="I391" s="6">
        <v>42872.291655092595</v>
      </c>
      <c r="J391" s="5">
        <v>344</v>
      </c>
      <c r="K391" s="7">
        <f t="shared" si="65"/>
        <v>5.7333333333333334</v>
      </c>
      <c r="L391" s="5" t="s">
        <v>182</v>
      </c>
      <c r="M391" s="5" t="s">
        <v>264</v>
      </c>
      <c r="N391" s="14" t="str">
        <f t="shared" si="69"/>
        <v>2 Ave &amp; E 96 St TO Madison Ave &amp; E 99 St</v>
      </c>
      <c r="O391" s="5" t="s">
        <v>11</v>
      </c>
      <c r="P391" s="5" t="s">
        <v>12</v>
      </c>
      <c r="Q391" s="5">
        <v>1985</v>
      </c>
      <c r="R391" s="8">
        <f t="shared" si="66"/>
        <v>37</v>
      </c>
      <c r="S391" s="9" t="str">
        <f t="shared" si="67"/>
        <v>30-39</v>
      </c>
      <c r="T391" s="9"/>
    </row>
    <row r="392" spans="1:20" x14ac:dyDescent="0.3">
      <c r="A392" s="5">
        <v>1723451</v>
      </c>
      <c r="B392" s="6">
        <v>42802.335509259261</v>
      </c>
      <c r="C392" s="31">
        <f t="shared" si="60"/>
        <v>42802</v>
      </c>
      <c r="D392" s="32">
        <f t="shared" si="61"/>
        <v>0.33550925925925923</v>
      </c>
      <c r="E392" s="12">
        <f t="shared" si="68"/>
        <v>0.33333333333333331</v>
      </c>
      <c r="F392" s="10">
        <f t="shared" si="62"/>
        <v>4</v>
      </c>
      <c r="G392" s="9" t="str">
        <f t="shared" si="63"/>
        <v>Mar</v>
      </c>
      <c r="H392" s="9">
        <f t="shared" si="64"/>
        <v>2017</v>
      </c>
      <c r="I392" s="6">
        <v>42802.341782407406</v>
      </c>
      <c r="J392" s="5">
        <v>542</v>
      </c>
      <c r="K392" s="7">
        <f t="shared" si="65"/>
        <v>9.0333333333333332</v>
      </c>
      <c r="L392" s="5" t="s">
        <v>166</v>
      </c>
      <c r="M392" s="5" t="s">
        <v>78</v>
      </c>
      <c r="N392" s="14" t="str">
        <f t="shared" si="69"/>
        <v>W 92 St &amp; Broadway TO Cathedral Pkwy &amp; Broadway</v>
      </c>
      <c r="O392" s="5" t="s">
        <v>11</v>
      </c>
      <c r="P392" s="5" t="s">
        <v>12</v>
      </c>
      <c r="Q392" s="5">
        <v>1950</v>
      </c>
      <c r="R392" s="8">
        <f t="shared" si="66"/>
        <v>72</v>
      </c>
      <c r="S392" s="9" t="str">
        <f t="shared" si="67"/>
        <v>70-79</v>
      </c>
      <c r="T392" s="9"/>
    </row>
    <row r="393" spans="1:20" x14ac:dyDescent="0.3">
      <c r="A393" s="5">
        <v>5370049</v>
      </c>
      <c r="B393" s="6">
        <v>42891.935636574075</v>
      </c>
      <c r="C393" s="31">
        <f t="shared" si="60"/>
        <v>42891</v>
      </c>
      <c r="D393" s="32">
        <f t="shared" si="61"/>
        <v>0.93563657407407408</v>
      </c>
      <c r="E393" s="12">
        <f t="shared" si="68"/>
        <v>0.91666666666666663</v>
      </c>
      <c r="F393" s="10">
        <f t="shared" si="62"/>
        <v>2</v>
      </c>
      <c r="G393" s="9" t="str">
        <f t="shared" si="63"/>
        <v>Jun</v>
      </c>
      <c r="H393" s="9">
        <f t="shared" si="64"/>
        <v>2017</v>
      </c>
      <c r="I393" s="6">
        <v>42891.94730324074</v>
      </c>
      <c r="J393" s="5">
        <v>1007</v>
      </c>
      <c r="K393" s="7">
        <f t="shared" si="65"/>
        <v>16.783333333333335</v>
      </c>
      <c r="L393" s="5" t="s">
        <v>370</v>
      </c>
      <c r="M393" s="5" t="s">
        <v>25</v>
      </c>
      <c r="N393" s="14" t="str">
        <f t="shared" si="69"/>
        <v>Broadway &amp; Berry St TO Lafayette Ave &amp; Fort Greene Pl</v>
      </c>
      <c r="O393" s="5" t="s">
        <v>11</v>
      </c>
      <c r="P393" s="5" t="s">
        <v>12</v>
      </c>
      <c r="Q393" s="5">
        <v>1984</v>
      </c>
      <c r="R393" s="8">
        <f t="shared" si="66"/>
        <v>38</v>
      </c>
      <c r="S393" s="9" t="str">
        <f t="shared" si="67"/>
        <v>30-39</v>
      </c>
      <c r="T393" s="9"/>
    </row>
    <row r="394" spans="1:20" x14ac:dyDescent="0.3">
      <c r="A394" s="5">
        <v>5990561</v>
      </c>
      <c r="B394" s="6">
        <v>42902.667175925926</v>
      </c>
      <c r="C394" s="31">
        <f t="shared" si="60"/>
        <v>42902</v>
      </c>
      <c r="D394" s="32">
        <f t="shared" si="61"/>
        <v>0.66717592592592589</v>
      </c>
      <c r="E394" s="12">
        <f t="shared" si="68"/>
        <v>0.66666666666666663</v>
      </c>
      <c r="F394" s="10">
        <f t="shared" si="62"/>
        <v>6</v>
      </c>
      <c r="G394" s="9" t="str">
        <f t="shared" si="63"/>
        <v>Jun</v>
      </c>
      <c r="H394" s="9">
        <f t="shared" si="64"/>
        <v>2017</v>
      </c>
      <c r="I394" s="6">
        <v>42902.686180555553</v>
      </c>
      <c r="J394" s="5">
        <v>1641</v>
      </c>
      <c r="K394" s="7">
        <f t="shared" si="65"/>
        <v>27.35</v>
      </c>
      <c r="L394" s="5" t="s">
        <v>200</v>
      </c>
      <c r="M394" s="5" t="s">
        <v>231</v>
      </c>
      <c r="N394" s="14" t="str">
        <f t="shared" si="69"/>
        <v>Broadway &amp; W 49 St TO Murray St &amp; West St</v>
      </c>
      <c r="O394" s="5" t="s">
        <v>11</v>
      </c>
      <c r="P394" s="5" t="s">
        <v>12</v>
      </c>
      <c r="Q394" s="5">
        <v>1971</v>
      </c>
      <c r="R394" s="8">
        <f t="shared" si="66"/>
        <v>51</v>
      </c>
      <c r="S394" s="9" t="str">
        <f t="shared" si="67"/>
        <v>50-59</v>
      </c>
      <c r="T394" s="9"/>
    </row>
    <row r="395" spans="1:20" x14ac:dyDescent="0.3">
      <c r="A395" s="5">
        <v>945491</v>
      </c>
      <c r="B395" s="6">
        <v>42774.677789351852</v>
      </c>
      <c r="C395" s="31">
        <f t="shared" si="60"/>
        <v>42774</v>
      </c>
      <c r="D395" s="32">
        <f t="shared" si="61"/>
        <v>0.67778935185185185</v>
      </c>
      <c r="E395" s="12">
        <f t="shared" si="68"/>
        <v>0.66666666666666663</v>
      </c>
      <c r="F395" s="10">
        <f t="shared" si="62"/>
        <v>4</v>
      </c>
      <c r="G395" s="9" t="str">
        <f t="shared" si="63"/>
        <v>Feb</v>
      </c>
      <c r="H395" s="9">
        <f t="shared" si="64"/>
        <v>2017</v>
      </c>
      <c r="I395" s="6">
        <v>42774.681805555556</v>
      </c>
      <c r="J395" s="5">
        <v>346</v>
      </c>
      <c r="K395" s="7">
        <f t="shared" si="65"/>
        <v>5.7666666666666666</v>
      </c>
      <c r="L395" s="5" t="s">
        <v>146</v>
      </c>
      <c r="M395" s="5" t="s">
        <v>183</v>
      </c>
      <c r="N395" s="14" t="str">
        <f t="shared" si="69"/>
        <v>South End Ave &amp; Liberty St TO Bus Slip &amp; State St</v>
      </c>
      <c r="O395" s="5" t="s">
        <v>11</v>
      </c>
      <c r="P395" s="5" t="s">
        <v>19</v>
      </c>
      <c r="Q395" s="5">
        <v>1966</v>
      </c>
      <c r="R395" s="8">
        <f t="shared" si="66"/>
        <v>56</v>
      </c>
      <c r="S395" s="9" t="str">
        <f t="shared" si="67"/>
        <v>50-59</v>
      </c>
      <c r="T395" s="9"/>
    </row>
    <row r="396" spans="1:20" x14ac:dyDescent="0.3">
      <c r="A396" s="5">
        <v>4605460</v>
      </c>
      <c r="B396" s="6">
        <v>42876.576296296298</v>
      </c>
      <c r="C396" s="31">
        <f t="shared" si="60"/>
        <v>42876</v>
      </c>
      <c r="D396" s="32">
        <f t="shared" si="61"/>
        <v>0.57629629629629631</v>
      </c>
      <c r="E396" s="12">
        <f t="shared" si="68"/>
        <v>0.54166666666666663</v>
      </c>
      <c r="F396" s="10">
        <f t="shared" si="62"/>
        <v>1</v>
      </c>
      <c r="G396" s="9" t="str">
        <f t="shared" si="63"/>
        <v>May</v>
      </c>
      <c r="H396" s="9">
        <f t="shared" si="64"/>
        <v>2017</v>
      </c>
      <c r="I396" s="6">
        <v>42876.583402777775</v>
      </c>
      <c r="J396" s="5">
        <v>613</v>
      </c>
      <c r="K396" s="7">
        <f t="shared" si="65"/>
        <v>10.216666666666667</v>
      </c>
      <c r="L396" s="5" t="s">
        <v>126</v>
      </c>
      <c r="M396" s="5" t="s">
        <v>187</v>
      </c>
      <c r="N396" s="14" t="str">
        <f t="shared" si="69"/>
        <v>Allen St &amp; Rivington St TO E 23 St &amp; 1 Ave</v>
      </c>
      <c r="O396" s="5" t="s">
        <v>11</v>
      </c>
      <c r="P396" s="5" t="s">
        <v>12</v>
      </c>
      <c r="Q396" s="5">
        <v>1971</v>
      </c>
      <c r="R396" s="8">
        <f t="shared" si="66"/>
        <v>51</v>
      </c>
      <c r="S396" s="9" t="str">
        <f t="shared" si="67"/>
        <v>50-59</v>
      </c>
      <c r="T396" s="9"/>
    </row>
    <row r="397" spans="1:20" x14ac:dyDescent="0.3">
      <c r="A397" s="5">
        <v>1257792</v>
      </c>
      <c r="B397" s="6">
        <v>42788.314282407409</v>
      </c>
      <c r="C397" s="31">
        <f t="shared" si="60"/>
        <v>42788</v>
      </c>
      <c r="D397" s="32">
        <f t="shared" si="61"/>
        <v>0.31428240740740737</v>
      </c>
      <c r="E397" s="12">
        <f t="shared" si="68"/>
        <v>0.29166666666666663</v>
      </c>
      <c r="F397" s="10">
        <f t="shared" si="62"/>
        <v>4</v>
      </c>
      <c r="G397" s="9" t="str">
        <f t="shared" si="63"/>
        <v>Feb</v>
      </c>
      <c r="H397" s="9">
        <f t="shared" si="64"/>
        <v>2017</v>
      </c>
      <c r="I397" s="6">
        <v>42788.317395833335</v>
      </c>
      <c r="J397" s="5">
        <v>268</v>
      </c>
      <c r="K397" s="7">
        <f t="shared" si="65"/>
        <v>4.4666666666666668</v>
      </c>
      <c r="L397" s="5" t="s">
        <v>371</v>
      </c>
      <c r="M397" s="5" t="s">
        <v>175</v>
      </c>
      <c r="N397" s="14" t="str">
        <f t="shared" si="69"/>
        <v>E 35 St &amp; 3 Ave TO E 47 St &amp; 2 Ave</v>
      </c>
      <c r="O397" s="5" t="s">
        <v>11</v>
      </c>
      <c r="P397" s="5" t="s">
        <v>12</v>
      </c>
      <c r="Q397" s="5">
        <v>1991</v>
      </c>
      <c r="R397" s="8">
        <f t="shared" si="66"/>
        <v>31</v>
      </c>
      <c r="S397" s="9" t="str">
        <f t="shared" si="67"/>
        <v>30-39</v>
      </c>
      <c r="T397" s="9"/>
    </row>
    <row r="398" spans="1:20" x14ac:dyDescent="0.3">
      <c r="A398" s="5">
        <v>6471975</v>
      </c>
      <c r="B398" s="6">
        <v>42911.645243055558</v>
      </c>
      <c r="C398" s="31">
        <f t="shared" si="60"/>
        <v>42911</v>
      </c>
      <c r="D398" s="32">
        <f t="shared" si="61"/>
        <v>0.64524305555555561</v>
      </c>
      <c r="E398" s="12">
        <f t="shared" si="68"/>
        <v>0.625</v>
      </c>
      <c r="F398" s="10">
        <f t="shared" si="62"/>
        <v>1</v>
      </c>
      <c r="G398" s="9" t="str">
        <f t="shared" si="63"/>
        <v>Jun</v>
      </c>
      <c r="H398" s="9">
        <f t="shared" si="64"/>
        <v>2017</v>
      </c>
      <c r="I398" s="6">
        <v>42911.656689814816</v>
      </c>
      <c r="J398" s="5">
        <v>989</v>
      </c>
      <c r="K398" s="7">
        <f t="shared" si="65"/>
        <v>16.483333333333334</v>
      </c>
      <c r="L398" s="5" t="s">
        <v>372</v>
      </c>
      <c r="M398" s="5" t="s">
        <v>9</v>
      </c>
      <c r="N398" s="14" t="str">
        <f t="shared" si="69"/>
        <v>LaGuardia Pl &amp; W 3 St TO Suffolk St &amp; Stanton St</v>
      </c>
      <c r="O398" s="5" t="s">
        <v>11</v>
      </c>
      <c r="P398" s="5" t="s">
        <v>19</v>
      </c>
      <c r="Q398" s="5">
        <v>1971</v>
      </c>
      <c r="R398" s="8">
        <f t="shared" si="66"/>
        <v>51</v>
      </c>
      <c r="S398" s="9" t="str">
        <f t="shared" si="67"/>
        <v>50-59</v>
      </c>
      <c r="T398" s="9"/>
    </row>
    <row r="399" spans="1:20" x14ac:dyDescent="0.3">
      <c r="A399" s="5">
        <v>5546689</v>
      </c>
      <c r="B399" s="6">
        <v>42895.338622685187</v>
      </c>
      <c r="C399" s="31">
        <f t="shared" si="60"/>
        <v>42895</v>
      </c>
      <c r="D399" s="32">
        <f t="shared" si="61"/>
        <v>0.33862268518518518</v>
      </c>
      <c r="E399" s="12">
        <f t="shared" si="68"/>
        <v>0.33333333333333331</v>
      </c>
      <c r="F399" s="10">
        <f t="shared" si="62"/>
        <v>6</v>
      </c>
      <c r="G399" s="9" t="str">
        <f t="shared" si="63"/>
        <v>Jun</v>
      </c>
      <c r="H399" s="9">
        <f t="shared" si="64"/>
        <v>2017</v>
      </c>
      <c r="I399" s="6">
        <v>42895.341886574075</v>
      </c>
      <c r="J399" s="5">
        <v>282</v>
      </c>
      <c r="K399" s="7">
        <f t="shared" si="65"/>
        <v>4.7</v>
      </c>
      <c r="L399" s="5" t="s">
        <v>122</v>
      </c>
      <c r="M399" s="5" t="s">
        <v>86</v>
      </c>
      <c r="N399" s="14" t="str">
        <f t="shared" si="69"/>
        <v>Pier 40 - Hudson River Park TO Carmine St &amp; 6 Ave</v>
      </c>
      <c r="O399" s="5" t="s">
        <v>11</v>
      </c>
      <c r="P399" s="5" t="s">
        <v>12</v>
      </c>
      <c r="Q399" s="5">
        <v>1991</v>
      </c>
      <c r="R399" s="8">
        <f t="shared" si="66"/>
        <v>31</v>
      </c>
      <c r="S399" s="9" t="str">
        <f t="shared" si="67"/>
        <v>30-39</v>
      </c>
      <c r="T399" s="9"/>
    </row>
    <row r="400" spans="1:20" x14ac:dyDescent="0.3">
      <c r="A400" s="5">
        <v>2567163</v>
      </c>
      <c r="B400" s="6">
        <v>42835.308831018519</v>
      </c>
      <c r="C400" s="31">
        <f t="shared" si="60"/>
        <v>42835</v>
      </c>
      <c r="D400" s="32">
        <f t="shared" si="61"/>
        <v>0.30883101851851852</v>
      </c>
      <c r="E400" s="12">
        <f t="shared" si="68"/>
        <v>0.29166666666666663</v>
      </c>
      <c r="F400" s="10">
        <f t="shared" si="62"/>
        <v>2</v>
      </c>
      <c r="G400" s="9" t="str">
        <f t="shared" si="63"/>
        <v>Apr</v>
      </c>
      <c r="H400" s="9">
        <f t="shared" si="64"/>
        <v>2017</v>
      </c>
      <c r="I400" s="6">
        <v>42835.31287037037</v>
      </c>
      <c r="J400" s="5">
        <v>349</v>
      </c>
      <c r="K400" s="7">
        <f t="shared" si="65"/>
        <v>5.8166666666666664</v>
      </c>
      <c r="L400" s="5" t="s">
        <v>255</v>
      </c>
      <c r="M400" s="5" t="s">
        <v>198</v>
      </c>
      <c r="N400" s="14" t="str">
        <f t="shared" si="69"/>
        <v>Pershing Square North TO 2 Ave &amp; E 31 St</v>
      </c>
      <c r="O400" s="5" t="s">
        <v>11</v>
      </c>
      <c r="P400" s="5" t="s">
        <v>12</v>
      </c>
      <c r="Q400" s="5">
        <v>1975</v>
      </c>
      <c r="R400" s="8">
        <f t="shared" si="66"/>
        <v>47</v>
      </c>
      <c r="S400" s="9" t="str">
        <f t="shared" si="67"/>
        <v>40-49</v>
      </c>
      <c r="T400" s="9"/>
    </row>
    <row r="401" spans="1:20" x14ac:dyDescent="0.3">
      <c r="A401" s="5">
        <v>5400568</v>
      </c>
      <c r="B401" s="6">
        <v>42892.760115740741</v>
      </c>
      <c r="C401" s="31">
        <f t="shared" si="60"/>
        <v>42892</v>
      </c>
      <c r="D401" s="32">
        <f t="shared" si="61"/>
        <v>0.76011574074074073</v>
      </c>
      <c r="E401" s="12">
        <f t="shared" si="68"/>
        <v>0.75</v>
      </c>
      <c r="F401" s="10">
        <f t="shared" si="62"/>
        <v>3</v>
      </c>
      <c r="G401" s="9" t="str">
        <f t="shared" si="63"/>
        <v>Jun</v>
      </c>
      <c r="H401" s="9">
        <f t="shared" si="64"/>
        <v>2017</v>
      </c>
      <c r="I401" s="6">
        <v>42892.770462962966</v>
      </c>
      <c r="J401" s="5">
        <v>893</v>
      </c>
      <c r="K401" s="7">
        <f t="shared" si="65"/>
        <v>14.883333333333333</v>
      </c>
      <c r="L401" s="5" t="s">
        <v>67</v>
      </c>
      <c r="M401" s="5" t="s">
        <v>190</v>
      </c>
      <c r="N401" s="14" t="str">
        <f t="shared" si="69"/>
        <v>W 20 St &amp; 11 Ave TO W 4 St &amp; 7 Ave S</v>
      </c>
      <c r="O401" s="5" t="s">
        <v>11</v>
      </c>
      <c r="P401" s="5" t="s">
        <v>19</v>
      </c>
      <c r="Q401" s="5">
        <v>1970</v>
      </c>
      <c r="R401" s="8">
        <f t="shared" si="66"/>
        <v>52</v>
      </c>
      <c r="S401" s="9" t="str">
        <f t="shared" si="67"/>
        <v>50-59</v>
      </c>
      <c r="T401" s="9"/>
    </row>
    <row r="402" spans="1:20" x14ac:dyDescent="0.3">
      <c r="A402" s="5">
        <v>6437691</v>
      </c>
      <c r="B402" s="6">
        <v>42910.867407407408</v>
      </c>
      <c r="C402" s="31">
        <f t="shared" si="60"/>
        <v>42910</v>
      </c>
      <c r="D402" s="32">
        <f t="shared" si="61"/>
        <v>0.8674074074074074</v>
      </c>
      <c r="E402" s="12">
        <f t="shared" si="68"/>
        <v>0.83333333333333326</v>
      </c>
      <c r="F402" s="10">
        <f t="shared" si="62"/>
        <v>7</v>
      </c>
      <c r="G402" s="9" t="str">
        <f t="shared" si="63"/>
        <v>Jun</v>
      </c>
      <c r="H402" s="9">
        <f t="shared" si="64"/>
        <v>2017</v>
      </c>
      <c r="I402" s="6">
        <v>42910.876145833332</v>
      </c>
      <c r="J402" s="5">
        <v>755</v>
      </c>
      <c r="K402" s="7">
        <f t="shared" si="65"/>
        <v>12.583333333333334</v>
      </c>
      <c r="L402" s="5" t="s">
        <v>114</v>
      </c>
      <c r="M402" s="5" t="s">
        <v>144</v>
      </c>
      <c r="N402" s="14" t="str">
        <f t="shared" si="69"/>
        <v>West St &amp; Chambers St TO Greenwich Ave &amp; 8 Ave</v>
      </c>
      <c r="O402" s="5" t="s">
        <v>11</v>
      </c>
      <c r="P402" s="5" t="s">
        <v>12</v>
      </c>
      <c r="Q402" s="5">
        <v>1981</v>
      </c>
      <c r="R402" s="8">
        <f t="shared" si="66"/>
        <v>41</v>
      </c>
      <c r="S402" s="9" t="str">
        <f t="shared" si="67"/>
        <v>40-49</v>
      </c>
      <c r="T402" s="9"/>
    </row>
    <row r="403" spans="1:20" x14ac:dyDescent="0.3">
      <c r="A403" s="5">
        <v>594062</v>
      </c>
      <c r="B403" s="6">
        <v>42761.900347222225</v>
      </c>
      <c r="C403" s="31">
        <f t="shared" si="60"/>
        <v>42761</v>
      </c>
      <c r="D403" s="32">
        <f t="shared" si="61"/>
        <v>0.9003472222222223</v>
      </c>
      <c r="E403" s="12">
        <f t="shared" si="68"/>
        <v>0.875</v>
      </c>
      <c r="F403" s="10">
        <f t="shared" si="62"/>
        <v>5</v>
      </c>
      <c r="G403" s="9" t="str">
        <f t="shared" si="63"/>
        <v>Jan</v>
      </c>
      <c r="H403" s="9">
        <f t="shared" si="64"/>
        <v>2017</v>
      </c>
      <c r="I403" s="6">
        <v>42761.902673611112</v>
      </c>
      <c r="J403" s="5">
        <v>201</v>
      </c>
      <c r="K403" s="7">
        <f t="shared" si="65"/>
        <v>3.35</v>
      </c>
      <c r="L403" s="5" t="s">
        <v>294</v>
      </c>
      <c r="M403" s="5" t="s">
        <v>373</v>
      </c>
      <c r="N403" s="14" t="str">
        <f t="shared" si="69"/>
        <v>E 76 St &amp; 3 Ave TO E 80 St &amp; 2 Ave</v>
      </c>
      <c r="O403" s="5" t="s">
        <v>11</v>
      </c>
      <c r="P403" s="5" t="s">
        <v>12</v>
      </c>
      <c r="Q403" s="5">
        <v>1988</v>
      </c>
      <c r="R403" s="8">
        <f t="shared" si="66"/>
        <v>34</v>
      </c>
      <c r="S403" s="9" t="str">
        <f t="shared" si="67"/>
        <v>30-39</v>
      </c>
      <c r="T403" s="9"/>
    </row>
    <row r="404" spans="1:20" x14ac:dyDescent="0.3">
      <c r="A404" s="5">
        <v>3419616</v>
      </c>
      <c r="B404" s="6">
        <v>42853.515902777777</v>
      </c>
      <c r="C404" s="31">
        <f t="shared" si="60"/>
        <v>42853</v>
      </c>
      <c r="D404" s="32">
        <f t="shared" si="61"/>
        <v>0.51590277777777771</v>
      </c>
      <c r="E404" s="12">
        <f t="shared" si="68"/>
        <v>0.5</v>
      </c>
      <c r="F404" s="10">
        <f t="shared" si="62"/>
        <v>6</v>
      </c>
      <c r="G404" s="9" t="str">
        <f t="shared" si="63"/>
        <v>Apr</v>
      </c>
      <c r="H404" s="9">
        <f t="shared" si="64"/>
        <v>2017</v>
      </c>
      <c r="I404" s="6">
        <v>42853.523958333331</v>
      </c>
      <c r="J404" s="5">
        <v>695</v>
      </c>
      <c r="K404" s="7">
        <f t="shared" si="65"/>
        <v>11.583333333333334</v>
      </c>
      <c r="L404" s="5" t="s">
        <v>368</v>
      </c>
      <c r="M404" s="5" t="s">
        <v>231</v>
      </c>
      <c r="N404" s="14" t="str">
        <f t="shared" si="69"/>
        <v>William St &amp; Pine St TO Murray St &amp; West St</v>
      </c>
      <c r="O404" s="5" t="s">
        <v>11</v>
      </c>
      <c r="P404" s="5" t="s">
        <v>12</v>
      </c>
      <c r="Q404" s="5">
        <v>1990</v>
      </c>
      <c r="R404" s="8">
        <f t="shared" si="66"/>
        <v>32</v>
      </c>
      <c r="S404" s="9" t="str">
        <f t="shared" si="67"/>
        <v>30-39</v>
      </c>
      <c r="T404" s="9"/>
    </row>
    <row r="405" spans="1:20" x14ac:dyDescent="0.3">
      <c r="A405" s="5">
        <v>4432667</v>
      </c>
      <c r="B405" s="6">
        <v>42873.507627314815</v>
      </c>
      <c r="C405" s="31">
        <f t="shared" si="60"/>
        <v>42873</v>
      </c>
      <c r="D405" s="32">
        <f t="shared" si="61"/>
        <v>0.50762731481481482</v>
      </c>
      <c r="E405" s="12">
        <f t="shared" si="68"/>
        <v>0.5</v>
      </c>
      <c r="F405" s="10">
        <f t="shared" si="62"/>
        <v>5</v>
      </c>
      <c r="G405" s="9" t="str">
        <f t="shared" si="63"/>
        <v>May</v>
      </c>
      <c r="H405" s="9">
        <f t="shared" si="64"/>
        <v>2017</v>
      </c>
      <c r="I405" s="6">
        <v>42873.512962962966</v>
      </c>
      <c r="J405" s="5">
        <v>461</v>
      </c>
      <c r="K405" s="7">
        <f t="shared" si="65"/>
        <v>7.6833333333333336</v>
      </c>
      <c r="L405" s="5" t="s">
        <v>98</v>
      </c>
      <c r="M405" s="5" t="s">
        <v>63</v>
      </c>
      <c r="N405" s="14" t="str">
        <f t="shared" si="69"/>
        <v>W 43 St &amp; 6 Ave TO W 43 St &amp; 10 Ave</v>
      </c>
      <c r="O405" s="5" t="s">
        <v>11</v>
      </c>
      <c r="P405" s="5" t="s">
        <v>12</v>
      </c>
      <c r="Q405" s="5">
        <v>1947</v>
      </c>
      <c r="R405" s="8">
        <f t="shared" si="66"/>
        <v>75</v>
      </c>
      <c r="S405" s="9" t="str">
        <f t="shared" si="67"/>
        <v>70-79</v>
      </c>
      <c r="T405" s="9"/>
    </row>
    <row r="406" spans="1:20" x14ac:dyDescent="0.3">
      <c r="A406" s="5">
        <v>2783819</v>
      </c>
      <c r="B406" s="6">
        <v>42839.382951388892</v>
      </c>
      <c r="C406" s="31">
        <f t="shared" si="60"/>
        <v>42839</v>
      </c>
      <c r="D406" s="32">
        <f t="shared" si="61"/>
        <v>0.38295138888888891</v>
      </c>
      <c r="E406" s="12">
        <f t="shared" si="68"/>
        <v>0.375</v>
      </c>
      <c r="F406" s="10">
        <f t="shared" si="62"/>
        <v>6</v>
      </c>
      <c r="G406" s="9" t="str">
        <f t="shared" si="63"/>
        <v>Apr</v>
      </c>
      <c r="H406" s="9">
        <f t="shared" si="64"/>
        <v>2017</v>
      </c>
      <c r="I406" s="6">
        <v>42839.38553240741</v>
      </c>
      <c r="J406" s="5">
        <v>223</v>
      </c>
      <c r="K406" s="7">
        <f t="shared" si="65"/>
        <v>3.7166666666666668</v>
      </c>
      <c r="L406" s="5" t="s">
        <v>37</v>
      </c>
      <c r="M406" s="5" t="s">
        <v>121</v>
      </c>
      <c r="N406" s="14" t="str">
        <f t="shared" si="69"/>
        <v>Columbus Ave &amp; W 72 St TO W 63 St &amp; Broadway</v>
      </c>
      <c r="O406" s="5" t="s">
        <v>11</v>
      </c>
      <c r="P406" s="5" t="s">
        <v>12</v>
      </c>
      <c r="Q406" s="5">
        <v>1974</v>
      </c>
      <c r="R406" s="8">
        <f t="shared" si="66"/>
        <v>48</v>
      </c>
      <c r="S406" s="9" t="str">
        <f t="shared" si="67"/>
        <v>40-49</v>
      </c>
      <c r="T406" s="9"/>
    </row>
    <row r="407" spans="1:20" x14ac:dyDescent="0.3">
      <c r="A407" s="5">
        <v>6726492</v>
      </c>
      <c r="B407" s="6">
        <v>42915.658553240741</v>
      </c>
      <c r="C407" s="31">
        <f t="shared" si="60"/>
        <v>42915</v>
      </c>
      <c r="D407" s="32">
        <f t="shared" si="61"/>
        <v>0.65855324074074073</v>
      </c>
      <c r="E407" s="12">
        <f t="shared" si="68"/>
        <v>0.625</v>
      </c>
      <c r="F407" s="10">
        <f t="shared" si="62"/>
        <v>5</v>
      </c>
      <c r="G407" s="9" t="str">
        <f t="shared" si="63"/>
        <v>Jun</v>
      </c>
      <c r="H407" s="9">
        <f t="shared" si="64"/>
        <v>2017</v>
      </c>
      <c r="I407" s="6">
        <v>42915.66778935185</v>
      </c>
      <c r="J407" s="5">
        <v>797</v>
      </c>
      <c r="K407" s="7">
        <f t="shared" si="65"/>
        <v>13.283333333333333</v>
      </c>
      <c r="L407" s="5" t="s">
        <v>135</v>
      </c>
      <c r="M407" s="5" t="s">
        <v>146</v>
      </c>
      <c r="N407" s="14" t="str">
        <f t="shared" si="69"/>
        <v>Duane St &amp; Greenwich St TO South End Ave &amp; Liberty St</v>
      </c>
      <c r="O407" s="5" t="s">
        <v>29</v>
      </c>
      <c r="P407" s="9" t="s">
        <v>12</v>
      </c>
      <c r="Q407" s="9">
        <v>1974</v>
      </c>
      <c r="R407" s="8">
        <f t="shared" si="66"/>
        <v>48</v>
      </c>
      <c r="S407" s="9" t="str">
        <f t="shared" si="67"/>
        <v>40-49</v>
      </c>
      <c r="T407" s="9"/>
    </row>
    <row r="408" spans="1:20" x14ac:dyDescent="0.3">
      <c r="A408" s="5">
        <v>2315732</v>
      </c>
      <c r="B408" s="6">
        <v>42828.34883101852</v>
      </c>
      <c r="C408" s="31">
        <f t="shared" si="60"/>
        <v>42828</v>
      </c>
      <c r="D408" s="32">
        <f t="shared" si="61"/>
        <v>0.34883101851851855</v>
      </c>
      <c r="E408" s="12">
        <f t="shared" si="68"/>
        <v>0.33333333333333331</v>
      </c>
      <c r="F408" s="10">
        <f t="shared" si="62"/>
        <v>2</v>
      </c>
      <c r="G408" s="9" t="str">
        <f t="shared" si="63"/>
        <v>Apr</v>
      </c>
      <c r="H408" s="9">
        <f t="shared" si="64"/>
        <v>2017</v>
      </c>
      <c r="I408" s="6">
        <v>42828.351875</v>
      </c>
      <c r="J408" s="5">
        <v>262</v>
      </c>
      <c r="K408" s="7">
        <f t="shared" si="65"/>
        <v>4.3666666666666663</v>
      </c>
      <c r="L408" s="5" t="s">
        <v>117</v>
      </c>
      <c r="M408" s="5" t="s">
        <v>112</v>
      </c>
      <c r="N408" s="14" t="str">
        <f t="shared" si="69"/>
        <v>Avenue D &amp; E 12 St TO E 20 St &amp; FDR Drive</v>
      </c>
      <c r="O408" s="5" t="s">
        <v>11</v>
      </c>
      <c r="P408" s="5" t="s">
        <v>12</v>
      </c>
      <c r="Q408" s="5">
        <v>1985</v>
      </c>
      <c r="R408" s="8">
        <f t="shared" si="66"/>
        <v>37</v>
      </c>
      <c r="S408" s="9" t="str">
        <f t="shared" si="67"/>
        <v>30-39</v>
      </c>
      <c r="T408" s="9"/>
    </row>
    <row r="409" spans="1:20" x14ac:dyDescent="0.3">
      <c r="A409" s="5">
        <v>5689895</v>
      </c>
      <c r="B409" s="6">
        <v>42897.640034722222</v>
      </c>
      <c r="C409" s="31">
        <f t="shared" si="60"/>
        <v>42897</v>
      </c>
      <c r="D409" s="32">
        <f t="shared" si="61"/>
        <v>0.64003472222222224</v>
      </c>
      <c r="E409" s="12">
        <f t="shared" si="68"/>
        <v>0.625</v>
      </c>
      <c r="F409" s="10">
        <f t="shared" si="62"/>
        <v>1</v>
      </c>
      <c r="G409" s="9" t="str">
        <f t="shared" si="63"/>
        <v>Jun</v>
      </c>
      <c r="H409" s="9">
        <f t="shared" si="64"/>
        <v>2017</v>
      </c>
      <c r="I409" s="6">
        <v>42897.644953703704</v>
      </c>
      <c r="J409" s="5">
        <v>424</v>
      </c>
      <c r="K409" s="7">
        <f t="shared" si="65"/>
        <v>7.0666666666666664</v>
      </c>
      <c r="L409" s="5" t="s">
        <v>20</v>
      </c>
      <c r="M409" s="5" t="s">
        <v>270</v>
      </c>
      <c r="N409" s="14" t="str">
        <f t="shared" si="69"/>
        <v>1 Ave &amp; E 44 St TO E 55 St &amp; 2 Ave</v>
      </c>
      <c r="O409" s="5" t="s">
        <v>11</v>
      </c>
      <c r="P409" s="5" t="s">
        <v>19</v>
      </c>
      <c r="Q409" s="5">
        <v>1956</v>
      </c>
      <c r="R409" s="8">
        <f t="shared" si="66"/>
        <v>66</v>
      </c>
      <c r="S409" s="9" t="str">
        <f t="shared" si="67"/>
        <v>60-69</v>
      </c>
      <c r="T409" s="9"/>
    </row>
    <row r="410" spans="1:20" x14ac:dyDescent="0.3">
      <c r="A410" s="5">
        <v>5506007</v>
      </c>
      <c r="B410" s="6">
        <v>42894.60324074074</v>
      </c>
      <c r="C410" s="31">
        <f t="shared" si="60"/>
        <v>42894</v>
      </c>
      <c r="D410" s="32">
        <f t="shared" si="61"/>
        <v>0.60324074074074074</v>
      </c>
      <c r="E410" s="12">
        <f t="shared" si="68"/>
        <v>0.58333333333333326</v>
      </c>
      <c r="F410" s="10">
        <f t="shared" si="62"/>
        <v>5</v>
      </c>
      <c r="G410" s="9" t="str">
        <f t="shared" si="63"/>
        <v>Jun</v>
      </c>
      <c r="H410" s="9">
        <f t="shared" si="64"/>
        <v>2017</v>
      </c>
      <c r="I410" s="6">
        <v>42894.610324074078</v>
      </c>
      <c r="J410" s="5">
        <v>612</v>
      </c>
      <c r="K410" s="7">
        <f t="shared" si="65"/>
        <v>10.199999999999999</v>
      </c>
      <c r="L410" s="5" t="s">
        <v>168</v>
      </c>
      <c r="M410" s="5" t="s">
        <v>108</v>
      </c>
      <c r="N410" s="14" t="str">
        <f t="shared" si="69"/>
        <v>5 Ave &amp; E 88 St TO Central Park North &amp; Adam Clayton Powell Blvd</v>
      </c>
      <c r="O410" s="5" t="s">
        <v>29</v>
      </c>
      <c r="P410" s="9" t="s">
        <v>19</v>
      </c>
      <c r="Q410" s="9">
        <v>1956</v>
      </c>
      <c r="R410" s="8">
        <f t="shared" si="66"/>
        <v>66</v>
      </c>
      <c r="S410" s="9" t="str">
        <f t="shared" si="67"/>
        <v>60-69</v>
      </c>
      <c r="T410" s="9"/>
    </row>
    <row r="411" spans="1:20" x14ac:dyDescent="0.3">
      <c r="A411" s="5">
        <v>2394909</v>
      </c>
      <c r="B411" s="6">
        <v>42830.398252314815</v>
      </c>
      <c r="C411" s="31">
        <f t="shared" si="60"/>
        <v>42830</v>
      </c>
      <c r="D411" s="32">
        <f t="shared" si="61"/>
        <v>0.39825231481481477</v>
      </c>
      <c r="E411" s="12">
        <f t="shared" si="68"/>
        <v>0.375</v>
      </c>
      <c r="F411" s="10">
        <f t="shared" si="62"/>
        <v>4</v>
      </c>
      <c r="G411" s="9" t="str">
        <f t="shared" si="63"/>
        <v>Apr</v>
      </c>
      <c r="H411" s="9">
        <f t="shared" si="64"/>
        <v>2017</v>
      </c>
      <c r="I411" s="6">
        <v>42830.410891203705</v>
      </c>
      <c r="J411" s="5">
        <v>1091</v>
      </c>
      <c r="K411" s="7">
        <f t="shared" si="65"/>
        <v>18.183333333333334</v>
      </c>
      <c r="L411" s="5" t="s">
        <v>114</v>
      </c>
      <c r="M411" s="5" t="s">
        <v>374</v>
      </c>
      <c r="N411" s="14" t="str">
        <f t="shared" si="69"/>
        <v>West St &amp; Chambers St TO W 21 St &amp; 6 Ave</v>
      </c>
      <c r="O411" s="5" t="s">
        <v>11</v>
      </c>
      <c r="P411" s="5" t="s">
        <v>12</v>
      </c>
      <c r="Q411" s="5">
        <v>1951</v>
      </c>
      <c r="R411" s="8">
        <f t="shared" si="66"/>
        <v>71</v>
      </c>
      <c r="S411" s="9" t="str">
        <f t="shared" si="67"/>
        <v>70-79</v>
      </c>
      <c r="T411" s="9"/>
    </row>
    <row r="412" spans="1:20" x14ac:dyDescent="0.3">
      <c r="A412" s="5">
        <v>6131499</v>
      </c>
      <c r="B412" s="6">
        <v>42905.701180555552</v>
      </c>
      <c r="C412" s="31">
        <f t="shared" si="60"/>
        <v>42905</v>
      </c>
      <c r="D412" s="32">
        <f t="shared" si="61"/>
        <v>0.70118055555555558</v>
      </c>
      <c r="E412" s="12">
        <f t="shared" si="68"/>
        <v>0.66666666666666663</v>
      </c>
      <c r="F412" s="10">
        <f t="shared" si="62"/>
        <v>2</v>
      </c>
      <c r="G412" s="9" t="str">
        <f t="shared" si="63"/>
        <v>Jun</v>
      </c>
      <c r="H412" s="9">
        <f t="shared" si="64"/>
        <v>2017</v>
      </c>
      <c r="I412" s="6">
        <v>42905.707951388889</v>
      </c>
      <c r="J412" s="5">
        <v>584</v>
      </c>
      <c r="K412" s="7">
        <f t="shared" si="65"/>
        <v>9.7333333333333325</v>
      </c>
      <c r="L412" s="5" t="s">
        <v>339</v>
      </c>
      <c r="M412" s="5" t="s">
        <v>138</v>
      </c>
      <c r="N412" s="14" t="str">
        <f t="shared" si="69"/>
        <v>Emerson Pl &amp; Myrtle Ave TO Myrtle Ave &amp; Lewis Ave</v>
      </c>
      <c r="O412" s="5" t="s">
        <v>11</v>
      </c>
      <c r="P412" s="5" t="s">
        <v>12</v>
      </c>
      <c r="Q412" s="5">
        <v>1962</v>
      </c>
      <c r="R412" s="8">
        <f t="shared" si="66"/>
        <v>60</v>
      </c>
      <c r="S412" s="9" t="str">
        <f t="shared" si="67"/>
        <v>60-69</v>
      </c>
      <c r="T412" s="9"/>
    </row>
    <row r="413" spans="1:20" x14ac:dyDescent="0.3">
      <c r="A413" s="5">
        <v>273552</v>
      </c>
      <c r="B413" s="6">
        <v>42748.732083333336</v>
      </c>
      <c r="C413" s="31">
        <f t="shared" si="60"/>
        <v>42748</v>
      </c>
      <c r="D413" s="32">
        <f t="shared" si="61"/>
        <v>0.73208333333333331</v>
      </c>
      <c r="E413" s="12">
        <f t="shared" si="68"/>
        <v>0.70833333333333326</v>
      </c>
      <c r="F413" s="10">
        <f t="shared" si="62"/>
        <v>6</v>
      </c>
      <c r="G413" s="9" t="str">
        <f t="shared" si="63"/>
        <v>Jan</v>
      </c>
      <c r="H413" s="9">
        <f t="shared" si="64"/>
        <v>2017</v>
      </c>
      <c r="I413" s="6">
        <v>42748.735451388886</v>
      </c>
      <c r="J413" s="5">
        <v>290</v>
      </c>
      <c r="K413" s="7">
        <f t="shared" si="65"/>
        <v>4.833333333333333</v>
      </c>
      <c r="L413" s="5" t="s">
        <v>288</v>
      </c>
      <c r="M413" s="5" t="s">
        <v>37</v>
      </c>
      <c r="N413" s="14" t="str">
        <f t="shared" si="69"/>
        <v>Broadway &amp; W 60 St TO Columbus Ave &amp; W 72 St</v>
      </c>
      <c r="O413" s="5" t="s">
        <v>11</v>
      </c>
      <c r="P413" s="5" t="s">
        <v>12</v>
      </c>
      <c r="Q413" s="5">
        <v>1972</v>
      </c>
      <c r="R413" s="8">
        <f t="shared" si="66"/>
        <v>50</v>
      </c>
      <c r="S413" s="9" t="str">
        <f t="shared" si="67"/>
        <v>50-59</v>
      </c>
      <c r="T413" s="9"/>
    </row>
    <row r="414" spans="1:20" x14ac:dyDescent="0.3">
      <c r="A414" s="5">
        <v>5532513</v>
      </c>
      <c r="B414" s="6">
        <v>42894.83457175926</v>
      </c>
      <c r="C414" s="31">
        <f t="shared" si="60"/>
        <v>42894</v>
      </c>
      <c r="D414" s="32">
        <f t="shared" si="61"/>
        <v>0.8345717592592593</v>
      </c>
      <c r="E414" s="12">
        <f t="shared" si="68"/>
        <v>0.83333333333333326</v>
      </c>
      <c r="F414" s="10">
        <f t="shared" si="62"/>
        <v>5</v>
      </c>
      <c r="G414" s="9" t="str">
        <f t="shared" si="63"/>
        <v>Jun</v>
      </c>
      <c r="H414" s="9">
        <f t="shared" si="64"/>
        <v>2017</v>
      </c>
      <c r="I414" s="6">
        <v>42894.836400462962</v>
      </c>
      <c r="J414" s="5">
        <v>157</v>
      </c>
      <c r="K414" s="7">
        <f t="shared" si="65"/>
        <v>2.6166666666666667</v>
      </c>
      <c r="L414" s="5" t="s">
        <v>375</v>
      </c>
      <c r="M414" s="5" t="s">
        <v>376</v>
      </c>
      <c r="N414" s="14" t="str">
        <f t="shared" si="69"/>
        <v>Albany Ave &amp; Fulton St TO Lewis Ave &amp; Decatur St</v>
      </c>
      <c r="O414" s="5" t="s">
        <v>11</v>
      </c>
      <c r="P414" s="5" t="s">
        <v>12</v>
      </c>
      <c r="Q414" s="5">
        <v>1988</v>
      </c>
      <c r="R414" s="8">
        <f t="shared" si="66"/>
        <v>34</v>
      </c>
      <c r="S414" s="9" t="str">
        <f t="shared" si="67"/>
        <v>30-39</v>
      </c>
      <c r="T414" s="9"/>
    </row>
    <row r="415" spans="1:20" x14ac:dyDescent="0.3">
      <c r="A415" s="5">
        <v>2452997</v>
      </c>
      <c r="B415" s="6">
        <v>42832.335763888892</v>
      </c>
      <c r="C415" s="31">
        <f t="shared" si="60"/>
        <v>42832</v>
      </c>
      <c r="D415" s="32">
        <f t="shared" si="61"/>
        <v>0.33576388888888892</v>
      </c>
      <c r="E415" s="12">
        <f t="shared" si="68"/>
        <v>0.33333333333333331</v>
      </c>
      <c r="F415" s="10">
        <f t="shared" si="62"/>
        <v>6</v>
      </c>
      <c r="G415" s="9" t="str">
        <f t="shared" si="63"/>
        <v>Apr</v>
      </c>
      <c r="H415" s="9">
        <f t="shared" si="64"/>
        <v>2017</v>
      </c>
      <c r="I415" s="6">
        <v>42832.347048611111</v>
      </c>
      <c r="J415" s="5">
        <v>975</v>
      </c>
      <c r="K415" s="7">
        <f t="shared" si="65"/>
        <v>16.25</v>
      </c>
      <c r="L415" s="5" t="s">
        <v>176</v>
      </c>
      <c r="M415" s="5" t="s">
        <v>109</v>
      </c>
      <c r="N415" s="14" t="str">
        <f t="shared" si="69"/>
        <v>Cooper Square &amp; E 7 St TO Vesey Pl &amp; River Terrace</v>
      </c>
      <c r="O415" s="5" t="s">
        <v>11</v>
      </c>
      <c r="P415" s="5" t="s">
        <v>12</v>
      </c>
      <c r="Q415" s="5">
        <v>1960</v>
      </c>
      <c r="R415" s="8">
        <f t="shared" si="66"/>
        <v>62</v>
      </c>
      <c r="S415" s="9" t="str">
        <f t="shared" si="67"/>
        <v>60-69</v>
      </c>
      <c r="T415" s="9"/>
    </row>
    <row r="416" spans="1:20" x14ac:dyDescent="0.3">
      <c r="A416" s="5">
        <v>5797031</v>
      </c>
      <c r="B416" s="6">
        <v>42899.546840277777</v>
      </c>
      <c r="C416" s="31">
        <f t="shared" si="60"/>
        <v>42899</v>
      </c>
      <c r="D416" s="32">
        <f t="shared" si="61"/>
        <v>0.54684027777777777</v>
      </c>
      <c r="E416" s="12">
        <f t="shared" si="68"/>
        <v>0.54166666666666663</v>
      </c>
      <c r="F416" s="10">
        <f t="shared" si="62"/>
        <v>3</v>
      </c>
      <c r="G416" s="9" t="str">
        <f t="shared" si="63"/>
        <v>Jun</v>
      </c>
      <c r="H416" s="9">
        <f t="shared" si="64"/>
        <v>2017</v>
      </c>
      <c r="I416" s="6">
        <v>42899.550335648149</v>
      </c>
      <c r="J416" s="5">
        <v>302</v>
      </c>
      <c r="K416" s="7">
        <f t="shared" si="65"/>
        <v>5.0333333333333332</v>
      </c>
      <c r="L416" s="5" t="s">
        <v>242</v>
      </c>
      <c r="M416" s="5" t="s">
        <v>172</v>
      </c>
      <c r="N416" s="14" t="str">
        <f t="shared" si="69"/>
        <v>W 55 St &amp; 6 Ave TO E 48 St &amp; 5 Ave</v>
      </c>
      <c r="O416" s="5" t="s">
        <v>11</v>
      </c>
      <c r="P416" s="5" t="s">
        <v>12</v>
      </c>
      <c r="Q416" s="5">
        <v>1942</v>
      </c>
      <c r="R416" s="8">
        <f t="shared" si="66"/>
        <v>80</v>
      </c>
      <c r="S416" s="9" t="str">
        <f t="shared" si="67"/>
        <v>80 above</v>
      </c>
      <c r="T416" s="9"/>
    </row>
    <row r="417" spans="1:20" x14ac:dyDescent="0.3">
      <c r="A417" s="5">
        <v>4165560</v>
      </c>
      <c r="B417" s="6">
        <v>42867.739918981482</v>
      </c>
      <c r="C417" s="31">
        <f t="shared" si="60"/>
        <v>42867</v>
      </c>
      <c r="D417" s="32">
        <f t="shared" si="61"/>
        <v>0.73991898148148139</v>
      </c>
      <c r="E417" s="12">
        <f t="shared" si="68"/>
        <v>0.70833333333333326</v>
      </c>
      <c r="F417" s="10">
        <f t="shared" si="62"/>
        <v>6</v>
      </c>
      <c r="G417" s="9" t="str">
        <f t="shared" si="63"/>
        <v>May</v>
      </c>
      <c r="H417" s="9">
        <f t="shared" si="64"/>
        <v>2017</v>
      </c>
      <c r="I417" s="6">
        <v>42867.752939814818</v>
      </c>
      <c r="J417" s="5">
        <v>1124</v>
      </c>
      <c r="K417" s="7">
        <f t="shared" si="65"/>
        <v>18.733333333333334</v>
      </c>
      <c r="L417" s="5" t="s">
        <v>33</v>
      </c>
      <c r="M417" s="5" t="s">
        <v>245</v>
      </c>
      <c r="N417" s="14" t="str">
        <f t="shared" si="69"/>
        <v>Little West St &amp; 1 Pl TO W 24 St &amp; 7 Ave</v>
      </c>
      <c r="O417" s="5" t="s">
        <v>11</v>
      </c>
      <c r="P417" s="5" t="s">
        <v>12</v>
      </c>
      <c r="Q417" s="5">
        <v>1993</v>
      </c>
      <c r="R417" s="8">
        <f t="shared" si="66"/>
        <v>29</v>
      </c>
      <c r="S417" s="9" t="str">
        <f t="shared" si="67"/>
        <v>20-29</v>
      </c>
      <c r="T417" s="9"/>
    </row>
    <row r="418" spans="1:20" x14ac:dyDescent="0.3">
      <c r="A418" s="5">
        <v>246721</v>
      </c>
      <c r="B418" s="6">
        <v>42747.930590277778</v>
      </c>
      <c r="C418" s="31">
        <f t="shared" si="60"/>
        <v>42747</v>
      </c>
      <c r="D418" s="32">
        <f t="shared" si="61"/>
        <v>0.93059027777777781</v>
      </c>
      <c r="E418" s="12">
        <f t="shared" si="68"/>
        <v>0.91666666666666663</v>
      </c>
      <c r="F418" s="10">
        <f t="shared" si="62"/>
        <v>5</v>
      </c>
      <c r="G418" s="9" t="str">
        <f t="shared" si="63"/>
        <v>Jan</v>
      </c>
      <c r="H418" s="9">
        <f t="shared" si="64"/>
        <v>2017</v>
      </c>
      <c r="I418" s="6">
        <v>42747.935185185182</v>
      </c>
      <c r="J418" s="5">
        <v>396</v>
      </c>
      <c r="K418" s="7">
        <f t="shared" si="65"/>
        <v>6.6</v>
      </c>
      <c r="L418" s="5" t="s">
        <v>284</v>
      </c>
      <c r="M418" s="5" t="s">
        <v>301</v>
      </c>
      <c r="N418" s="14" t="str">
        <f t="shared" si="69"/>
        <v>Pike St &amp; E Broadway TO Peck Slip &amp; Front St</v>
      </c>
      <c r="O418" s="5" t="s">
        <v>11</v>
      </c>
      <c r="P418" s="5" t="s">
        <v>12</v>
      </c>
      <c r="Q418" s="5">
        <v>1971</v>
      </c>
      <c r="R418" s="8">
        <f t="shared" si="66"/>
        <v>51</v>
      </c>
      <c r="S418" s="9" t="str">
        <f t="shared" si="67"/>
        <v>50-59</v>
      </c>
      <c r="T418" s="9"/>
    </row>
    <row r="419" spans="1:20" x14ac:dyDescent="0.3">
      <c r="A419" s="5">
        <v>2618484</v>
      </c>
      <c r="B419" s="6">
        <v>42836.314050925925</v>
      </c>
      <c r="C419" s="31">
        <f t="shared" si="60"/>
        <v>42836</v>
      </c>
      <c r="D419" s="32">
        <f t="shared" si="61"/>
        <v>0.31405092592592593</v>
      </c>
      <c r="E419" s="12">
        <f t="shared" si="68"/>
        <v>0.29166666666666663</v>
      </c>
      <c r="F419" s="10">
        <f t="shared" si="62"/>
        <v>3</v>
      </c>
      <c r="G419" s="9" t="str">
        <f t="shared" si="63"/>
        <v>Apr</v>
      </c>
      <c r="H419" s="9">
        <f t="shared" si="64"/>
        <v>2017</v>
      </c>
      <c r="I419" s="6">
        <v>42836.33353009259</v>
      </c>
      <c r="J419" s="5">
        <v>1682</v>
      </c>
      <c r="K419" s="7">
        <f t="shared" si="65"/>
        <v>28.033333333333335</v>
      </c>
      <c r="L419" s="5" t="s">
        <v>149</v>
      </c>
      <c r="M419" s="5" t="s">
        <v>175</v>
      </c>
      <c r="N419" s="14" t="str">
        <f t="shared" si="69"/>
        <v>Broadway &amp; Roebling St TO E 47 St &amp; 2 Ave</v>
      </c>
      <c r="O419" s="5" t="s">
        <v>11</v>
      </c>
      <c r="P419" s="5" t="s">
        <v>12</v>
      </c>
      <c r="Q419" s="5">
        <v>1986</v>
      </c>
      <c r="R419" s="8">
        <f t="shared" si="66"/>
        <v>36</v>
      </c>
      <c r="S419" s="9" t="str">
        <f t="shared" si="67"/>
        <v>30-39</v>
      </c>
      <c r="T419" s="9"/>
    </row>
    <row r="420" spans="1:20" x14ac:dyDescent="0.3">
      <c r="A420" s="5">
        <v>588189</v>
      </c>
      <c r="B420" s="6">
        <v>42761.772523148145</v>
      </c>
      <c r="C420" s="31">
        <f t="shared" si="60"/>
        <v>42761</v>
      </c>
      <c r="D420" s="32">
        <f t="shared" si="61"/>
        <v>0.77252314814814815</v>
      </c>
      <c r="E420" s="12">
        <f t="shared" si="68"/>
        <v>0.75</v>
      </c>
      <c r="F420" s="10">
        <f t="shared" si="62"/>
        <v>5</v>
      </c>
      <c r="G420" s="9" t="str">
        <f t="shared" si="63"/>
        <v>Jan</v>
      </c>
      <c r="H420" s="9">
        <f t="shared" si="64"/>
        <v>2017</v>
      </c>
      <c r="I420" s="6">
        <v>42761.776990740742</v>
      </c>
      <c r="J420" s="5">
        <v>385</v>
      </c>
      <c r="K420" s="7">
        <f t="shared" si="65"/>
        <v>6.416666666666667</v>
      </c>
      <c r="L420" s="5" t="s">
        <v>89</v>
      </c>
      <c r="M420" s="5" t="s">
        <v>377</v>
      </c>
      <c r="N420" s="14" t="str">
        <f t="shared" si="69"/>
        <v>Hanson Pl &amp; Ashland Pl TO Washington Park</v>
      </c>
      <c r="O420" s="5" t="s">
        <v>11</v>
      </c>
      <c r="P420" s="5" t="s">
        <v>12</v>
      </c>
      <c r="Q420" s="5">
        <v>1981</v>
      </c>
      <c r="R420" s="8">
        <f t="shared" si="66"/>
        <v>41</v>
      </c>
      <c r="S420" s="9" t="str">
        <f t="shared" si="67"/>
        <v>40-49</v>
      </c>
      <c r="T420" s="9"/>
    </row>
    <row r="421" spans="1:20" x14ac:dyDescent="0.3">
      <c r="A421" s="5">
        <v>4412004</v>
      </c>
      <c r="B421" s="6">
        <v>42873.260509259257</v>
      </c>
      <c r="C421" s="31">
        <f t="shared" si="60"/>
        <v>42873</v>
      </c>
      <c r="D421" s="32">
        <f t="shared" si="61"/>
        <v>0.26050925925925927</v>
      </c>
      <c r="E421" s="12">
        <f t="shared" si="68"/>
        <v>0.25</v>
      </c>
      <c r="F421" s="10">
        <f t="shared" si="62"/>
        <v>5</v>
      </c>
      <c r="G421" s="9" t="str">
        <f t="shared" si="63"/>
        <v>May</v>
      </c>
      <c r="H421" s="9">
        <f t="shared" si="64"/>
        <v>2017</v>
      </c>
      <c r="I421" s="6">
        <v>42873.280509259261</v>
      </c>
      <c r="J421" s="5">
        <v>1727</v>
      </c>
      <c r="K421" s="7">
        <f t="shared" si="65"/>
        <v>28.783333333333335</v>
      </c>
      <c r="L421" s="5" t="s">
        <v>378</v>
      </c>
      <c r="M421" s="5" t="s">
        <v>114</v>
      </c>
      <c r="N421" s="14" t="str">
        <f t="shared" si="69"/>
        <v>W 74 St &amp; Columbus Ave TO West St &amp; Chambers St</v>
      </c>
      <c r="O421" s="5" t="s">
        <v>11</v>
      </c>
      <c r="P421" s="5" t="s">
        <v>12</v>
      </c>
      <c r="Q421" s="5">
        <v>1992</v>
      </c>
      <c r="R421" s="8">
        <f t="shared" si="66"/>
        <v>30</v>
      </c>
      <c r="S421" s="9" t="str">
        <f t="shared" si="67"/>
        <v>30-39</v>
      </c>
      <c r="T421" s="9"/>
    </row>
    <row r="422" spans="1:20" x14ac:dyDescent="0.3">
      <c r="A422" s="5">
        <v>1277230</v>
      </c>
      <c r="B422" s="6">
        <v>42788.699386574073</v>
      </c>
      <c r="C422" s="31">
        <f t="shared" si="60"/>
        <v>42788</v>
      </c>
      <c r="D422" s="32">
        <f t="shared" si="61"/>
        <v>0.69938657407407412</v>
      </c>
      <c r="E422" s="12">
        <f t="shared" si="68"/>
        <v>0.66666666666666663</v>
      </c>
      <c r="F422" s="10">
        <f t="shared" si="62"/>
        <v>4</v>
      </c>
      <c r="G422" s="9" t="str">
        <f t="shared" si="63"/>
        <v>Feb</v>
      </c>
      <c r="H422" s="9">
        <f t="shared" si="64"/>
        <v>2017</v>
      </c>
      <c r="I422" s="6">
        <v>42788.705231481479</v>
      </c>
      <c r="J422" s="5">
        <v>505</v>
      </c>
      <c r="K422" s="7">
        <f t="shared" si="65"/>
        <v>8.4166666666666661</v>
      </c>
      <c r="L422" s="5" t="s">
        <v>319</v>
      </c>
      <c r="M422" s="5" t="s">
        <v>238</v>
      </c>
      <c r="N422" s="14" t="str">
        <f t="shared" si="69"/>
        <v>E 5 St &amp; Avenue C TO Washington Pl &amp; 6 Ave</v>
      </c>
      <c r="O422" s="5" t="s">
        <v>11</v>
      </c>
      <c r="P422" s="5" t="s">
        <v>12</v>
      </c>
      <c r="Q422" s="5">
        <v>1983</v>
      </c>
      <c r="R422" s="8">
        <f t="shared" si="66"/>
        <v>39</v>
      </c>
      <c r="S422" s="9" t="str">
        <f t="shared" si="67"/>
        <v>30-39</v>
      </c>
      <c r="T422" s="9"/>
    </row>
    <row r="423" spans="1:20" x14ac:dyDescent="0.3">
      <c r="A423" s="5">
        <v>3989900</v>
      </c>
      <c r="B423" s="6">
        <v>42864.734918981485</v>
      </c>
      <c r="C423" s="31">
        <f t="shared" si="60"/>
        <v>42864</v>
      </c>
      <c r="D423" s="32">
        <f t="shared" si="61"/>
        <v>0.73491898148148149</v>
      </c>
      <c r="E423" s="12">
        <f t="shared" si="68"/>
        <v>0.70833333333333326</v>
      </c>
      <c r="F423" s="10">
        <f t="shared" si="62"/>
        <v>3</v>
      </c>
      <c r="G423" s="9" t="str">
        <f t="shared" si="63"/>
        <v>May</v>
      </c>
      <c r="H423" s="9">
        <f t="shared" si="64"/>
        <v>2017</v>
      </c>
      <c r="I423" s="6">
        <v>42864.742071759261</v>
      </c>
      <c r="J423" s="5">
        <v>618</v>
      </c>
      <c r="K423" s="7">
        <f t="shared" si="65"/>
        <v>10.3</v>
      </c>
      <c r="L423" s="5" t="s">
        <v>379</v>
      </c>
      <c r="M423" s="5" t="s">
        <v>380</v>
      </c>
      <c r="N423" s="14" t="str">
        <f t="shared" si="69"/>
        <v>S Portland Ave &amp; Hanson Pl TO Carroll St &amp; 6 Ave</v>
      </c>
      <c r="O423" s="5" t="s">
        <v>11</v>
      </c>
      <c r="P423" s="9" t="s">
        <v>12</v>
      </c>
      <c r="Q423" s="9">
        <v>1983</v>
      </c>
      <c r="R423" s="8">
        <f t="shared" si="66"/>
        <v>39</v>
      </c>
      <c r="S423" s="9" t="str">
        <f t="shared" si="67"/>
        <v>30-39</v>
      </c>
      <c r="T423" s="9"/>
    </row>
    <row r="424" spans="1:20" x14ac:dyDescent="0.3">
      <c r="A424" s="5">
        <v>6373271</v>
      </c>
      <c r="B424" s="6">
        <v>42909.704791666663</v>
      </c>
      <c r="C424" s="31">
        <f t="shared" si="60"/>
        <v>42909</v>
      </c>
      <c r="D424" s="32">
        <f t="shared" si="61"/>
        <v>0.70479166666666659</v>
      </c>
      <c r="E424" s="12">
        <f t="shared" si="68"/>
        <v>0.66666666666666663</v>
      </c>
      <c r="F424" s="10">
        <f t="shared" si="62"/>
        <v>6</v>
      </c>
      <c r="G424" s="9" t="str">
        <f t="shared" si="63"/>
        <v>Jun</v>
      </c>
      <c r="H424" s="9">
        <f t="shared" si="64"/>
        <v>2017</v>
      </c>
      <c r="I424" s="6">
        <v>42909.720219907409</v>
      </c>
      <c r="J424" s="5">
        <v>1333</v>
      </c>
      <c r="K424" s="7">
        <f t="shared" si="65"/>
        <v>22.216666666666665</v>
      </c>
      <c r="L424" s="5" t="s">
        <v>288</v>
      </c>
      <c r="M424" s="5" t="s">
        <v>381</v>
      </c>
      <c r="N424" s="14" t="str">
        <f t="shared" si="69"/>
        <v>Broadway &amp; W 60 St TO E 20 St &amp; Park Ave</v>
      </c>
      <c r="O424" s="5" t="s">
        <v>11</v>
      </c>
      <c r="P424" s="5" t="s">
        <v>12</v>
      </c>
      <c r="Q424" s="5">
        <v>1981</v>
      </c>
      <c r="R424" s="8">
        <f t="shared" si="66"/>
        <v>41</v>
      </c>
      <c r="S424" s="9" t="str">
        <f t="shared" si="67"/>
        <v>40-49</v>
      </c>
      <c r="T424" s="9"/>
    </row>
    <row r="425" spans="1:20" x14ac:dyDescent="0.3">
      <c r="A425" s="5">
        <v>5570249</v>
      </c>
      <c r="B425" s="6">
        <v>42895.602731481478</v>
      </c>
      <c r="C425" s="31">
        <f t="shared" si="60"/>
        <v>42895</v>
      </c>
      <c r="D425" s="32">
        <f t="shared" si="61"/>
        <v>0.60273148148148148</v>
      </c>
      <c r="E425" s="12">
        <f t="shared" si="68"/>
        <v>0.58333333333333326</v>
      </c>
      <c r="F425" s="10">
        <f t="shared" si="62"/>
        <v>6</v>
      </c>
      <c r="G425" s="9" t="str">
        <f t="shared" si="63"/>
        <v>Jun</v>
      </c>
      <c r="H425" s="9">
        <f t="shared" si="64"/>
        <v>2017</v>
      </c>
      <c r="I425" s="6">
        <v>42895.606122685182</v>
      </c>
      <c r="J425" s="5">
        <v>293</v>
      </c>
      <c r="K425" s="7">
        <f t="shared" si="65"/>
        <v>4.8833333333333337</v>
      </c>
      <c r="L425" s="5" t="s">
        <v>382</v>
      </c>
      <c r="M425" s="5" t="s">
        <v>383</v>
      </c>
      <c r="N425" s="14" t="str">
        <f t="shared" si="69"/>
        <v>Boerum St &amp; Broadway TO Hope St &amp; Union Ave</v>
      </c>
      <c r="O425" s="5" t="s">
        <v>11</v>
      </c>
      <c r="P425" s="5" t="s">
        <v>12</v>
      </c>
      <c r="Q425" s="5">
        <v>1982</v>
      </c>
      <c r="R425" s="8">
        <f t="shared" si="66"/>
        <v>40</v>
      </c>
      <c r="S425" s="9" t="str">
        <f t="shared" si="67"/>
        <v>40-49</v>
      </c>
      <c r="T425" s="9"/>
    </row>
    <row r="426" spans="1:20" x14ac:dyDescent="0.3">
      <c r="A426" s="5">
        <v>6395164</v>
      </c>
      <c r="B426" s="6">
        <v>42910.41983796296</v>
      </c>
      <c r="C426" s="31">
        <f t="shared" si="60"/>
        <v>42910</v>
      </c>
      <c r="D426" s="32">
        <f t="shared" si="61"/>
        <v>0.41983796296296294</v>
      </c>
      <c r="E426" s="12">
        <f t="shared" si="68"/>
        <v>0.41666666666666663</v>
      </c>
      <c r="F426" s="10">
        <f t="shared" si="62"/>
        <v>7</v>
      </c>
      <c r="G426" s="9" t="str">
        <f t="shared" si="63"/>
        <v>Jun</v>
      </c>
      <c r="H426" s="9">
        <f t="shared" si="64"/>
        <v>2017</v>
      </c>
      <c r="I426" s="6">
        <v>42910.427743055552</v>
      </c>
      <c r="J426" s="5">
        <v>683</v>
      </c>
      <c r="K426" s="7">
        <f t="shared" si="65"/>
        <v>11.383333333333333</v>
      </c>
      <c r="L426" s="5" t="s">
        <v>41</v>
      </c>
      <c r="M426" s="5" t="s">
        <v>384</v>
      </c>
      <c r="N426" s="14" t="str">
        <f t="shared" si="69"/>
        <v>Bushwick Ave &amp; Powers St TO Norman Ave &amp; Leonard St - 2</v>
      </c>
      <c r="O426" s="5" t="s">
        <v>11</v>
      </c>
      <c r="P426" s="5" t="s">
        <v>19</v>
      </c>
      <c r="Q426" s="5">
        <v>1981</v>
      </c>
      <c r="R426" s="8">
        <f t="shared" si="66"/>
        <v>41</v>
      </c>
      <c r="S426" s="9" t="str">
        <f t="shared" si="67"/>
        <v>40-49</v>
      </c>
      <c r="T426" s="9"/>
    </row>
    <row r="427" spans="1:20" x14ac:dyDescent="0.3">
      <c r="A427" s="5">
        <v>1835694</v>
      </c>
      <c r="B427" s="6">
        <v>42805.646851851852</v>
      </c>
      <c r="C427" s="31">
        <f t="shared" si="60"/>
        <v>42805</v>
      </c>
      <c r="D427" s="32">
        <f t="shared" si="61"/>
        <v>0.6468518518518519</v>
      </c>
      <c r="E427" s="12">
        <f t="shared" si="68"/>
        <v>0.625</v>
      </c>
      <c r="F427" s="10">
        <f t="shared" si="62"/>
        <v>7</v>
      </c>
      <c r="G427" s="9" t="str">
        <f t="shared" si="63"/>
        <v>Mar</v>
      </c>
      <c r="H427" s="9">
        <f t="shared" si="64"/>
        <v>2017</v>
      </c>
      <c r="I427" s="6">
        <v>42805.650891203702</v>
      </c>
      <c r="J427" s="5">
        <v>349</v>
      </c>
      <c r="K427" s="7">
        <f t="shared" si="65"/>
        <v>5.8166666666666664</v>
      </c>
      <c r="L427" s="5" t="s">
        <v>136</v>
      </c>
      <c r="M427" s="5" t="s">
        <v>49</v>
      </c>
      <c r="N427" s="14" t="str">
        <f t="shared" si="69"/>
        <v>W 16 St &amp; The High Line TO W 22 St &amp; 8 Ave</v>
      </c>
      <c r="O427" s="5" t="s">
        <v>11</v>
      </c>
      <c r="P427" s="5" t="s">
        <v>19</v>
      </c>
      <c r="Q427" s="5">
        <v>1962</v>
      </c>
      <c r="R427" s="8">
        <f t="shared" si="66"/>
        <v>60</v>
      </c>
      <c r="S427" s="9" t="str">
        <f t="shared" si="67"/>
        <v>60-69</v>
      </c>
      <c r="T427" s="9"/>
    </row>
    <row r="428" spans="1:20" x14ac:dyDescent="0.3">
      <c r="A428" s="5">
        <v>4027948</v>
      </c>
      <c r="B428" s="6">
        <v>42865.479386574072</v>
      </c>
      <c r="C428" s="31">
        <f t="shared" si="60"/>
        <v>42865</v>
      </c>
      <c r="D428" s="32">
        <f t="shared" si="61"/>
        <v>0.47938657407407409</v>
      </c>
      <c r="E428" s="12">
        <f t="shared" si="68"/>
        <v>0.45833333333333331</v>
      </c>
      <c r="F428" s="10">
        <f t="shared" si="62"/>
        <v>4</v>
      </c>
      <c r="G428" s="9" t="str">
        <f t="shared" si="63"/>
        <v>May</v>
      </c>
      <c r="H428" s="9">
        <f t="shared" si="64"/>
        <v>2017</v>
      </c>
      <c r="I428" s="6">
        <v>42865.487650462965</v>
      </c>
      <c r="J428" s="5">
        <v>714</v>
      </c>
      <c r="K428" s="7">
        <f t="shared" si="65"/>
        <v>11.9</v>
      </c>
      <c r="L428" s="5" t="s">
        <v>385</v>
      </c>
      <c r="M428" s="5" t="s">
        <v>10</v>
      </c>
      <c r="N428" s="14" t="str">
        <f t="shared" si="69"/>
        <v>Greenwich Ave &amp; Charles St TO W Broadway &amp; Spring St</v>
      </c>
      <c r="O428" s="5" t="s">
        <v>11</v>
      </c>
      <c r="P428" s="5" t="s">
        <v>19</v>
      </c>
      <c r="Q428" s="5">
        <v>1998</v>
      </c>
      <c r="R428" s="8">
        <f t="shared" si="66"/>
        <v>24</v>
      </c>
      <c r="S428" s="9" t="str">
        <f t="shared" si="67"/>
        <v>20-29</v>
      </c>
      <c r="T428" s="9"/>
    </row>
    <row r="429" spans="1:20" x14ac:dyDescent="0.3">
      <c r="A429" s="5">
        <v>154707</v>
      </c>
      <c r="B429" s="6">
        <v>42745.326782407406</v>
      </c>
      <c r="C429" s="31">
        <f t="shared" si="60"/>
        <v>42745</v>
      </c>
      <c r="D429" s="32">
        <f t="shared" si="61"/>
        <v>0.32678240740740744</v>
      </c>
      <c r="E429" s="12">
        <f t="shared" si="68"/>
        <v>0.29166666666666663</v>
      </c>
      <c r="F429" s="10">
        <f t="shared" si="62"/>
        <v>3</v>
      </c>
      <c r="G429" s="9" t="str">
        <f t="shared" si="63"/>
        <v>Jan</v>
      </c>
      <c r="H429" s="9">
        <f t="shared" si="64"/>
        <v>2017</v>
      </c>
      <c r="I429" s="6">
        <v>42745.328969907408</v>
      </c>
      <c r="J429" s="5">
        <v>189</v>
      </c>
      <c r="K429" s="7">
        <f t="shared" si="65"/>
        <v>3.15</v>
      </c>
      <c r="L429" s="5" t="s">
        <v>151</v>
      </c>
      <c r="M429" s="5" t="s">
        <v>279</v>
      </c>
      <c r="N429" s="14" t="str">
        <f t="shared" si="69"/>
        <v>DeKalb Ave &amp; S Portland Ave TO Fulton St &amp; Rockwell Pl</v>
      </c>
      <c r="O429" s="5" t="s">
        <v>11</v>
      </c>
      <c r="P429" s="5" t="s">
        <v>12</v>
      </c>
      <c r="Q429" s="5">
        <v>1985</v>
      </c>
      <c r="R429" s="8">
        <f t="shared" si="66"/>
        <v>37</v>
      </c>
      <c r="S429" s="9" t="str">
        <f t="shared" si="67"/>
        <v>30-39</v>
      </c>
      <c r="T429" s="9"/>
    </row>
    <row r="430" spans="1:20" x14ac:dyDescent="0.3">
      <c r="A430" s="5">
        <v>2547596</v>
      </c>
      <c r="B430" s="6">
        <v>42834.672986111109</v>
      </c>
      <c r="C430" s="31">
        <f t="shared" si="60"/>
        <v>42834</v>
      </c>
      <c r="D430" s="32">
        <f t="shared" si="61"/>
        <v>0.67298611111111117</v>
      </c>
      <c r="E430" s="12">
        <f t="shared" si="68"/>
        <v>0.66666666666666663</v>
      </c>
      <c r="F430" s="10">
        <f t="shared" si="62"/>
        <v>1</v>
      </c>
      <c r="G430" s="9" t="str">
        <f t="shared" si="63"/>
        <v>Apr</v>
      </c>
      <c r="H430" s="9">
        <f t="shared" si="64"/>
        <v>2017</v>
      </c>
      <c r="I430" s="6">
        <v>42834.681840277779</v>
      </c>
      <c r="J430" s="5">
        <v>765</v>
      </c>
      <c r="K430" s="7">
        <f t="shared" si="65"/>
        <v>12.75</v>
      </c>
      <c r="L430" s="5" t="s">
        <v>143</v>
      </c>
      <c r="M430" s="5" t="s">
        <v>212</v>
      </c>
      <c r="N430" s="14" t="str">
        <f t="shared" si="69"/>
        <v>E 10 St &amp; Avenue A TO Division St &amp; Bowery</v>
      </c>
      <c r="O430" s="5" t="s">
        <v>11</v>
      </c>
      <c r="P430" s="5" t="s">
        <v>12</v>
      </c>
      <c r="Q430" s="5">
        <v>1995</v>
      </c>
      <c r="R430" s="8">
        <f t="shared" si="66"/>
        <v>27</v>
      </c>
      <c r="S430" s="9" t="str">
        <f t="shared" si="67"/>
        <v>20-29</v>
      </c>
      <c r="T430" s="9"/>
    </row>
    <row r="431" spans="1:20" x14ac:dyDescent="0.3">
      <c r="A431" s="5">
        <v>5545571</v>
      </c>
      <c r="B431" s="6">
        <v>42895.329293981478</v>
      </c>
      <c r="C431" s="31">
        <f t="shared" si="60"/>
        <v>42895</v>
      </c>
      <c r="D431" s="32">
        <f t="shared" si="61"/>
        <v>0.32929398148148148</v>
      </c>
      <c r="E431" s="12">
        <f t="shared" si="68"/>
        <v>0.29166666666666663</v>
      </c>
      <c r="F431" s="10">
        <f t="shared" si="62"/>
        <v>6</v>
      </c>
      <c r="G431" s="9" t="str">
        <f t="shared" si="63"/>
        <v>Jun</v>
      </c>
      <c r="H431" s="9">
        <f t="shared" si="64"/>
        <v>2017</v>
      </c>
      <c r="I431" s="6">
        <v>42895.332511574074</v>
      </c>
      <c r="J431" s="5">
        <v>278</v>
      </c>
      <c r="K431" s="7">
        <f t="shared" si="65"/>
        <v>4.6333333333333337</v>
      </c>
      <c r="L431" s="5" t="s">
        <v>150</v>
      </c>
      <c r="M431" s="5" t="s">
        <v>279</v>
      </c>
      <c r="N431" s="14" t="str">
        <f t="shared" si="69"/>
        <v>Adelphi St &amp; Myrtle Ave TO Fulton St &amp; Rockwell Pl</v>
      </c>
      <c r="O431" s="5" t="s">
        <v>11</v>
      </c>
      <c r="P431" s="5" t="s">
        <v>12</v>
      </c>
      <c r="Q431" s="5">
        <v>1981</v>
      </c>
      <c r="R431" s="8">
        <f t="shared" si="66"/>
        <v>41</v>
      </c>
      <c r="S431" s="9" t="str">
        <f t="shared" si="67"/>
        <v>40-49</v>
      </c>
      <c r="T431" s="9"/>
    </row>
    <row r="432" spans="1:20" x14ac:dyDescent="0.3">
      <c r="A432" s="5">
        <v>2554297</v>
      </c>
      <c r="B432" s="6">
        <v>42834.740520833337</v>
      </c>
      <c r="C432" s="31">
        <f t="shared" si="60"/>
        <v>42834</v>
      </c>
      <c r="D432" s="32">
        <f t="shared" si="61"/>
        <v>0.74052083333333341</v>
      </c>
      <c r="E432" s="12">
        <f t="shared" si="68"/>
        <v>0.70833333333333326</v>
      </c>
      <c r="F432" s="10">
        <f t="shared" si="62"/>
        <v>1</v>
      </c>
      <c r="G432" s="9" t="str">
        <f t="shared" si="63"/>
        <v>Apr</v>
      </c>
      <c r="H432" s="9">
        <f t="shared" si="64"/>
        <v>2017</v>
      </c>
      <c r="I432" s="6">
        <v>42834.744583333333</v>
      </c>
      <c r="J432" s="5">
        <v>350</v>
      </c>
      <c r="K432" s="7">
        <f t="shared" si="65"/>
        <v>5.833333333333333</v>
      </c>
      <c r="L432" s="5" t="s">
        <v>386</v>
      </c>
      <c r="M432" s="5" t="s">
        <v>143</v>
      </c>
      <c r="N432" s="14" t="str">
        <f t="shared" si="69"/>
        <v>E 11 St &amp; Broadway TO E 10 St &amp; Avenue A</v>
      </c>
      <c r="O432" s="5" t="s">
        <v>11</v>
      </c>
      <c r="P432" s="5" t="s">
        <v>19</v>
      </c>
      <c r="Q432" s="5">
        <v>1982</v>
      </c>
      <c r="R432" s="8">
        <f t="shared" si="66"/>
        <v>40</v>
      </c>
      <c r="S432" s="9" t="str">
        <f t="shared" si="67"/>
        <v>40-49</v>
      </c>
      <c r="T432" s="9"/>
    </row>
    <row r="433" spans="1:20" x14ac:dyDescent="0.3">
      <c r="A433" s="5">
        <v>1224012</v>
      </c>
      <c r="B433" s="6">
        <v>42787.299016203702</v>
      </c>
      <c r="C433" s="31">
        <f t="shared" si="60"/>
        <v>42787</v>
      </c>
      <c r="D433" s="32">
        <f t="shared" si="61"/>
        <v>0.29901620370370369</v>
      </c>
      <c r="E433" s="12">
        <f t="shared" si="68"/>
        <v>0.29166666666666663</v>
      </c>
      <c r="F433" s="10">
        <f t="shared" si="62"/>
        <v>3</v>
      </c>
      <c r="G433" s="9" t="str">
        <f t="shared" si="63"/>
        <v>Feb</v>
      </c>
      <c r="H433" s="9">
        <f t="shared" si="64"/>
        <v>2017</v>
      </c>
      <c r="I433" s="6">
        <v>42787.306666666664</v>
      </c>
      <c r="J433" s="5">
        <v>661</v>
      </c>
      <c r="K433" s="7">
        <f t="shared" si="65"/>
        <v>11.016666666666667</v>
      </c>
      <c r="L433" s="5" t="s">
        <v>387</v>
      </c>
      <c r="M433" s="5" t="s">
        <v>251</v>
      </c>
      <c r="N433" s="14" t="str">
        <f t="shared" si="69"/>
        <v>E 84 St &amp; Park Ave TO 1 Ave &amp; E 62 St</v>
      </c>
      <c r="O433" s="5" t="s">
        <v>11</v>
      </c>
      <c r="P433" s="5" t="s">
        <v>12</v>
      </c>
      <c r="Q433" s="5">
        <v>1953</v>
      </c>
      <c r="R433" s="8">
        <f t="shared" si="66"/>
        <v>69</v>
      </c>
      <c r="S433" s="9" t="str">
        <f t="shared" si="67"/>
        <v>60-69</v>
      </c>
      <c r="T433" s="9"/>
    </row>
    <row r="434" spans="1:20" x14ac:dyDescent="0.3">
      <c r="A434" s="5">
        <v>1767693</v>
      </c>
      <c r="B434" s="6">
        <v>42803.329328703701</v>
      </c>
      <c r="C434" s="31">
        <f t="shared" si="60"/>
        <v>42803</v>
      </c>
      <c r="D434" s="32">
        <f t="shared" si="61"/>
        <v>0.32932870370370371</v>
      </c>
      <c r="E434" s="12">
        <f t="shared" si="68"/>
        <v>0.29166666666666663</v>
      </c>
      <c r="F434" s="10">
        <f t="shared" si="62"/>
        <v>5</v>
      </c>
      <c r="G434" s="9" t="str">
        <f t="shared" si="63"/>
        <v>Mar</v>
      </c>
      <c r="H434" s="9">
        <f t="shared" si="64"/>
        <v>2017</v>
      </c>
      <c r="I434" s="6">
        <v>42803.333067129628</v>
      </c>
      <c r="J434" s="5">
        <v>323</v>
      </c>
      <c r="K434" s="7">
        <f t="shared" si="65"/>
        <v>5.3833333333333337</v>
      </c>
      <c r="L434" s="5" t="s">
        <v>173</v>
      </c>
      <c r="M434" s="5" t="s">
        <v>155</v>
      </c>
      <c r="N434" s="14" t="str">
        <f t="shared" si="69"/>
        <v>W 42 St &amp; Dyer Ave TO 8 Ave &amp; W 33 St</v>
      </c>
      <c r="O434" s="5" t="s">
        <v>11</v>
      </c>
      <c r="P434" s="5" t="s">
        <v>12</v>
      </c>
      <c r="Q434" s="5">
        <v>1991</v>
      </c>
      <c r="R434" s="8">
        <f t="shared" si="66"/>
        <v>31</v>
      </c>
      <c r="S434" s="9" t="str">
        <f t="shared" si="67"/>
        <v>30-39</v>
      </c>
      <c r="T434" s="9"/>
    </row>
    <row r="435" spans="1:20" x14ac:dyDescent="0.3">
      <c r="A435" s="5">
        <v>3899420</v>
      </c>
      <c r="B435" s="6">
        <v>42862.9221412037</v>
      </c>
      <c r="C435" s="31">
        <f t="shared" si="60"/>
        <v>42862</v>
      </c>
      <c r="D435" s="32">
        <f t="shared" si="61"/>
        <v>0.92214120370370367</v>
      </c>
      <c r="E435" s="12">
        <f t="shared" si="68"/>
        <v>0.91666666666666663</v>
      </c>
      <c r="F435" s="10">
        <f t="shared" si="62"/>
        <v>1</v>
      </c>
      <c r="G435" s="9" t="str">
        <f t="shared" si="63"/>
        <v>May</v>
      </c>
      <c r="H435" s="9">
        <f t="shared" si="64"/>
        <v>2017</v>
      </c>
      <c r="I435" s="6">
        <v>42862.928090277775</v>
      </c>
      <c r="J435" s="5">
        <v>514</v>
      </c>
      <c r="K435" s="7">
        <f t="shared" si="65"/>
        <v>8.5666666666666664</v>
      </c>
      <c r="L435" s="5" t="s">
        <v>388</v>
      </c>
      <c r="M435" s="5" t="s">
        <v>16</v>
      </c>
      <c r="N435" s="14" t="str">
        <f t="shared" si="69"/>
        <v>Jay St &amp; Tech Pl TO Henry St &amp; Degraw St</v>
      </c>
      <c r="O435" s="5" t="s">
        <v>11</v>
      </c>
      <c r="P435" s="5" t="s">
        <v>12</v>
      </c>
      <c r="Q435" s="5">
        <v>1980</v>
      </c>
      <c r="R435" s="8">
        <f t="shared" si="66"/>
        <v>42</v>
      </c>
      <c r="S435" s="9" t="str">
        <f t="shared" si="67"/>
        <v>40-49</v>
      </c>
      <c r="T435" s="9"/>
    </row>
    <row r="436" spans="1:20" x14ac:dyDescent="0.3">
      <c r="A436" s="5">
        <v>2267204</v>
      </c>
      <c r="B436" s="6">
        <v>42826.843148148146</v>
      </c>
      <c r="C436" s="31">
        <f t="shared" si="60"/>
        <v>42826</v>
      </c>
      <c r="D436" s="32">
        <f t="shared" si="61"/>
        <v>0.8431481481481482</v>
      </c>
      <c r="E436" s="12">
        <f t="shared" si="68"/>
        <v>0.83333333333333326</v>
      </c>
      <c r="F436" s="10">
        <f t="shared" si="62"/>
        <v>7</v>
      </c>
      <c r="G436" s="9" t="str">
        <f t="shared" si="63"/>
        <v>Apr</v>
      </c>
      <c r="H436" s="9">
        <f t="shared" si="64"/>
        <v>2017</v>
      </c>
      <c r="I436" s="6">
        <v>42826.850671296299</v>
      </c>
      <c r="J436" s="5">
        <v>649</v>
      </c>
      <c r="K436" s="7">
        <f t="shared" si="65"/>
        <v>10.816666666666666</v>
      </c>
      <c r="L436" s="5" t="s">
        <v>361</v>
      </c>
      <c r="M436" s="5" t="s">
        <v>344</v>
      </c>
      <c r="N436" s="14" t="str">
        <f t="shared" si="69"/>
        <v>Central Park West &amp; W 68 St TO Amsterdam Ave &amp; W 82 St</v>
      </c>
      <c r="O436" s="5" t="s">
        <v>11</v>
      </c>
      <c r="P436" s="5" t="s">
        <v>12</v>
      </c>
      <c r="Q436" s="5">
        <v>1950</v>
      </c>
      <c r="R436" s="8">
        <f t="shared" si="66"/>
        <v>72</v>
      </c>
      <c r="S436" s="9" t="str">
        <f t="shared" si="67"/>
        <v>70-79</v>
      </c>
      <c r="T436" s="9"/>
    </row>
    <row r="437" spans="1:20" x14ac:dyDescent="0.3">
      <c r="A437" s="5">
        <v>1203329</v>
      </c>
      <c r="B437" s="6">
        <v>42786.572592592594</v>
      </c>
      <c r="C437" s="31">
        <f t="shared" si="60"/>
        <v>42786</v>
      </c>
      <c r="D437" s="32">
        <f t="shared" si="61"/>
        <v>0.57259259259259265</v>
      </c>
      <c r="E437" s="12">
        <f t="shared" si="68"/>
        <v>0.54166666666666663</v>
      </c>
      <c r="F437" s="10">
        <f t="shared" si="62"/>
        <v>2</v>
      </c>
      <c r="G437" s="9" t="str">
        <f t="shared" si="63"/>
        <v>Feb</v>
      </c>
      <c r="H437" s="9">
        <f t="shared" si="64"/>
        <v>2017</v>
      </c>
      <c r="I437" s="6">
        <v>42786.584224537037</v>
      </c>
      <c r="J437" s="5">
        <v>1004</v>
      </c>
      <c r="K437" s="7">
        <f t="shared" si="65"/>
        <v>16.733333333333334</v>
      </c>
      <c r="L437" s="5" t="s">
        <v>274</v>
      </c>
      <c r="M437" s="5" t="s">
        <v>104</v>
      </c>
      <c r="N437" s="14" t="str">
        <f t="shared" si="69"/>
        <v>11 Ave &amp; W 59 St TO W 34 St &amp; 11 Ave</v>
      </c>
      <c r="O437" s="5" t="s">
        <v>29</v>
      </c>
      <c r="P437" s="9" t="s">
        <v>12</v>
      </c>
      <c r="Q437" s="9">
        <v>1950</v>
      </c>
      <c r="R437" s="8">
        <f t="shared" si="66"/>
        <v>72</v>
      </c>
      <c r="S437" s="9" t="str">
        <f t="shared" si="67"/>
        <v>70-79</v>
      </c>
      <c r="T437" s="9"/>
    </row>
    <row r="438" spans="1:20" x14ac:dyDescent="0.3">
      <c r="A438" s="5">
        <v>1940925</v>
      </c>
      <c r="B438" s="6">
        <v>42815.397546296299</v>
      </c>
      <c r="C438" s="31">
        <f t="shared" si="60"/>
        <v>42815</v>
      </c>
      <c r="D438" s="32">
        <f t="shared" si="61"/>
        <v>0.39754629629629629</v>
      </c>
      <c r="E438" s="12">
        <f t="shared" si="68"/>
        <v>0.375</v>
      </c>
      <c r="F438" s="10">
        <f t="shared" si="62"/>
        <v>3</v>
      </c>
      <c r="G438" s="9" t="str">
        <f t="shared" si="63"/>
        <v>Mar</v>
      </c>
      <c r="H438" s="9">
        <f t="shared" si="64"/>
        <v>2017</v>
      </c>
      <c r="I438" s="6">
        <v>42815.40384259259</v>
      </c>
      <c r="J438" s="5">
        <v>544</v>
      </c>
      <c r="K438" s="7">
        <f t="shared" si="65"/>
        <v>9.0666666666666664</v>
      </c>
      <c r="L438" s="5" t="s">
        <v>187</v>
      </c>
      <c r="M438" s="5" t="s">
        <v>334</v>
      </c>
      <c r="N438" s="14" t="str">
        <f t="shared" si="69"/>
        <v>E 23 St &amp; 1 Ave TO E 33 St &amp; 5 Ave</v>
      </c>
      <c r="O438" s="5" t="s">
        <v>11</v>
      </c>
      <c r="P438" s="5" t="s">
        <v>12</v>
      </c>
      <c r="Q438" s="5">
        <v>1989</v>
      </c>
      <c r="R438" s="8">
        <f t="shared" si="66"/>
        <v>33</v>
      </c>
      <c r="S438" s="9" t="str">
        <f t="shared" si="67"/>
        <v>30-39</v>
      </c>
      <c r="T438" s="9"/>
    </row>
    <row r="439" spans="1:20" x14ac:dyDescent="0.3">
      <c r="A439" s="5">
        <v>3994748</v>
      </c>
      <c r="B439" s="6">
        <v>42864.76489583333</v>
      </c>
      <c r="C439" s="31">
        <f t="shared" si="60"/>
        <v>42864</v>
      </c>
      <c r="D439" s="32">
        <f t="shared" si="61"/>
        <v>0.76489583333333344</v>
      </c>
      <c r="E439" s="12">
        <f t="shared" si="68"/>
        <v>0.75</v>
      </c>
      <c r="F439" s="10">
        <f t="shared" si="62"/>
        <v>3</v>
      </c>
      <c r="G439" s="9" t="str">
        <f t="shared" si="63"/>
        <v>May</v>
      </c>
      <c r="H439" s="9">
        <f t="shared" si="64"/>
        <v>2017</v>
      </c>
      <c r="I439" s="6">
        <v>42864.771574074075</v>
      </c>
      <c r="J439" s="5">
        <v>577</v>
      </c>
      <c r="K439" s="7">
        <f t="shared" si="65"/>
        <v>9.6166666666666671</v>
      </c>
      <c r="L439" s="5" t="s">
        <v>389</v>
      </c>
      <c r="M439" s="5" t="s">
        <v>384</v>
      </c>
      <c r="N439" s="14" t="str">
        <f t="shared" si="69"/>
        <v>Vernon Blvd &amp; 50 Ave TO Norman Ave &amp; Leonard St - 2</v>
      </c>
      <c r="O439" s="5" t="s">
        <v>11</v>
      </c>
      <c r="P439" s="5" t="s">
        <v>12</v>
      </c>
      <c r="Q439" s="5">
        <v>1969</v>
      </c>
      <c r="R439" s="8">
        <f t="shared" si="66"/>
        <v>53</v>
      </c>
      <c r="S439" s="9" t="str">
        <f t="shared" si="67"/>
        <v>50-59</v>
      </c>
      <c r="T439" s="9"/>
    </row>
    <row r="440" spans="1:20" x14ac:dyDescent="0.3">
      <c r="A440" s="5">
        <v>6045473</v>
      </c>
      <c r="B440" s="6">
        <v>42903.848749999997</v>
      </c>
      <c r="C440" s="31">
        <f t="shared" si="60"/>
        <v>42903</v>
      </c>
      <c r="D440" s="32">
        <f t="shared" si="61"/>
        <v>0.84875</v>
      </c>
      <c r="E440" s="12">
        <f t="shared" si="68"/>
        <v>0.83333333333333326</v>
      </c>
      <c r="F440" s="10">
        <f t="shared" si="62"/>
        <v>7</v>
      </c>
      <c r="G440" s="9" t="str">
        <f t="shared" si="63"/>
        <v>Jun</v>
      </c>
      <c r="H440" s="9">
        <f t="shared" si="64"/>
        <v>2017</v>
      </c>
      <c r="I440" s="6">
        <v>42903.850810185184</v>
      </c>
      <c r="J440" s="5">
        <v>177</v>
      </c>
      <c r="K440" s="7">
        <f t="shared" si="65"/>
        <v>2.95</v>
      </c>
      <c r="L440" s="5" t="s">
        <v>156</v>
      </c>
      <c r="M440" s="5" t="s">
        <v>222</v>
      </c>
      <c r="N440" s="14" t="str">
        <f t="shared" si="69"/>
        <v>University Pl &amp; E 8 St TO Sullivan St &amp; Washington Sq</v>
      </c>
      <c r="O440" s="5" t="s">
        <v>11</v>
      </c>
      <c r="P440" s="5" t="s">
        <v>12</v>
      </c>
      <c r="Q440" s="5">
        <v>1995</v>
      </c>
      <c r="R440" s="8">
        <f t="shared" si="66"/>
        <v>27</v>
      </c>
      <c r="S440" s="9" t="str">
        <f t="shared" si="67"/>
        <v>20-29</v>
      </c>
      <c r="T440" s="9"/>
    </row>
    <row r="441" spans="1:20" x14ac:dyDescent="0.3">
      <c r="A441" s="5">
        <v>1030616</v>
      </c>
      <c r="B441" s="6">
        <v>42780.861064814817</v>
      </c>
      <c r="C441" s="31">
        <f t="shared" si="60"/>
        <v>42780</v>
      </c>
      <c r="D441" s="32">
        <f t="shared" si="61"/>
        <v>0.86106481481481489</v>
      </c>
      <c r="E441" s="12">
        <f t="shared" si="68"/>
        <v>0.83333333333333326</v>
      </c>
      <c r="F441" s="10">
        <f t="shared" si="62"/>
        <v>3</v>
      </c>
      <c r="G441" s="9" t="str">
        <f t="shared" si="63"/>
        <v>Feb</v>
      </c>
      <c r="H441" s="9">
        <f t="shared" si="64"/>
        <v>2017</v>
      </c>
      <c r="I441" s="6">
        <v>42780.877905092595</v>
      </c>
      <c r="J441" s="5">
        <v>1455</v>
      </c>
      <c r="K441" s="7">
        <f t="shared" si="65"/>
        <v>24.25</v>
      </c>
      <c r="L441" s="5" t="s">
        <v>64</v>
      </c>
      <c r="M441" s="5" t="s">
        <v>390</v>
      </c>
      <c r="N441" s="14" t="str">
        <f t="shared" si="69"/>
        <v>9 Ave &amp; W 45 St TO W 107 St &amp; Columbus Ave</v>
      </c>
      <c r="O441" s="5" t="s">
        <v>11</v>
      </c>
      <c r="P441" s="5" t="s">
        <v>12</v>
      </c>
      <c r="Q441" s="5">
        <v>1992</v>
      </c>
      <c r="R441" s="8">
        <f t="shared" si="66"/>
        <v>30</v>
      </c>
      <c r="S441" s="9" t="str">
        <f t="shared" si="67"/>
        <v>30-39</v>
      </c>
      <c r="T441" s="9"/>
    </row>
    <row r="442" spans="1:20" x14ac:dyDescent="0.3">
      <c r="A442" s="5">
        <v>5882643</v>
      </c>
      <c r="B442" s="6">
        <v>42900.809189814812</v>
      </c>
      <c r="C442" s="31">
        <f t="shared" si="60"/>
        <v>42900</v>
      </c>
      <c r="D442" s="32">
        <f t="shared" si="61"/>
        <v>0.80918981481481478</v>
      </c>
      <c r="E442" s="12">
        <f t="shared" si="68"/>
        <v>0.79166666666666663</v>
      </c>
      <c r="F442" s="10">
        <f t="shared" si="62"/>
        <v>4</v>
      </c>
      <c r="G442" s="9" t="str">
        <f t="shared" si="63"/>
        <v>Jun</v>
      </c>
      <c r="H442" s="9">
        <f t="shared" si="64"/>
        <v>2017</v>
      </c>
      <c r="I442" s="6">
        <v>42900.820625</v>
      </c>
      <c r="J442" s="5">
        <v>988</v>
      </c>
      <c r="K442" s="7">
        <f t="shared" si="65"/>
        <v>16.466666666666665</v>
      </c>
      <c r="L442" s="5" t="s">
        <v>310</v>
      </c>
      <c r="M442" s="5" t="s">
        <v>391</v>
      </c>
      <c r="N442" s="14" t="str">
        <f t="shared" si="69"/>
        <v>E 81 St &amp; York Ave TO Amsterdam Ave &amp; W 73 St</v>
      </c>
      <c r="O442" s="5" t="s">
        <v>11</v>
      </c>
      <c r="P442" s="5" t="s">
        <v>12</v>
      </c>
      <c r="Q442" s="5">
        <v>1981</v>
      </c>
      <c r="R442" s="8">
        <f t="shared" si="66"/>
        <v>41</v>
      </c>
      <c r="S442" s="9" t="str">
        <f t="shared" si="67"/>
        <v>40-49</v>
      </c>
      <c r="T442" s="9"/>
    </row>
    <row r="443" spans="1:20" x14ac:dyDescent="0.3">
      <c r="A443" s="5">
        <v>3095107</v>
      </c>
      <c r="B443" s="6">
        <v>42845.692071759258</v>
      </c>
      <c r="C443" s="31">
        <f t="shared" si="60"/>
        <v>42845</v>
      </c>
      <c r="D443" s="32">
        <f t="shared" si="61"/>
        <v>0.69207175925925923</v>
      </c>
      <c r="E443" s="12">
        <f t="shared" si="68"/>
        <v>0.66666666666666663</v>
      </c>
      <c r="F443" s="10">
        <f t="shared" si="62"/>
        <v>5</v>
      </c>
      <c r="G443" s="9" t="str">
        <f t="shared" si="63"/>
        <v>Apr</v>
      </c>
      <c r="H443" s="9">
        <f t="shared" si="64"/>
        <v>2017</v>
      </c>
      <c r="I443" s="6">
        <v>42845.699826388889</v>
      </c>
      <c r="J443" s="5">
        <v>669</v>
      </c>
      <c r="K443" s="7">
        <f t="shared" si="65"/>
        <v>11.15</v>
      </c>
      <c r="L443" s="5" t="s">
        <v>230</v>
      </c>
      <c r="M443" s="5" t="s">
        <v>47</v>
      </c>
      <c r="N443" s="14" t="str">
        <f t="shared" si="69"/>
        <v>E 65 St &amp; 2 Ave TO Central Park West &amp; W 76 St</v>
      </c>
      <c r="O443" s="5" t="s">
        <v>11</v>
      </c>
      <c r="P443" s="5" t="s">
        <v>12</v>
      </c>
      <c r="Q443" s="5">
        <v>1988</v>
      </c>
      <c r="R443" s="8">
        <f t="shared" si="66"/>
        <v>34</v>
      </c>
      <c r="S443" s="9" t="str">
        <f t="shared" si="67"/>
        <v>30-39</v>
      </c>
      <c r="T443" s="9"/>
    </row>
    <row r="444" spans="1:20" x14ac:dyDescent="0.3">
      <c r="A444" s="5">
        <v>5836197</v>
      </c>
      <c r="B444" s="6">
        <v>42900.295451388891</v>
      </c>
      <c r="C444" s="31">
        <f t="shared" si="60"/>
        <v>42900</v>
      </c>
      <c r="D444" s="32">
        <f t="shared" si="61"/>
        <v>0.29545138888888889</v>
      </c>
      <c r="E444" s="12">
        <f t="shared" si="68"/>
        <v>0.29166666666666663</v>
      </c>
      <c r="F444" s="10">
        <f t="shared" si="62"/>
        <v>4</v>
      </c>
      <c r="G444" s="9" t="str">
        <f t="shared" si="63"/>
        <v>Jun</v>
      </c>
      <c r="H444" s="9">
        <f t="shared" si="64"/>
        <v>2017</v>
      </c>
      <c r="I444" s="6">
        <v>42900.299386574072</v>
      </c>
      <c r="J444" s="5">
        <v>340</v>
      </c>
      <c r="K444" s="7">
        <f t="shared" si="65"/>
        <v>5.666666666666667</v>
      </c>
      <c r="L444" s="5" t="s">
        <v>134</v>
      </c>
      <c r="M444" s="5" t="s">
        <v>392</v>
      </c>
      <c r="N444" s="14" t="str">
        <f t="shared" si="69"/>
        <v>Broadway &amp; W 51 St TO E 51 St &amp; Lexington Ave</v>
      </c>
      <c r="O444" s="5" t="s">
        <v>11</v>
      </c>
      <c r="P444" s="5" t="s">
        <v>12</v>
      </c>
      <c r="Q444" s="5">
        <v>1968</v>
      </c>
      <c r="R444" s="8">
        <f t="shared" si="66"/>
        <v>54</v>
      </c>
      <c r="S444" s="9" t="str">
        <f t="shared" si="67"/>
        <v>50-59</v>
      </c>
      <c r="T444" s="9"/>
    </row>
    <row r="445" spans="1:20" x14ac:dyDescent="0.3">
      <c r="A445" s="5">
        <v>5847078</v>
      </c>
      <c r="B445" s="6">
        <v>42900.435543981483</v>
      </c>
      <c r="C445" s="31">
        <f t="shared" si="60"/>
        <v>42900</v>
      </c>
      <c r="D445" s="32">
        <f t="shared" si="61"/>
        <v>0.43554398148148149</v>
      </c>
      <c r="E445" s="12">
        <f t="shared" si="68"/>
        <v>0.41666666666666663</v>
      </c>
      <c r="F445" s="10">
        <f t="shared" si="62"/>
        <v>4</v>
      </c>
      <c r="G445" s="9" t="str">
        <f t="shared" si="63"/>
        <v>Jun</v>
      </c>
      <c r="H445" s="9">
        <f t="shared" si="64"/>
        <v>2017</v>
      </c>
      <c r="I445" s="6">
        <v>42900.444884259261</v>
      </c>
      <c r="J445" s="5">
        <v>807</v>
      </c>
      <c r="K445" s="7">
        <f t="shared" si="65"/>
        <v>13.45</v>
      </c>
      <c r="L445" s="5" t="s">
        <v>393</v>
      </c>
      <c r="M445" s="5" t="s">
        <v>147</v>
      </c>
      <c r="N445" s="14" t="str">
        <f t="shared" si="69"/>
        <v>Broadway &amp; W 32 St TO E 33 St &amp; 2 Ave</v>
      </c>
      <c r="O445" s="5" t="s">
        <v>11</v>
      </c>
      <c r="P445" s="5" t="s">
        <v>12</v>
      </c>
      <c r="Q445" s="5">
        <v>1987</v>
      </c>
      <c r="R445" s="8">
        <f t="shared" si="66"/>
        <v>35</v>
      </c>
      <c r="S445" s="9" t="str">
        <f t="shared" si="67"/>
        <v>30-39</v>
      </c>
      <c r="T445" s="9"/>
    </row>
    <row r="446" spans="1:20" x14ac:dyDescent="0.3">
      <c r="A446" s="5">
        <v>510876</v>
      </c>
      <c r="B446" s="6">
        <v>42758.695775462962</v>
      </c>
      <c r="C446" s="31">
        <f t="shared" si="60"/>
        <v>42758</v>
      </c>
      <c r="D446" s="32">
        <f t="shared" si="61"/>
        <v>0.695775462962963</v>
      </c>
      <c r="E446" s="12">
        <f t="shared" si="68"/>
        <v>0.66666666666666663</v>
      </c>
      <c r="F446" s="10">
        <f t="shared" si="62"/>
        <v>2</v>
      </c>
      <c r="G446" s="9" t="str">
        <f t="shared" si="63"/>
        <v>Jan</v>
      </c>
      <c r="H446" s="9">
        <f t="shared" si="64"/>
        <v>2017</v>
      </c>
      <c r="I446" s="6">
        <v>42758.700092592589</v>
      </c>
      <c r="J446" s="5">
        <v>372</v>
      </c>
      <c r="K446" s="7">
        <f t="shared" si="65"/>
        <v>6.2</v>
      </c>
      <c r="L446" s="5" t="s">
        <v>52</v>
      </c>
      <c r="M446" s="5" t="s">
        <v>53</v>
      </c>
      <c r="N446" s="14" t="str">
        <f t="shared" si="69"/>
        <v>University Pl &amp; E 14 St TO Washington Pl &amp; Broadway</v>
      </c>
      <c r="O446" s="5" t="s">
        <v>11</v>
      </c>
      <c r="P446" s="5" t="s">
        <v>19</v>
      </c>
      <c r="Q446" s="5">
        <v>1988</v>
      </c>
      <c r="R446" s="8">
        <f t="shared" si="66"/>
        <v>34</v>
      </c>
      <c r="S446" s="9" t="str">
        <f t="shared" si="67"/>
        <v>30-39</v>
      </c>
      <c r="T446" s="9"/>
    </row>
    <row r="447" spans="1:20" x14ac:dyDescent="0.3">
      <c r="A447" s="5">
        <v>1432757</v>
      </c>
      <c r="B447" s="6">
        <v>42792.685729166667</v>
      </c>
      <c r="C447" s="31">
        <f t="shared" si="60"/>
        <v>42792</v>
      </c>
      <c r="D447" s="32">
        <f t="shared" si="61"/>
        <v>0.68572916666666661</v>
      </c>
      <c r="E447" s="12">
        <f t="shared" si="68"/>
        <v>0.66666666666666663</v>
      </c>
      <c r="F447" s="10">
        <f t="shared" si="62"/>
        <v>1</v>
      </c>
      <c r="G447" s="9" t="str">
        <f t="shared" si="63"/>
        <v>Feb</v>
      </c>
      <c r="H447" s="9">
        <f t="shared" si="64"/>
        <v>2017</v>
      </c>
      <c r="I447" s="6">
        <v>42792.689652777779</v>
      </c>
      <c r="J447" s="5">
        <v>338</v>
      </c>
      <c r="K447" s="7">
        <f t="shared" si="65"/>
        <v>5.6333333333333337</v>
      </c>
      <c r="L447" s="5" t="s">
        <v>224</v>
      </c>
      <c r="M447" s="5" t="s">
        <v>275</v>
      </c>
      <c r="N447" s="14" t="str">
        <f t="shared" si="69"/>
        <v>MacDougal St &amp; Washington Sq TO W 18 St &amp; 6 Ave</v>
      </c>
      <c r="O447" s="5" t="s">
        <v>11</v>
      </c>
      <c r="P447" s="5" t="s">
        <v>12</v>
      </c>
      <c r="Q447" s="5">
        <v>1965</v>
      </c>
      <c r="R447" s="8">
        <f t="shared" si="66"/>
        <v>57</v>
      </c>
      <c r="S447" s="9" t="str">
        <f t="shared" si="67"/>
        <v>50-59</v>
      </c>
      <c r="T447" s="9"/>
    </row>
    <row r="448" spans="1:20" x14ac:dyDescent="0.3">
      <c r="A448" s="5">
        <v>6788542</v>
      </c>
      <c r="B448" s="6">
        <v>42916.629328703704</v>
      </c>
      <c r="C448" s="31">
        <f t="shared" si="60"/>
        <v>42916</v>
      </c>
      <c r="D448" s="32">
        <f t="shared" si="61"/>
        <v>0.62932870370370375</v>
      </c>
      <c r="E448" s="12">
        <f t="shared" si="68"/>
        <v>0.625</v>
      </c>
      <c r="F448" s="10">
        <f t="shared" si="62"/>
        <v>6</v>
      </c>
      <c r="G448" s="9" t="str">
        <f t="shared" si="63"/>
        <v>Jun</v>
      </c>
      <c r="H448" s="9">
        <f t="shared" si="64"/>
        <v>2017</v>
      </c>
      <c r="I448" s="6">
        <v>42916.647083333337</v>
      </c>
      <c r="J448" s="5">
        <v>1534</v>
      </c>
      <c r="K448" s="7">
        <f t="shared" si="65"/>
        <v>25.566666666666666</v>
      </c>
      <c r="L448" s="5" t="s">
        <v>210</v>
      </c>
      <c r="M448" s="5" t="s">
        <v>143</v>
      </c>
      <c r="N448" s="14" t="str">
        <f t="shared" si="69"/>
        <v>W 49 St &amp; 8 Ave TO E 10 St &amp; Avenue A</v>
      </c>
      <c r="O448" s="5" t="s">
        <v>11</v>
      </c>
      <c r="P448" s="5" t="s">
        <v>12</v>
      </c>
      <c r="Q448" s="5">
        <v>1993</v>
      </c>
      <c r="R448" s="8">
        <f t="shared" si="66"/>
        <v>29</v>
      </c>
      <c r="S448" s="9" t="str">
        <f t="shared" si="67"/>
        <v>20-29</v>
      </c>
      <c r="T448" s="9"/>
    </row>
    <row r="449" spans="1:20" x14ac:dyDescent="0.3">
      <c r="A449" s="5">
        <v>6027395</v>
      </c>
      <c r="B449" s="6">
        <v>42903.500567129631</v>
      </c>
      <c r="C449" s="31">
        <f t="shared" si="60"/>
        <v>42903</v>
      </c>
      <c r="D449" s="32">
        <f t="shared" si="61"/>
        <v>0.50056712962962957</v>
      </c>
      <c r="E449" s="12">
        <f t="shared" si="68"/>
        <v>0.5</v>
      </c>
      <c r="F449" s="10">
        <f t="shared" si="62"/>
        <v>7</v>
      </c>
      <c r="G449" s="9" t="str">
        <f t="shared" si="63"/>
        <v>Jun</v>
      </c>
      <c r="H449" s="9">
        <f t="shared" si="64"/>
        <v>2017</v>
      </c>
      <c r="I449" s="6">
        <v>42903.50440972222</v>
      </c>
      <c r="J449" s="5">
        <v>332</v>
      </c>
      <c r="K449" s="7">
        <f t="shared" si="65"/>
        <v>5.5333333333333332</v>
      </c>
      <c r="L449" s="5" t="s">
        <v>67</v>
      </c>
      <c r="M449" s="5" t="s">
        <v>119</v>
      </c>
      <c r="N449" s="14" t="str">
        <f t="shared" si="69"/>
        <v>W 20 St &amp; 11 Ave TO 9 Ave &amp; W 28 St</v>
      </c>
      <c r="O449" s="5" t="s">
        <v>11</v>
      </c>
      <c r="P449" s="5" t="s">
        <v>12</v>
      </c>
      <c r="Q449" s="5">
        <v>1990</v>
      </c>
      <c r="R449" s="8">
        <f t="shared" si="66"/>
        <v>32</v>
      </c>
      <c r="S449" s="9" t="str">
        <f t="shared" si="67"/>
        <v>30-39</v>
      </c>
      <c r="T449" s="9"/>
    </row>
    <row r="450" spans="1:20" x14ac:dyDescent="0.3">
      <c r="A450" s="5">
        <v>3327599</v>
      </c>
      <c r="B450" s="6">
        <v>42851.703032407408</v>
      </c>
      <c r="C450" s="31">
        <f t="shared" ref="C450:C513" si="70">DATE(YEAR(B450),MONTH(B450),DAY(B450))</f>
        <v>42851</v>
      </c>
      <c r="D450" s="32">
        <f t="shared" ref="D450:D513" si="71">TIME(HOUR(B450),MINUTE(B450),SECOND(B450))</f>
        <v>0.70303240740740736</v>
      </c>
      <c r="E450" s="12">
        <f t="shared" si="68"/>
        <v>0.66666666666666663</v>
      </c>
      <c r="F450" s="10">
        <f t="shared" ref="F450:F513" si="72">WEEKDAY(B450)</f>
        <v>4</v>
      </c>
      <c r="G450" s="9" t="str">
        <f t="shared" ref="G450:G513" si="73">TEXT(B450,"mmm")</f>
        <v>Apr</v>
      </c>
      <c r="H450" s="9">
        <f t="shared" ref="H450:H513" si="74">YEAR(B450)</f>
        <v>2017</v>
      </c>
      <c r="I450" s="6">
        <v>42851.714629629627</v>
      </c>
      <c r="J450" s="5">
        <v>1001</v>
      </c>
      <c r="K450" s="7">
        <f t="shared" ref="K450:K513" si="75">J450/60</f>
        <v>16.683333333333334</v>
      </c>
      <c r="L450" s="5" t="s">
        <v>43</v>
      </c>
      <c r="M450" s="5" t="s">
        <v>255</v>
      </c>
      <c r="N450" s="14" t="str">
        <f t="shared" si="69"/>
        <v>W 17 St &amp; 8 Ave TO Pershing Square North</v>
      </c>
      <c r="O450" s="5" t="s">
        <v>11</v>
      </c>
      <c r="P450" s="5" t="s">
        <v>12</v>
      </c>
      <c r="Q450" s="5">
        <v>1960</v>
      </c>
      <c r="R450" s="8">
        <f t="shared" ref="R450:R513" si="76">2022-Q450</f>
        <v>62</v>
      </c>
      <c r="S450" s="9" t="str">
        <f t="shared" ref="S450:S513" si="77">IF(AND(R450&gt;=20,R450&lt;30),"20-29",IF(AND(R450&gt;=30,R450&lt;40),"30-39",IF(AND(R450&gt;=40,R450&lt;50),"40-49",IF(AND(R450&gt;=50,R450&lt;60),"50-59",IF(AND(R450&gt;=60,R450&lt;70),"60-69",IF(AND(R450&gt;=70,R450&lt;80),"70-79","80 above"))))))</f>
        <v>60-69</v>
      </c>
      <c r="T450" s="9"/>
    </row>
    <row r="451" spans="1:20" x14ac:dyDescent="0.3">
      <c r="A451" s="5">
        <v>4648323</v>
      </c>
      <c r="B451" s="6">
        <v>42877.404293981483</v>
      </c>
      <c r="C451" s="31">
        <f t="shared" si="70"/>
        <v>42877</v>
      </c>
      <c r="D451" s="32">
        <f t="shared" si="71"/>
        <v>0.40429398148148149</v>
      </c>
      <c r="E451" s="12">
        <f t="shared" ref="E451:E514" si="78">FLOOR(D451,"1:00")</f>
        <v>0.375</v>
      </c>
      <c r="F451" s="10">
        <f t="shared" si="72"/>
        <v>2</v>
      </c>
      <c r="G451" s="9" t="str">
        <f t="shared" si="73"/>
        <v>May</v>
      </c>
      <c r="H451" s="9">
        <f t="shared" si="74"/>
        <v>2017</v>
      </c>
      <c r="I451" s="6">
        <v>42877.410428240742</v>
      </c>
      <c r="J451" s="5">
        <v>529</v>
      </c>
      <c r="K451" s="7">
        <f t="shared" si="75"/>
        <v>8.8166666666666664</v>
      </c>
      <c r="L451" s="5" t="s">
        <v>135</v>
      </c>
      <c r="M451" s="5" t="s">
        <v>394</v>
      </c>
      <c r="N451" s="14" t="str">
        <f t="shared" ref="N451:N514" si="79">CONCATENATE(L451:L1116," TO ",M451:M1116)</f>
        <v>Duane St &amp; Greenwich St TO Forsyth St &amp; Canal St</v>
      </c>
      <c r="O451" s="5" t="s">
        <v>11</v>
      </c>
      <c r="P451" s="5" t="s">
        <v>19</v>
      </c>
      <c r="Q451" s="5">
        <v>1990</v>
      </c>
      <c r="R451" s="8">
        <f t="shared" si="76"/>
        <v>32</v>
      </c>
      <c r="S451" s="9" t="str">
        <f t="shared" si="77"/>
        <v>30-39</v>
      </c>
      <c r="T451" s="9"/>
    </row>
    <row r="452" spans="1:20" x14ac:dyDescent="0.3">
      <c r="A452" s="5">
        <v>4793031</v>
      </c>
      <c r="B452" s="6">
        <v>42880.717511574076</v>
      </c>
      <c r="C452" s="31">
        <f t="shared" si="70"/>
        <v>42880</v>
      </c>
      <c r="D452" s="32">
        <f t="shared" si="71"/>
        <v>0.71751157407407407</v>
      </c>
      <c r="E452" s="12">
        <f t="shared" si="78"/>
        <v>0.70833333333333326</v>
      </c>
      <c r="F452" s="10">
        <f t="shared" si="72"/>
        <v>5</v>
      </c>
      <c r="G452" s="9" t="str">
        <f t="shared" si="73"/>
        <v>May</v>
      </c>
      <c r="H452" s="9">
        <f t="shared" si="74"/>
        <v>2017</v>
      </c>
      <c r="I452" s="6">
        <v>42880.728043981479</v>
      </c>
      <c r="J452" s="5">
        <v>909</v>
      </c>
      <c r="K452" s="7">
        <f t="shared" si="75"/>
        <v>15.15</v>
      </c>
      <c r="L452" s="5" t="s">
        <v>90</v>
      </c>
      <c r="M452" s="5" t="s">
        <v>61</v>
      </c>
      <c r="N452" s="14" t="str">
        <f t="shared" si="79"/>
        <v>Greenwich St &amp; W Houston St TO W 38 St &amp; 8 Ave</v>
      </c>
      <c r="O452" s="5" t="s">
        <v>11</v>
      </c>
      <c r="P452" s="5" t="s">
        <v>12</v>
      </c>
      <c r="Q452" s="5">
        <v>1973</v>
      </c>
      <c r="R452" s="8">
        <f t="shared" si="76"/>
        <v>49</v>
      </c>
      <c r="S452" s="9" t="str">
        <f t="shared" si="77"/>
        <v>40-49</v>
      </c>
      <c r="T452" s="9"/>
    </row>
    <row r="453" spans="1:20" x14ac:dyDescent="0.3">
      <c r="A453" s="5">
        <v>1603846</v>
      </c>
      <c r="B453" s="6">
        <v>42797.401562500003</v>
      </c>
      <c r="C453" s="31">
        <f t="shared" si="70"/>
        <v>42797</v>
      </c>
      <c r="D453" s="32">
        <f t="shared" si="71"/>
        <v>0.40156249999999999</v>
      </c>
      <c r="E453" s="12">
        <f t="shared" si="78"/>
        <v>0.375</v>
      </c>
      <c r="F453" s="10">
        <f t="shared" si="72"/>
        <v>6</v>
      </c>
      <c r="G453" s="9" t="str">
        <f t="shared" si="73"/>
        <v>Mar</v>
      </c>
      <c r="H453" s="9">
        <f t="shared" si="74"/>
        <v>2017</v>
      </c>
      <c r="I453" s="6">
        <v>42797.402754629627</v>
      </c>
      <c r="J453" s="5">
        <v>103</v>
      </c>
      <c r="K453" s="7">
        <f t="shared" si="75"/>
        <v>1.7166666666666666</v>
      </c>
      <c r="L453" s="5" t="s">
        <v>132</v>
      </c>
      <c r="M453" s="5" t="s">
        <v>220</v>
      </c>
      <c r="N453" s="14" t="str">
        <f t="shared" si="79"/>
        <v>Front St &amp; Washington St TO Cadman Plaza E &amp; Red Cross Pl</v>
      </c>
      <c r="O453" s="5" t="s">
        <v>11</v>
      </c>
      <c r="P453" s="5" t="s">
        <v>12</v>
      </c>
      <c r="Q453" s="5">
        <v>1976</v>
      </c>
      <c r="R453" s="8">
        <f t="shared" si="76"/>
        <v>46</v>
      </c>
      <c r="S453" s="9" t="str">
        <f t="shared" si="77"/>
        <v>40-49</v>
      </c>
      <c r="T453" s="9"/>
    </row>
    <row r="454" spans="1:20" x14ac:dyDescent="0.3">
      <c r="A454" s="5">
        <v>6355219</v>
      </c>
      <c r="B454" s="6">
        <v>42909.472488425927</v>
      </c>
      <c r="C454" s="31">
        <f t="shared" si="70"/>
        <v>42909</v>
      </c>
      <c r="D454" s="32">
        <f t="shared" si="71"/>
        <v>0.47248842592592594</v>
      </c>
      <c r="E454" s="12">
        <f t="shared" si="78"/>
        <v>0.45833333333333331</v>
      </c>
      <c r="F454" s="10">
        <f t="shared" si="72"/>
        <v>6</v>
      </c>
      <c r="G454" s="9" t="str">
        <f t="shared" si="73"/>
        <v>Jun</v>
      </c>
      <c r="H454" s="9">
        <f t="shared" si="74"/>
        <v>2017</v>
      </c>
      <c r="I454" s="6">
        <v>42909.482071759259</v>
      </c>
      <c r="J454" s="5">
        <v>827</v>
      </c>
      <c r="K454" s="7">
        <f t="shared" si="75"/>
        <v>13.783333333333333</v>
      </c>
      <c r="L454" s="5" t="s">
        <v>395</v>
      </c>
      <c r="M454" s="5" t="s">
        <v>396</v>
      </c>
      <c r="N454" s="14" t="str">
        <f t="shared" si="79"/>
        <v>45 Rd &amp; 11 St TO Center Blvd &amp; Borden Ave</v>
      </c>
      <c r="O454" s="5" t="s">
        <v>29</v>
      </c>
      <c r="P454" s="5" t="s">
        <v>12</v>
      </c>
      <c r="Q454" s="5">
        <v>1995</v>
      </c>
      <c r="R454" s="8">
        <f t="shared" si="76"/>
        <v>27</v>
      </c>
      <c r="S454" s="9" t="str">
        <f t="shared" si="77"/>
        <v>20-29</v>
      </c>
      <c r="T454" s="9"/>
    </row>
    <row r="455" spans="1:20" x14ac:dyDescent="0.3">
      <c r="A455" s="5">
        <v>4089351</v>
      </c>
      <c r="B455" s="6">
        <v>42866.531944444447</v>
      </c>
      <c r="C455" s="31">
        <f t="shared" si="70"/>
        <v>42866</v>
      </c>
      <c r="D455" s="32">
        <f t="shared" si="71"/>
        <v>0.53194444444444444</v>
      </c>
      <c r="E455" s="12">
        <f t="shared" si="78"/>
        <v>0.5</v>
      </c>
      <c r="F455" s="10">
        <f t="shared" si="72"/>
        <v>5</v>
      </c>
      <c r="G455" s="9" t="str">
        <f t="shared" si="73"/>
        <v>May</v>
      </c>
      <c r="H455" s="9">
        <f t="shared" si="74"/>
        <v>2017</v>
      </c>
      <c r="I455" s="6">
        <v>42866.542291666665</v>
      </c>
      <c r="J455" s="5">
        <v>894</v>
      </c>
      <c r="K455" s="7">
        <f t="shared" si="75"/>
        <v>14.9</v>
      </c>
      <c r="L455" s="5" t="s">
        <v>397</v>
      </c>
      <c r="M455" s="5" t="s">
        <v>159</v>
      </c>
      <c r="N455" s="14" t="str">
        <f t="shared" si="79"/>
        <v>E 6 St &amp; Avenue D TO Forsyth St &amp; Broome St</v>
      </c>
      <c r="O455" s="5" t="s">
        <v>11</v>
      </c>
      <c r="P455" s="5" t="s">
        <v>12</v>
      </c>
      <c r="Q455" s="5">
        <v>1967</v>
      </c>
      <c r="R455" s="8">
        <f t="shared" si="76"/>
        <v>55</v>
      </c>
      <c r="S455" s="9" t="str">
        <f t="shared" si="77"/>
        <v>50-59</v>
      </c>
      <c r="T455" s="9"/>
    </row>
    <row r="456" spans="1:20" x14ac:dyDescent="0.3">
      <c r="A456" s="5">
        <v>4155251</v>
      </c>
      <c r="B456" s="6">
        <v>42867.649814814817</v>
      </c>
      <c r="C456" s="31">
        <f t="shared" si="70"/>
        <v>42867</v>
      </c>
      <c r="D456" s="32">
        <f t="shared" si="71"/>
        <v>0.64981481481481485</v>
      </c>
      <c r="E456" s="12">
        <f t="shared" si="78"/>
        <v>0.625</v>
      </c>
      <c r="F456" s="10">
        <f t="shared" si="72"/>
        <v>6</v>
      </c>
      <c r="G456" s="9" t="str">
        <f t="shared" si="73"/>
        <v>May</v>
      </c>
      <c r="H456" s="9">
        <f t="shared" si="74"/>
        <v>2017</v>
      </c>
      <c r="I456" s="6">
        <v>42867.680324074077</v>
      </c>
      <c r="J456" s="5">
        <v>2635</v>
      </c>
      <c r="K456" s="7">
        <f t="shared" si="75"/>
        <v>43.916666666666664</v>
      </c>
      <c r="L456" s="5" t="s">
        <v>303</v>
      </c>
      <c r="M456" s="5" t="s">
        <v>42</v>
      </c>
      <c r="N456" s="14" t="str">
        <f t="shared" si="79"/>
        <v>Brooklyn Bridge Park - Pier 2 TO E 17 St &amp; Broadway</v>
      </c>
      <c r="O456" s="5" t="s">
        <v>29</v>
      </c>
      <c r="P456" s="9" t="s">
        <v>12</v>
      </c>
      <c r="Q456" s="9">
        <v>1967</v>
      </c>
      <c r="R456" s="8">
        <f t="shared" si="76"/>
        <v>55</v>
      </c>
      <c r="S456" s="9" t="str">
        <f t="shared" si="77"/>
        <v>50-59</v>
      </c>
      <c r="T456" s="9"/>
    </row>
    <row r="457" spans="1:20" x14ac:dyDescent="0.3">
      <c r="A457" s="5">
        <v>1799886</v>
      </c>
      <c r="B457" s="6">
        <v>42803.778437499997</v>
      </c>
      <c r="C457" s="31">
        <f t="shared" si="70"/>
        <v>42803</v>
      </c>
      <c r="D457" s="32">
        <f t="shared" si="71"/>
        <v>0.7784375</v>
      </c>
      <c r="E457" s="12">
        <f t="shared" si="78"/>
        <v>0.75</v>
      </c>
      <c r="F457" s="10">
        <f t="shared" si="72"/>
        <v>5</v>
      </c>
      <c r="G457" s="9" t="str">
        <f t="shared" si="73"/>
        <v>Mar</v>
      </c>
      <c r="H457" s="9">
        <f t="shared" si="74"/>
        <v>2017</v>
      </c>
      <c r="I457" s="6">
        <v>42803.80059027778</v>
      </c>
      <c r="J457" s="5">
        <v>1913</v>
      </c>
      <c r="K457" s="7">
        <f t="shared" si="75"/>
        <v>31.883333333333333</v>
      </c>
      <c r="L457" s="5" t="s">
        <v>398</v>
      </c>
      <c r="M457" s="5" t="s">
        <v>89</v>
      </c>
      <c r="N457" s="14" t="str">
        <f t="shared" si="79"/>
        <v>Water - Whitehall Plaza TO Hanson Pl &amp; Ashland Pl</v>
      </c>
      <c r="O457" s="5" t="s">
        <v>11</v>
      </c>
      <c r="P457" s="5" t="s">
        <v>12</v>
      </c>
      <c r="Q457" s="5">
        <v>1987</v>
      </c>
      <c r="R457" s="8">
        <f t="shared" si="76"/>
        <v>35</v>
      </c>
      <c r="S457" s="9" t="str">
        <f t="shared" si="77"/>
        <v>30-39</v>
      </c>
      <c r="T457" s="9"/>
    </row>
    <row r="458" spans="1:20" x14ac:dyDescent="0.3">
      <c r="A458" s="5">
        <v>1898321</v>
      </c>
      <c r="B458" s="6">
        <v>42813.616041666668</v>
      </c>
      <c r="C458" s="31">
        <f t="shared" si="70"/>
        <v>42813</v>
      </c>
      <c r="D458" s="32">
        <f t="shared" si="71"/>
        <v>0.61604166666666671</v>
      </c>
      <c r="E458" s="12">
        <f t="shared" si="78"/>
        <v>0.58333333333333326</v>
      </c>
      <c r="F458" s="10">
        <f t="shared" si="72"/>
        <v>1</v>
      </c>
      <c r="G458" s="9" t="str">
        <f t="shared" si="73"/>
        <v>Mar</v>
      </c>
      <c r="H458" s="9">
        <f t="shared" si="74"/>
        <v>2017</v>
      </c>
      <c r="I458" s="6">
        <v>42813.622986111113</v>
      </c>
      <c r="J458" s="5">
        <v>599</v>
      </c>
      <c r="K458" s="7">
        <f t="shared" si="75"/>
        <v>9.9833333333333325</v>
      </c>
      <c r="L458" s="5" t="s">
        <v>28</v>
      </c>
      <c r="M458" s="5" t="s">
        <v>262</v>
      </c>
      <c r="N458" s="14" t="str">
        <f t="shared" si="79"/>
        <v>Central Park S &amp; 6 Ave TO W 70 St &amp; Amsterdam Ave</v>
      </c>
      <c r="O458" s="5" t="s">
        <v>11</v>
      </c>
      <c r="P458" s="5" t="s">
        <v>12</v>
      </c>
      <c r="Q458" s="5">
        <v>1985</v>
      </c>
      <c r="R458" s="8">
        <f t="shared" si="76"/>
        <v>37</v>
      </c>
      <c r="S458" s="9" t="str">
        <f t="shared" si="77"/>
        <v>30-39</v>
      </c>
      <c r="T458" s="9"/>
    </row>
    <row r="459" spans="1:20" x14ac:dyDescent="0.3">
      <c r="A459" s="5">
        <v>2579023</v>
      </c>
      <c r="B459" s="6">
        <v>42835.471493055556</v>
      </c>
      <c r="C459" s="31">
        <f t="shared" si="70"/>
        <v>42835</v>
      </c>
      <c r="D459" s="32">
        <f t="shared" si="71"/>
        <v>0.4714930555555556</v>
      </c>
      <c r="E459" s="12">
        <f t="shared" si="78"/>
        <v>0.45833333333333331</v>
      </c>
      <c r="F459" s="10">
        <f t="shared" si="72"/>
        <v>2</v>
      </c>
      <c r="G459" s="9" t="str">
        <f t="shared" si="73"/>
        <v>Apr</v>
      </c>
      <c r="H459" s="9">
        <f t="shared" si="74"/>
        <v>2017</v>
      </c>
      <c r="I459" s="6">
        <v>42835.474791666667</v>
      </c>
      <c r="J459" s="5">
        <v>285</v>
      </c>
      <c r="K459" s="7">
        <f t="shared" si="75"/>
        <v>4.75</v>
      </c>
      <c r="L459" s="5" t="s">
        <v>98</v>
      </c>
      <c r="M459" s="5" t="s">
        <v>64</v>
      </c>
      <c r="N459" s="14" t="str">
        <f t="shared" si="79"/>
        <v>W 43 St &amp; 6 Ave TO 9 Ave &amp; W 45 St</v>
      </c>
      <c r="O459" s="5" t="s">
        <v>11</v>
      </c>
      <c r="P459" s="5" t="s">
        <v>12</v>
      </c>
      <c r="Q459" s="5">
        <v>1992</v>
      </c>
      <c r="R459" s="8">
        <f t="shared" si="76"/>
        <v>30</v>
      </c>
      <c r="S459" s="9" t="str">
        <f t="shared" si="77"/>
        <v>30-39</v>
      </c>
      <c r="T459" s="9"/>
    </row>
    <row r="460" spans="1:20" x14ac:dyDescent="0.3">
      <c r="A460" s="5">
        <v>797851</v>
      </c>
      <c r="B460" s="6">
        <v>42769.288252314815</v>
      </c>
      <c r="C460" s="31">
        <f t="shared" si="70"/>
        <v>42769</v>
      </c>
      <c r="D460" s="32">
        <f t="shared" si="71"/>
        <v>0.28825231481481484</v>
      </c>
      <c r="E460" s="12">
        <f t="shared" si="78"/>
        <v>0.25</v>
      </c>
      <c r="F460" s="10">
        <f t="shared" si="72"/>
        <v>6</v>
      </c>
      <c r="G460" s="9" t="str">
        <f t="shared" si="73"/>
        <v>Feb</v>
      </c>
      <c r="H460" s="9">
        <f t="shared" si="74"/>
        <v>2017</v>
      </c>
      <c r="I460" s="6">
        <v>42769.292905092596</v>
      </c>
      <c r="J460" s="5">
        <v>402</v>
      </c>
      <c r="K460" s="7">
        <f t="shared" si="75"/>
        <v>6.7</v>
      </c>
      <c r="L460" s="5" t="s">
        <v>399</v>
      </c>
      <c r="M460" s="5" t="s">
        <v>164</v>
      </c>
      <c r="N460" s="14" t="str">
        <f t="shared" si="79"/>
        <v>5 Ave &amp; 3 St TO Dean St &amp; 4 Ave</v>
      </c>
      <c r="O460" s="5" t="s">
        <v>11</v>
      </c>
      <c r="P460" s="5" t="s">
        <v>12</v>
      </c>
      <c r="Q460" s="5">
        <v>1972</v>
      </c>
      <c r="R460" s="8">
        <f t="shared" si="76"/>
        <v>50</v>
      </c>
      <c r="S460" s="9" t="str">
        <f t="shared" si="77"/>
        <v>50-59</v>
      </c>
      <c r="T460" s="9"/>
    </row>
    <row r="461" spans="1:20" x14ac:dyDescent="0.3">
      <c r="A461" s="5">
        <v>1745464</v>
      </c>
      <c r="B461" s="6">
        <v>42802.700949074075</v>
      </c>
      <c r="C461" s="31">
        <f t="shared" si="70"/>
        <v>42802</v>
      </c>
      <c r="D461" s="32">
        <f t="shared" si="71"/>
        <v>0.70094907407407403</v>
      </c>
      <c r="E461" s="12">
        <f t="shared" si="78"/>
        <v>0.66666666666666663</v>
      </c>
      <c r="F461" s="10">
        <f t="shared" si="72"/>
        <v>4</v>
      </c>
      <c r="G461" s="9" t="str">
        <f t="shared" si="73"/>
        <v>Mar</v>
      </c>
      <c r="H461" s="9">
        <f t="shared" si="74"/>
        <v>2017</v>
      </c>
      <c r="I461" s="6">
        <v>42802.711354166669</v>
      </c>
      <c r="J461" s="5">
        <v>898</v>
      </c>
      <c r="K461" s="7">
        <f t="shared" si="75"/>
        <v>14.966666666666667</v>
      </c>
      <c r="L461" s="5" t="s">
        <v>348</v>
      </c>
      <c r="M461" s="5" t="s">
        <v>111</v>
      </c>
      <c r="N461" s="14" t="str">
        <f t="shared" si="79"/>
        <v>E 55 St &amp; Lexington Ave TO E 39 St &amp; 2 Ave</v>
      </c>
      <c r="O461" s="5" t="s">
        <v>11</v>
      </c>
      <c r="P461" s="5" t="s">
        <v>12</v>
      </c>
      <c r="Q461" s="5">
        <v>1981</v>
      </c>
      <c r="R461" s="8">
        <f t="shared" si="76"/>
        <v>41</v>
      </c>
      <c r="S461" s="9" t="str">
        <f t="shared" si="77"/>
        <v>40-49</v>
      </c>
      <c r="T461" s="9"/>
    </row>
    <row r="462" spans="1:20" x14ac:dyDescent="0.3">
      <c r="A462" s="5">
        <v>799092</v>
      </c>
      <c r="B462" s="6">
        <v>42769.320254629631</v>
      </c>
      <c r="C462" s="31">
        <f t="shared" si="70"/>
        <v>42769</v>
      </c>
      <c r="D462" s="32">
        <f t="shared" si="71"/>
        <v>0.32025462962962964</v>
      </c>
      <c r="E462" s="12">
        <f t="shared" si="78"/>
        <v>0.29166666666666663</v>
      </c>
      <c r="F462" s="10">
        <f t="shared" si="72"/>
        <v>6</v>
      </c>
      <c r="G462" s="9" t="str">
        <f t="shared" si="73"/>
        <v>Feb</v>
      </c>
      <c r="H462" s="9">
        <f t="shared" si="74"/>
        <v>2017</v>
      </c>
      <c r="I462" s="6">
        <v>42769.338449074072</v>
      </c>
      <c r="J462" s="5">
        <v>1572</v>
      </c>
      <c r="K462" s="7">
        <f t="shared" si="75"/>
        <v>26.2</v>
      </c>
      <c r="L462" s="5" t="s">
        <v>400</v>
      </c>
      <c r="M462" s="5" t="s">
        <v>38</v>
      </c>
      <c r="N462" s="14" t="str">
        <f t="shared" si="79"/>
        <v>W 11 St &amp; 6 Ave TO 1 Ave &amp; E 68 St</v>
      </c>
      <c r="O462" s="5" t="s">
        <v>11</v>
      </c>
      <c r="P462" s="5" t="s">
        <v>19</v>
      </c>
      <c r="Q462" s="5">
        <v>1978</v>
      </c>
      <c r="R462" s="8">
        <f t="shared" si="76"/>
        <v>44</v>
      </c>
      <c r="S462" s="9" t="str">
        <f t="shared" si="77"/>
        <v>40-49</v>
      </c>
      <c r="T462" s="9"/>
    </row>
    <row r="463" spans="1:20" x14ac:dyDescent="0.3">
      <c r="A463" s="5">
        <v>3932991</v>
      </c>
      <c r="B463" s="6">
        <v>42863.726388888892</v>
      </c>
      <c r="C463" s="31">
        <f t="shared" si="70"/>
        <v>42863</v>
      </c>
      <c r="D463" s="32">
        <f t="shared" si="71"/>
        <v>0.72638888888888886</v>
      </c>
      <c r="E463" s="12">
        <f t="shared" si="78"/>
        <v>0.70833333333333326</v>
      </c>
      <c r="F463" s="10">
        <f t="shared" si="72"/>
        <v>2</v>
      </c>
      <c r="G463" s="9" t="str">
        <f t="shared" si="73"/>
        <v>May</v>
      </c>
      <c r="H463" s="9">
        <f t="shared" si="74"/>
        <v>2017</v>
      </c>
      <c r="I463" s="6">
        <v>42863.731192129628</v>
      </c>
      <c r="J463" s="5">
        <v>415</v>
      </c>
      <c r="K463" s="7">
        <f t="shared" si="75"/>
        <v>6.916666666666667</v>
      </c>
      <c r="L463" s="5" t="s">
        <v>43</v>
      </c>
      <c r="M463" s="5" t="s">
        <v>364</v>
      </c>
      <c r="N463" s="14" t="str">
        <f t="shared" si="79"/>
        <v>W 17 St &amp; 8 Ave TO W 27 St &amp; 7 Ave</v>
      </c>
      <c r="O463" s="5" t="s">
        <v>11</v>
      </c>
      <c r="P463" s="5" t="s">
        <v>19</v>
      </c>
      <c r="Q463" s="5">
        <v>1986</v>
      </c>
      <c r="R463" s="8">
        <f t="shared" si="76"/>
        <v>36</v>
      </c>
      <c r="S463" s="9" t="str">
        <f t="shared" si="77"/>
        <v>30-39</v>
      </c>
      <c r="T463" s="9"/>
    </row>
    <row r="464" spans="1:20" x14ac:dyDescent="0.3">
      <c r="A464" s="5">
        <v>4611157</v>
      </c>
      <c r="B464" s="6">
        <v>42876.622534722221</v>
      </c>
      <c r="C464" s="31">
        <f t="shared" si="70"/>
        <v>42876</v>
      </c>
      <c r="D464" s="32">
        <f t="shared" si="71"/>
        <v>0.62253472222222228</v>
      </c>
      <c r="E464" s="12">
        <f t="shared" si="78"/>
        <v>0.58333333333333326</v>
      </c>
      <c r="F464" s="10">
        <f t="shared" si="72"/>
        <v>1</v>
      </c>
      <c r="G464" s="9" t="str">
        <f t="shared" si="73"/>
        <v>May</v>
      </c>
      <c r="H464" s="9">
        <f t="shared" si="74"/>
        <v>2017</v>
      </c>
      <c r="I464" s="6">
        <v>42876.62940972222</v>
      </c>
      <c r="J464" s="5">
        <v>594</v>
      </c>
      <c r="K464" s="7">
        <f t="shared" si="75"/>
        <v>9.9</v>
      </c>
      <c r="L464" s="5" t="s">
        <v>160</v>
      </c>
      <c r="M464" s="5" t="s">
        <v>42</v>
      </c>
      <c r="N464" s="14" t="str">
        <f t="shared" si="79"/>
        <v>Lafayette St &amp; E 8 St TO E 17 St &amp; Broadway</v>
      </c>
      <c r="O464" s="5" t="s">
        <v>29</v>
      </c>
      <c r="P464" s="9" t="s">
        <v>19</v>
      </c>
      <c r="Q464" s="9">
        <v>1986</v>
      </c>
      <c r="R464" s="8">
        <f t="shared" si="76"/>
        <v>36</v>
      </c>
      <c r="S464" s="9" t="str">
        <f t="shared" si="77"/>
        <v>30-39</v>
      </c>
      <c r="T464" s="9"/>
    </row>
    <row r="465" spans="1:20" x14ac:dyDescent="0.3">
      <c r="A465" s="5">
        <v>2929750</v>
      </c>
      <c r="B465" s="6">
        <v>42842.382071759261</v>
      </c>
      <c r="C465" s="31">
        <f t="shared" si="70"/>
        <v>42842</v>
      </c>
      <c r="D465" s="32">
        <f t="shared" si="71"/>
        <v>0.38207175925925929</v>
      </c>
      <c r="E465" s="12">
        <f t="shared" si="78"/>
        <v>0.375</v>
      </c>
      <c r="F465" s="10">
        <f t="shared" si="72"/>
        <v>2</v>
      </c>
      <c r="G465" s="9" t="str">
        <f t="shared" si="73"/>
        <v>Apr</v>
      </c>
      <c r="H465" s="9">
        <f t="shared" si="74"/>
        <v>2017</v>
      </c>
      <c r="I465" s="6">
        <v>42842.385196759256</v>
      </c>
      <c r="J465" s="5">
        <v>270</v>
      </c>
      <c r="K465" s="7">
        <f t="shared" si="75"/>
        <v>4.5</v>
      </c>
      <c r="L465" s="5" t="s">
        <v>401</v>
      </c>
      <c r="M465" s="5" t="s">
        <v>141</v>
      </c>
      <c r="N465" s="14" t="str">
        <f t="shared" si="79"/>
        <v>9 Ave &amp; W 18 St TO E 16 St &amp; 5 Ave</v>
      </c>
      <c r="O465" s="5" t="s">
        <v>11</v>
      </c>
      <c r="P465" s="5" t="s">
        <v>12</v>
      </c>
      <c r="Q465" s="5">
        <v>1988</v>
      </c>
      <c r="R465" s="8">
        <f t="shared" si="76"/>
        <v>34</v>
      </c>
      <c r="S465" s="9" t="str">
        <f t="shared" si="77"/>
        <v>30-39</v>
      </c>
      <c r="T465" s="9"/>
    </row>
    <row r="466" spans="1:20" x14ac:dyDescent="0.3">
      <c r="A466" s="5">
        <v>5126608</v>
      </c>
      <c r="B466" s="6">
        <v>42887.721099537041</v>
      </c>
      <c r="C466" s="31">
        <f t="shared" si="70"/>
        <v>42887</v>
      </c>
      <c r="D466" s="32">
        <f t="shared" si="71"/>
        <v>0.72109953703703711</v>
      </c>
      <c r="E466" s="12">
        <f t="shared" si="78"/>
        <v>0.70833333333333326</v>
      </c>
      <c r="F466" s="10">
        <f t="shared" si="72"/>
        <v>5</v>
      </c>
      <c r="G466" s="9" t="str">
        <f t="shared" si="73"/>
        <v>Jun</v>
      </c>
      <c r="H466" s="9">
        <f t="shared" si="74"/>
        <v>2017</v>
      </c>
      <c r="I466" s="6">
        <v>42887.726226851853</v>
      </c>
      <c r="J466" s="5">
        <v>442</v>
      </c>
      <c r="K466" s="7">
        <f t="shared" si="75"/>
        <v>7.3666666666666663</v>
      </c>
      <c r="L466" s="5" t="s">
        <v>162</v>
      </c>
      <c r="M466" s="5" t="s">
        <v>61</v>
      </c>
      <c r="N466" s="14" t="str">
        <f t="shared" si="79"/>
        <v>W 44 St &amp; 5 Ave TO W 38 St &amp; 8 Ave</v>
      </c>
      <c r="O466" s="5" t="s">
        <v>11</v>
      </c>
      <c r="P466" s="5" t="s">
        <v>12</v>
      </c>
      <c r="Q466" s="5">
        <v>1975</v>
      </c>
      <c r="R466" s="8">
        <f t="shared" si="76"/>
        <v>47</v>
      </c>
      <c r="S466" s="9" t="str">
        <f t="shared" si="77"/>
        <v>40-49</v>
      </c>
      <c r="T466" s="9"/>
    </row>
    <row r="467" spans="1:20" x14ac:dyDescent="0.3">
      <c r="A467" s="5">
        <v>5553365</v>
      </c>
      <c r="B467" s="6">
        <v>42895.385787037034</v>
      </c>
      <c r="C467" s="31">
        <f t="shared" si="70"/>
        <v>42895</v>
      </c>
      <c r="D467" s="32">
        <f t="shared" si="71"/>
        <v>0.38578703703703704</v>
      </c>
      <c r="E467" s="12">
        <f t="shared" si="78"/>
        <v>0.375</v>
      </c>
      <c r="F467" s="10">
        <f t="shared" si="72"/>
        <v>6</v>
      </c>
      <c r="G467" s="9" t="str">
        <f t="shared" si="73"/>
        <v>Jun</v>
      </c>
      <c r="H467" s="9">
        <f t="shared" si="74"/>
        <v>2017</v>
      </c>
      <c r="I467" s="6">
        <v>42895.391493055555</v>
      </c>
      <c r="J467" s="5">
        <v>493</v>
      </c>
      <c r="K467" s="7">
        <f t="shared" si="75"/>
        <v>8.2166666666666668</v>
      </c>
      <c r="L467" s="5" t="s">
        <v>239</v>
      </c>
      <c r="M467" s="5" t="s">
        <v>310</v>
      </c>
      <c r="N467" s="14" t="str">
        <f t="shared" si="79"/>
        <v>E 102 St &amp; 1 Ave TO E 81 St &amp; York Ave</v>
      </c>
      <c r="O467" s="5" t="s">
        <v>11</v>
      </c>
      <c r="P467" s="5" t="s">
        <v>12</v>
      </c>
      <c r="Q467" s="5">
        <v>1992</v>
      </c>
      <c r="R467" s="8">
        <f t="shared" si="76"/>
        <v>30</v>
      </c>
      <c r="S467" s="9" t="str">
        <f t="shared" si="77"/>
        <v>30-39</v>
      </c>
      <c r="T467" s="9"/>
    </row>
    <row r="468" spans="1:20" x14ac:dyDescent="0.3">
      <c r="A468" s="5">
        <v>3962988</v>
      </c>
      <c r="B468" s="6">
        <v>42864.368900462963</v>
      </c>
      <c r="C468" s="31">
        <f t="shared" si="70"/>
        <v>42864</v>
      </c>
      <c r="D468" s="32">
        <f t="shared" si="71"/>
        <v>0.36890046296296292</v>
      </c>
      <c r="E468" s="12">
        <f t="shared" si="78"/>
        <v>0.33333333333333331</v>
      </c>
      <c r="F468" s="10">
        <f t="shared" si="72"/>
        <v>3</v>
      </c>
      <c r="G468" s="9" t="str">
        <f t="shared" si="73"/>
        <v>May</v>
      </c>
      <c r="H468" s="9">
        <f t="shared" si="74"/>
        <v>2017</v>
      </c>
      <c r="I468" s="6">
        <v>42864.374803240738</v>
      </c>
      <c r="J468" s="5">
        <v>509</v>
      </c>
      <c r="K468" s="7">
        <f t="shared" si="75"/>
        <v>8.4833333333333325</v>
      </c>
      <c r="L468" s="5" t="s">
        <v>205</v>
      </c>
      <c r="M468" s="5" t="s">
        <v>364</v>
      </c>
      <c r="N468" s="14" t="str">
        <f t="shared" si="79"/>
        <v>Christopher St &amp; Greenwich St TO W 27 St &amp; 7 Ave</v>
      </c>
      <c r="O468" s="5" t="s">
        <v>11</v>
      </c>
      <c r="P468" s="5" t="s">
        <v>19</v>
      </c>
      <c r="Q468" s="5">
        <v>1993</v>
      </c>
      <c r="R468" s="8">
        <f t="shared" si="76"/>
        <v>29</v>
      </c>
      <c r="S468" s="9" t="str">
        <f t="shared" si="77"/>
        <v>20-29</v>
      </c>
      <c r="T468" s="9"/>
    </row>
    <row r="469" spans="1:20" x14ac:dyDescent="0.3">
      <c r="A469" s="5">
        <v>6376222</v>
      </c>
      <c r="B469" s="6">
        <v>42909.72625</v>
      </c>
      <c r="C469" s="31">
        <f t="shared" si="70"/>
        <v>42909</v>
      </c>
      <c r="D469" s="32">
        <f t="shared" si="71"/>
        <v>0.72624999999999995</v>
      </c>
      <c r="E469" s="12">
        <f t="shared" si="78"/>
        <v>0.70833333333333326</v>
      </c>
      <c r="F469" s="10">
        <f t="shared" si="72"/>
        <v>6</v>
      </c>
      <c r="G469" s="9" t="str">
        <f t="shared" si="73"/>
        <v>Jun</v>
      </c>
      <c r="H469" s="9">
        <f t="shared" si="74"/>
        <v>2017</v>
      </c>
      <c r="I469" s="6">
        <v>42909.730243055557</v>
      </c>
      <c r="J469" s="5">
        <v>345</v>
      </c>
      <c r="K469" s="7">
        <f t="shared" si="75"/>
        <v>5.75</v>
      </c>
      <c r="L469" s="5" t="s">
        <v>402</v>
      </c>
      <c r="M469" s="5" t="s">
        <v>403</v>
      </c>
      <c r="N469" s="14" t="str">
        <f t="shared" si="79"/>
        <v>Meserole Ave &amp; Manhattan Ave TO Berry St &amp; N 8 St</v>
      </c>
      <c r="O469" s="5" t="s">
        <v>11</v>
      </c>
      <c r="P469" s="5" t="s">
        <v>12</v>
      </c>
      <c r="Q469" s="5">
        <v>1982</v>
      </c>
      <c r="R469" s="8">
        <f t="shared" si="76"/>
        <v>40</v>
      </c>
      <c r="S469" s="9" t="str">
        <f t="shared" si="77"/>
        <v>40-49</v>
      </c>
      <c r="T469" s="9"/>
    </row>
    <row r="470" spans="1:20" x14ac:dyDescent="0.3">
      <c r="A470" s="5">
        <v>3694433</v>
      </c>
      <c r="B470" s="6">
        <v>42858.402673611112</v>
      </c>
      <c r="C470" s="31">
        <f t="shared" si="70"/>
        <v>42858</v>
      </c>
      <c r="D470" s="32">
        <f t="shared" si="71"/>
        <v>0.40267361111111111</v>
      </c>
      <c r="E470" s="12">
        <f t="shared" si="78"/>
        <v>0.375</v>
      </c>
      <c r="F470" s="10">
        <f t="shared" si="72"/>
        <v>4</v>
      </c>
      <c r="G470" s="9" t="str">
        <f t="shared" si="73"/>
        <v>May</v>
      </c>
      <c r="H470" s="9">
        <f t="shared" si="74"/>
        <v>2017</v>
      </c>
      <c r="I470" s="6">
        <v>42858.420486111114</v>
      </c>
      <c r="J470" s="5">
        <v>1539</v>
      </c>
      <c r="K470" s="7">
        <f t="shared" si="75"/>
        <v>25.65</v>
      </c>
      <c r="L470" s="5" t="s">
        <v>404</v>
      </c>
      <c r="M470" s="5" t="s">
        <v>65</v>
      </c>
      <c r="N470" s="14" t="str">
        <f t="shared" si="79"/>
        <v>Monroe St &amp; Classon Ave TO Grand St &amp; Elizabeth St</v>
      </c>
      <c r="O470" s="5" t="s">
        <v>11</v>
      </c>
      <c r="P470" s="5" t="s">
        <v>12</v>
      </c>
      <c r="Q470" s="5">
        <v>1987</v>
      </c>
      <c r="R470" s="8">
        <f t="shared" si="76"/>
        <v>35</v>
      </c>
      <c r="S470" s="9" t="str">
        <f t="shared" si="77"/>
        <v>30-39</v>
      </c>
      <c r="T470" s="9"/>
    </row>
    <row r="471" spans="1:20" x14ac:dyDescent="0.3">
      <c r="A471" s="5">
        <v>3163527</v>
      </c>
      <c r="B471" s="6">
        <v>42847.453750000001</v>
      </c>
      <c r="C471" s="31">
        <f t="shared" si="70"/>
        <v>42847</v>
      </c>
      <c r="D471" s="32">
        <f t="shared" si="71"/>
        <v>0.45375000000000004</v>
      </c>
      <c r="E471" s="12">
        <f t="shared" si="78"/>
        <v>0.41666666666666663</v>
      </c>
      <c r="F471" s="10">
        <f t="shared" si="72"/>
        <v>7</v>
      </c>
      <c r="G471" s="9" t="str">
        <f t="shared" si="73"/>
        <v>Apr</v>
      </c>
      <c r="H471" s="9">
        <f t="shared" si="74"/>
        <v>2017</v>
      </c>
      <c r="I471" s="6">
        <v>42847.457696759258</v>
      </c>
      <c r="J471" s="5">
        <v>341</v>
      </c>
      <c r="K471" s="7">
        <f t="shared" si="75"/>
        <v>5.6833333333333336</v>
      </c>
      <c r="L471" s="5" t="s">
        <v>405</v>
      </c>
      <c r="M471" s="5" t="s">
        <v>81</v>
      </c>
      <c r="N471" s="14" t="str">
        <f t="shared" si="79"/>
        <v>Eckford St &amp; Engert Ave TO N 8 St &amp; Driggs Ave</v>
      </c>
      <c r="O471" s="5" t="s">
        <v>11</v>
      </c>
      <c r="P471" s="5" t="s">
        <v>12</v>
      </c>
      <c r="Q471" s="5">
        <v>1959</v>
      </c>
      <c r="R471" s="8">
        <f t="shared" si="76"/>
        <v>63</v>
      </c>
      <c r="S471" s="9" t="str">
        <f t="shared" si="77"/>
        <v>60-69</v>
      </c>
      <c r="T471" s="9"/>
    </row>
    <row r="472" spans="1:20" x14ac:dyDescent="0.3">
      <c r="A472" s="5">
        <v>5368899</v>
      </c>
      <c r="B472" s="6">
        <v>42891.901250000003</v>
      </c>
      <c r="C472" s="31">
        <f t="shared" si="70"/>
        <v>42891</v>
      </c>
      <c r="D472" s="32">
        <f t="shared" si="71"/>
        <v>0.90125</v>
      </c>
      <c r="E472" s="12">
        <f t="shared" si="78"/>
        <v>0.875</v>
      </c>
      <c r="F472" s="10">
        <f t="shared" si="72"/>
        <v>2</v>
      </c>
      <c r="G472" s="9" t="str">
        <f t="shared" si="73"/>
        <v>Jun</v>
      </c>
      <c r="H472" s="9">
        <f t="shared" si="74"/>
        <v>2017</v>
      </c>
      <c r="I472" s="6">
        <v>42891.906134259261</v>
      </c>
      <c r="J472" s="5">
        <v>422</v>
      </c>
      <c r="K472" s="7">
        <f t="shared" si="75"/>
        <v>7.0333333333333332</v>
      </c>
      <c r="L472" s="5" t="s">
        <v>156</v>
      </c>
      <c r="M472" s="5" t="s">
        <v>367</v>
      </c>
      <c r="N472" s="14" t="str">
        <f t="shared" si="79"/>
        <v>University Pl &amp; E 8 St TO E 11 St &amp; 1 Ave</v>
      </c>
      <c r="O472" s="5" t="s">
        <v>11</v>
      </c>
      <c r="P472" s="5" t="s">
        <v>19</v>
      </c>
      <c r="Q472" s="5">
        <v>1988</v>
      </c>
      <c r="R472" s="8">
        <f t="shared" si="76"/>
        <v>34</v>
      </c>
      <c r="S472" s="9" t="str">
        <f t="shared" si="77"/>
        <v>30-39</v>
      </c>
      <c r="T472" s="9"/>
    </row>
    <row r="473" spans="1:20" x14ac:dyDescent="0.3">
      <c r="A473" s="5">
        <v>272434</v>
      </c>
      <c r="B473" s="6">
        <v>42748.717476851853</v>
      </c>
      <c r="C473" s="31">
        <f t="shared" si="70"/>
        <v>42748</v>
      </c>
      <c r="D473" s="32">
        <f t="shared" si="71"/>
        <v>0.71747685185185184</v>
      </c>
      <c r="E473" s="12">
        <f t="shared" si="78"/>
        <v>0.70833333333333326</v>
      </c>
      <c r="F473" s="10">
        <f t="shared" si="72"/>
        <v>6</v>
      </c>
      <c r="G473" s="9" t="str">
        <f t="shared" si="73"/>
        <v>Jan</v>
      </c>
      <c r="H473" s="9">
        <f t="shared" si="74"/>
        <v>2017</v>
      </c>
      <c r="I473" s="6">
        <v>42748.722986111112</v>
      </c>
      <c r="J473" s="5">
        <v>476</v>
      </c>
      <c r="K473" s="7">
        <f t="shared" si="75"/>
        <v>7.9333333333333336</v>
      </c>
      <c r="L473" s="5" t="s">
        <v>255</v>
      </c>
      <c r="M473" s="5" t="s">
        <v>406</v>
      </c>
      <c r="N473" s="14" t="str">
        <f t="shared" si="79"/>
        <v>Pershing Square North TO E 58 St &amp; 3 Ave</v>
      </c>
      <c r="O473" s="5" t="s">
        <v>11</v>
      </c>
      <c r="P473" s="5" t="s">
        <v>12</v>
      </c>
      <c r="Q473" s="5">
        <v>1988</v>
      </c>
      <c r="R473" s="8">
        <f t="shared" si="76"/>
        <v>34</v>
      </c>
      <c r="S473" s="9" t="str">
        <f t="shared" si="77"/>
        <v>30-39</v>
      </c>
      <c r="T473" s="9"/>
    </row>
    <row r="474" spans="1:20" x14ac:dyDescent="0.3">
      <c r="A474" s="5">
        <v>3575288</v>
      </c>
      <c r="B474" s="6">
        <v>42856.430706018517</v>
      </c>
      <c r="C474" s="31">
        <f t="shared" si="70"/>
        <v>42856</v>
      </c>
      <c r="D474" s="32">
        <f t="shared" si="71"/>
        <v>0.43070601851851853</v>
      </c>
      <c r="E474" s="12">
        <f t="shared" si="78"/>
        <v>0.41666666666666663</v>
      </c>
      <c r="F474" s="10">
        <f t="shared" si="72"/>
        <v>2</v>
      </c>
      <c r="G474" s="9" t="str">
        <f t="shared" si="73"/>
        <v>May</v>
      </c>
      <c r="H474" s="9">
        <f t="shared" si="74"/>
        <v>2017</v>
      </c>
      <c r="I474" s="6">
        <v>42856.454062500001</v>
      </c>
      <c r="J474" s="5">
        <v>2017</v>
      </c>
      <c r="K474" s="7">
        <f t="shared" si="75"/>
        <v>33.616666666666667</v>
      </c>
      <c r="L474" s="5" t="s">
        <v>134</v>
      </c>
      <c r="M474" s="5" t="s">
        <v>221</v>
      </c>
      <c r="N474" s="14" t="str">
        <f t="shared" si="79"/>
        <v>Broadway &amp; W 51 St TO W 13 St &amp; 5 Ave</v>
      </c>
      <c r="O474" s="5" t="s">
        <v>29</v>
      </c>
      <c r="P474" s="9" t="s">
        <v>12</v>
      </c>
      <c r="Q474" s="9">
        <v>1988</v>
      </c>
      <c r="R474" s="8">
        <f t="shared" si="76"/>
        <v>34</v>
      </c>
      <c r="S474" s="9" t="str">
        <f t="shared" si="77"/>
        <v>30-39</v>
      </c>
      <c r="T474" s="9"/>
    </row>
    <row r="475" spans="1:20" x14ac:dyDescent="0.3">
      <c r="A475" s="5">
        <v>2320669</v>
      </c>
      <c r="B475" s="6">
        <v>42828.397337962961</v>
      </c>
      <c r="C475" s="31">
        <f t="shared" si="70"/>
        <v>42828</v>
      </c>
      <c r="D475" s="32">
        <f t="shared" si="71"/>
        <v>0.39733796296296298</v>
      </c>
      <c r="E475" s="12">
        <f t="shared" si="78"/>
        <v>0.375</v>
      </c>
      <c r="F475" s="10">
        <f t="shared" si="72"/>
        <v>2</v>
      </c>
      <c r="G475" s="9" t="str">
        <f t="shared" si="73"/>
        <v>Apr</v>
      </c>
      <c r="H475" s="9">
        <f t="shared" si="74"/>
        <v>2017</v>
      </c>
      <c r="I475" s="6">
        <v>42828.400358796294</v>
      </c>
      <c r="J475" s="5">
        <v>260</v>
      </c>
      <c r="K475" s="7">
        <f t="shared" si="75"/>
        <v>4.333333333333333</v>
      </c>
      <c r="L475" s="5" t="s">
        <v>93</v>
      </c>
      <c r="M475" s="5" t="s">
        <v>335</v>
      </c>
      <c r="N475" s="14" t="str">
        <f t="shared" si="79"/>
        <v>W 13 St &amp; Hudson St TO W 20 St &amp; 7 Ave</v>
      </c>
      <c r="O475" s="5" t="s">
        <v>11</v>
      </c>
      <c r="P475" s="5" t="s">
        <v>12</v>
      </c>
      <c r="Q475" s="5">
        <v>1975</v>
      </c>
      <c r="R475" s="8">
        <f t="shared" si="76"/>
        <v>47</v>
      </c>
      <c r="S475" s="9" t="str">
        <f t="shared" si="77"/>
        <v>40-49</v>
      </c>
      <c r="T475" s="9"/>
    </row>
    <row r="476" spans="1:20" x14ac:dyDescent="0.3">
      <c r="A476" s="5">
        <v>4370534</v>
      </c>
      <c r="B476" s="6">
        <v>42872.551516203705</v>
      </c>
      <c r="C476" s="31">
        <f t="shared" si="70"/>
        <v>42872</v>
      </c>
      <c r="D476" s="32">
        <f t="shared" si="71"/>
        <v>0.55151620370370369</v>
      </c>
      <c r="E476" s="12">
        <f t="shared" si="78"/>
        <v>0.54166666666666663</v>
      </c>
      <c r="F476" s="10">
        <f t="shared" si="72"/>
        <v>4</v>
      </c>
      <c r="G476" s="9" t="str">
        <f t="shared" si="73"/>
        <v>May</v>
      </c>
      <c r="H476" s="9">
        <f t="shared" si="74"/>
        <v>2017</v>
      </c>
      <c r="I476" s="6">
        <v>42872.55667824074</v>
      </c>
      <c r="J476" s="5">
        <v>445</v>
      </c>
      <c r="K476" s="7">
        <f t="shared" si="75"/>
        <v>7.416666666666667</v>
      </c>
      <c r="L476" s="5" t="s">
        <v>304</v>
      </c>
      <c r="M476" s="5" t="s">
        <v>324</v>
      </c>
      <c r="N476" s="14" t="str">
        <f t="shared" si="79"/>
        <v>Cadman Plaza E &amp; Tillary St TO Hicks St &amp; Montague St</v>
      </c>
      <c r="O476" s="5" t="s">
        <v>11</v>
      </c>
      <c r="P476" s="5" t="s">
        <v>12</v>
      </c>
      <c r="Q476" s="5">
        <v>1973</v>
      </c>
      <c r="R476" s="8">
        <f t="shared" si="76"/>
        <v>49</v>
      </c>
      <c r="S476" s="9" t="str">
        <f t="shared" si="77"/>
        <v>40-49</v>
      </c>
      <c r="T476" s="9"/>
    </row>
    <row r="477" spans="1:20" x14ac:dyDescent="0.3">
      <c r="A477" s="5">
        <v>2647378</v>
      </c>
      <c r="B477" s="6">
        <v>42836.690682870372</v>
      </c>
      <c r="C477" s="31">
        <f t="shared" si="70"/>
        <v>42836</v>
      </c>
      <c r="D477" s="32">
        <f t="shared" si="71"/>
        <v>0.69068287037037035</v>
      </c>
      <c r="E477" s="12">
        <f t="shared" si="78"/>
        <v>0.66666666666666663</v>
      </c>
      <c r="F477" s="10">
        <f t="shared" si="72"/>
        <v>3</v>
      </c>
      <c r="G477" s="9" t="str">
        <f t="shared" si="73"/>
        <v>Apr</v>
      </c>
      <c r="H477" s="9">
        <f t="shared" si="74"/>
        <v>2017</v>
      </c>
      <c r="I477" s="6">
        <v>42836.702523148146</v>
      </c>
      <c r="J477" s="5">
        <v>1022</v>
      </c>
      <c r="K477" s="7">
        <f t="shared" si="75"/>
        <v>17.033333333333335</v>
      </c>
      <c r="L477" s="5" t="s">
        <v>64</v>
      </c>
      <c r="M477" s="5" t="s">
        <v>207</v>
      </c>
      <c r="N477" s="14" t="str">
        <f t="shared" si="79"/>
        <v>9 Ave &amp; W 45 St TO W 53 St &amp; 10 Ave</v>
      </c>
      <c r="O477" s="5" t="s">
        <v>11</v>
      </c>
      <c r="P477" s="5" t="s">
        <v>12</v>
      </c>
      <c r="Q477" s="5">
        <v>1975</v>
      </c>
      <c r="R477" s="8">
        <f t="shared" si="76"/>
        <v>47</v>
      </c>
      <c r="S477" s="9" t="str">
        <f t="shared" si="77"/>
        <v>40-49</v>
      </c>
      <c r="T477" s="9"/>
    </row>
    <row r="478" spans="1:20" x14ac:dyDescent="0.3">
      <c r="A478" s="5">
        <v>1964284</v>
      </c>
      <c r="B478" s="6">
        <v>42815.828564814816</v>
      </c>
      <c r="C478" s="31">
        <f t="shared" si="70"/>
        <v>42815</v>
      </c>
      <c r="D478" s="32">
        <f t="shared" si="71"/>
        <v>0.82856481481481481</v>
      </c>
      <c r="E478" s="12">
        <f t="shared" si="78"/>
        <v>0.79166666666666663</v>
      </c>
      <c r="F478" s="10">
        <f t="shared" si="72"/>
        <v>3</v>
      </c>
      <c r="G478" s="9" t="str">
        <f t="shared" si="73"/>
        <v>Mar</v>
      </c>
      <c r="H478" s="9">
        <f t="shared" si="74"/>
        <v>2017</v>
      </c>
      <c r="I478" s="6">
        <v>42815.833819444444</v>
      </c>
      <c r="J478" s="5">
        <v>454</v>
      </c>
      <c r="K478" s="7">
        <f t="shared" si="75"/>
        <v>7.5666666666666664</v>
      </c>
      <c r="L478" s="5" t="s">
        <v>130</v>
      </c>
      <c r="M478" s="5" t="s">
        <v>374</v>
      </c>
      <c r="N478" s="14" t="str">
        <f t="shared" si="79"/>
        <v>MacDougal St &amp; Prince St TO W 21 St &amp; 6 Ave</v>
      </c>
      <c r="O478" s="5" t="s">
        <v>11</v>
      </c>
      <c r="P478" s="5" t="s">
        <v>12</v>
      </c>
      <c r="Q478" s="5">
        <v>1963</v>
      </c>
      <c r="R478" s="8">
        <f t="shared" si="76"/>
        <v>59</v>
      </c>
      <c r="S478" s="9" t="str">
        <f t="shared" si="77"/>
        <v>50-59</v>
      </c>
      <c r="T478" s="9"/>
    </row>
    <row r="479" spans="1:20" x14ac:dyDescent="0.3">
      <c r="A479" s="5">
        <v>120263</v>
      </c>
      <c r="B479" s="6">
        <v>42741.75917824074</v>
      </c>
      <c r="C479" s="31">
        <f t="shared" si="70"/>
        <v>42741</v>
      </c>
      <c r="D479" s="32">
        <f t="shared" si="71"/>
        <v>0.7591782407407407</v>
      </c>
      <c r="E479" s="12">
        <f t="shared" si="78"/>
        <v>0.75</v>
      </c>
      <c r="F479" s="10">
        <f t="shared" si="72"/>
        <v>6</v>
      </c>
      <c r="G479" s="9" t="str">
        <f t="shared" si="73"/>
        <v>Jan</v>
      </c>
      <c r="H479" s="9">
        <f t="shared" si="74"/>
        <v>2017</v>
      </c>
      <c r="I479" s="6">
        <v>42741.766250000001</v>
      </c>
      <c r="J479" s="5">
        <v>610</v>
      </c>
      <c r="K479" s="7">
        <f t="shared" si="75"/>
        <v>10.166666666666666</v>
      </c>
      <c r="L479" s="5" t="s">
        <v>61</v>
      </c>
      <c r="M479" s="5" t="s">
        <v>67</v>
      </c>
      <c r="N479" s="14" t="str">
        <f t="shared" si="79"/>
        <v>W 38 St &amp; 8 Ave TO W 20 St &amp; 11 Ave</v>
      </c>
      <c r="O479" s="5" t="s">
        <v>11</v>
      </c>
      <c r="P479" s="5" t="s">
        <v>12</v>
      </c>
      <c r="Q479" s="5">
        <v>1979</v>
      </c>
      <c r="R479" s="8">
        <f t="shared" si="76"/>
        <v>43</v>
      </c>
      <c r="S479" s="9" t="str">
        <f t="shared" si="77"/>
        <v>40-49</v>
      </c>
      <c r="T479" s="9"/>
    </row>
    <row r="480" spans="1:20" x14ac:dyDescent="0.3">
      <c r="A480" s="5">
        <v>485112</v>
      </c>
      <c r="B480" s="6">
        <v>42757.551203703704</v>
      </c>
      <c r="C480" s="31">
        <f t="shared" si="70"/>
        <v>42757</v>
      </c>
      <c r="D480" s="32">
        <f t="shared" si="71"/>
        <v>0.55120370370370375</v>
      </c>
      <c r="E480" s="12">
        <f t="shared" si="78"/>
        <v>0.54166666666666663</v>
      </c>
      <c r="F480" s="10">
        <f t="shared" si="72"/>
        <v>1</v>
      </c>
      <c r="G480" s="9" t="str">
        <f t="shared" si="73"/>
        <v>Jan</v>
      </c>
      <c r="H480" s="9">
        <f t="shared" si="74"/>
        <v>2017</v>
      </c>
      <c r="I480" s="6">
        <v>42757.554328703707</v>
      </c>
      <c r="J480" s="5">
        <v>269</v>
      </c>
      <c r="K480" s="7">
        <f t="shared" si="75"/>
        <v>4.4833333333333334</v>
      </c>
      <c r="L480" s="5" t="s">
        <v>407</v>
      </c>
      <c r="M480" s="5" t="s">
        <v>408</v>
      </c>
      <c r="N480" s="14" t="str">
        <f t="shared" si="79"/>
        <v>Graham Ave &amp; Grand St TO Metropolitan Ave &amp; Meeker Ave</v>
      </c>
      <c r="O480" s="5" t="s">
        <v>11</v>
      </c>
      <c r="P480" s="5" t="s">
        <v>19</v>
      </c>
      <c r="Q480" s="5">
        <v>1981</v>
      </c>
      <c r="R480" s="8">
        <f t="shared" si="76"/>
        <v>41</v>
      </c>
      <c r="S480" s="9" t="str">
        <f t="shared" si="77"/>
        <v>40-49</v>
      </c>
      <c r="T480" s="9"/>
    </row>
    <row r="481" spans="1:20" x14ac:dyDescent="0.3">
      <c r="A481" s="5">
        <v>5575264</v>
      </c>
      <c r="B481" s="6">
        <v>42895.653645833336</v>
      </c>
      <c r="C481" s="31">
        <f t="shared" si="70"/>
        <v>42895</v>
      </c>
      <c r="D481" s="32">
        <f t="shared" si="71"/>
        <v>0.65364583333333337</v>
      </c>
      <c r="E481" s="12">
        <f t="shared" si="78"/>
        <v>0.625</v>
      </c>
      <c r="F481" s="10">
        <f t="shared" si="72"/>
        <v>6</v>
      </c>
      <c r="G481" s="9" t="str">
        <f t="shared" si="73"/>
        <v>Jun</v>
      </c>
      <c r="H481" s="9">
        <f t="shared" si="74"/>
        <v>2017</v>
      </c>
      <c r="I481" s="6">
        <v>42895.657951388886</v>
      </c>
      <c r="J481" s="5">
        <v>371</v>
      </c>
      <c r="K481" s="7">
        <f t="shared" si="75"/>
        <v>6.1833333333333336</v>
      </c>
      <c r="L481" s="5" t="s">
        <v>141</v>
      </c>
      <c r="M481" s="5" t="s">
        <v>250</v>
      </c>
      <c r="N481" s="14" t="str">
        <f t="shared" si="79"/>
        <v>E 16 St &amp; 5 Ave TO 6 Ave &amp; W 33 St</v>
      </c>
      <c r="O481" s="5" t="s">
        <v>11</v>
      </c>
      <c r="P481" s="5" t="s">
        <v>12</v>
      </c>
      <c r="Q481" s="5">
        <v>1966</v>
      </c>
      <c r="R481" s="8">
        <f t="shared" si="76"/>
        <v>56</v>
      </c>
      <c r="S481" s="9" t="str">
        <f t="shared" si="77"/>
        <v>50-59</v>
      </c>
      <c r="T481" s="9"/>
    </row>
    <row r="482" spans="1:20" x14ac:dyDescent="0.3">
      <c r="A482" s="5">
        <v>4774471</v>
      </c>
      <c r="B482" s="6">
        <v>42879.807118055556</v>
      </c>
      <c r="C482" s="31">
        <f t="shared" si="70"/>
        <v>42879</v>
      </c>
      <c r="D482" s="32">
        <f t="shared" si="71"/>
        <v>0.8071180555555556</v>
      </c>
      <c r="E482" s="12">
        <f t="shared" si="78"/>
        <v>0.79166666666666663</v>
      </c>
      <c r="F482" s="10">
        <f t="shared" si="72"/>
        <v>4</v>
      </c>
      <c r="G482" s="9" t="str">
        <f t="shared" si="73"/>
        <v>May</v>
      </c>
      <c r="H482" s="9">
        <f t="shared" si="74"/>
        <v>2017</v>
      </c>
      <c r="I482" s="6">
        <v>42879.826168981483</v>
      </c>
      <c r="J482" s="5">
        <v>1646</v>
      </c>
      <c r="K482" s="7">
        <f t="shared" si="75"/>
        <v>27.433333333333334</v>
      </c>
      <c r="L482" s="5" t="s">
        <v>364</v>
      </c>
      <c r="M482" s="5" t="s">
        <v>409</v>
      </c>
      <c r="N482" s="14" t="str">
        <f t="shared" si="79"/>
        <v>W 27 St &amp; 7 Ave TO W 95 St &amp; Broadway</v>
      </c>
      <c r="O482" s="5" t="s">
        <v>11</v>
      </c>
      <c r="P482" s="5" t="s">
        <v>12</v>
      </c>
      <c r="Q482" s="5">
        <v>1965</v>
      </c>
      <c r="R482" s="8">
        <f t="shared" si="76"/>
        <v>57</v>
      </c>
      <c r="S482" s="9" t="str">
        <f t="shared" si="77"/>
        <v>50-59</v>
      </c>
      <c r="T482" s="9"/>
    </row>
    <row r="483" spans="1:20" x14ac:dyDescent="0.3">
      <c r="A483" s="5">
        <v>4589251</v>
      </c>
      <c r="B483" s="6">
        <v>42876.409733796296</v>
      </c>
      <c r="C483" s="31">
        <f t="shared" si="70"/>
        <v>42876</v>
      </c>
      <c r="D483" s="32">
        <f t="shared" si="71"/>
        <v>0.4097337962962963</v>
      </c>
      <c r="E483" s="12">
        <f t="shared" si="78"/>
        <v>0.375</v>
      </c>
      <c r="F483" s="10">
        <f t="shared" si="72"/>
        <v>1</v>
      </c>
      <c r="G483" s="9" t="str">
        <f t="shared" si="73"/>
        <v>May</v>
      </c>
      <c r="H483" s="9">
        <f t="shared" si="74"/>
        <v>2017</v>
      </c>
      <c r="I483" s="6">
        <v>42876.428738425922</v>
      </c>
      <c r="J483" s="5">
        <v>1641</v>
      </c>
      <c r="K483" s="7">
        <f t="shared" si="75"/>
        <v>27.35</v>
      </c>
      <c r="L483" s="5" t="s">
        <v>145</v>
      </c>
      <c r="M483" s="5" t="s">
        <v>145</v>
      </c>
      <c r="N483" s="14" t="str">
        <f t="shared" si="79"/>
        <v>Barclay St &amp; Church St TO Barclay St &amp; Church St</v>
      </c>
      <c r="O483" s="5" t="s">
        <v>11</v>
      </c>
      <c r="P483" s="5" t="s">
        <v>19</v>
      </c>
      <c r="Q483" s="5">
        <v>1978</v>
      </c>
      <c r="R483" s="8">
        <f t="shared" si="76"/>
        <v>44</v>
      </c>
      <c r="S483" s="9" t="str">
        <f t="shared" si="77"/>
        <v>40-49</v>
      </c>
      <c r="T483" s="9"/>
    </row>
    <row r="484" spans="1:20" x14ac:dyDescent="0.3">
      <c r="A484" s="5">
        <v>6536890</v>
      </c>
      <c r="B484" s="6">
        <v>42912.73</v>
      </c>
      <c r="C484" s="31">
        <f t="shared" si="70"/>
        <v>42912</v>
      </c>
      <c r="D484" s="32">
        <f t="shared" si="71"/>
        <v>0.73</v>
      </c>
      <c r="E484" s="12">
        <f t="shared" si="78"/>
        <v>0.70833333333333326</v>
      </c>
      <c r="F484" s="10">
        <f t="shared" si="72"/>
        <v>2</v>
      </c>
      <c r="G484" s="9" t="str">
        <f t="shared" si="73"/>
        <v>Jun</v>
      </c>
      <c r="H484" s="9">
        <f t="shared" si="74"/>
        <v>2017</v>
      </c>
      <c r="I484" s="6">
        <v>42912.74795138889</v>
      </c>
      <c r="J484" s="5">
        <v>1551</v>
      </c>
      <c r="K484" s="7">
        <f t="shared" si="75"/>
        <v>25.85</v>
      </c>
      <c r="L484" s="5" t="s">
        <v>249</v>
      </c>
      <c r="M484" s="5" t="s">
        <v>410</v>
      </c>
      <c r="N484" s="14" t="str">
        <f t="shared" si="79"/>
        <v>W 41 St &amp; 8 Ave TO 21 St &amp; Queens Plaza North</v>
      </c>
      <c r="O484" s="5" t="s">
        <v>11</v>
      </c>
      <c r="P484" s="5" t="s">
        <v>12</v>
      </c>
      <c r="Q484" s="5">
        <v>1994</v>
      </c>
      <c r="R484" s="8">
        <f t="shared" si="76"/>
        <v>28</v>
      </c>
      <c r="S484" s="9" t="str">
        <f t="shared" si="77"/>
        <v>20-29</v>
      </c>
      <c r="T484" s="9"/>
    </row>
    <row r="485" spans="1:20" x14ac:dyDescent="0.3">
      <c r="A485" s="5">
        <v>3694987</v>
      </c>
      <c r="B485" s="6">
        <v>42858.409675925926</v>
      </c>
      <c r="C485" s="31">
        <f t="shared" si="70"/>
        <v>42858</v>
      </c>
      <c r="D485" s="32">
        <f t="shared" si="71"/>
        <v>0.40967592592592594</v>
      </c>
      <c r="E485" s="12">
        <f t="shared" si="78"/>
        <v>0.375</v>
      </c>
      <c r="F485" s="10">
        <f t="shared" si="72"/>
        <v>4</v>
      </c>
      <c r="G485" s="9" t="str">
        <f t="shared" si="73"/>
        <v>May</v>
      </c>
      <c r="H485" s="9">
        <f t="shared" si="74"/>
        <v>2017</v>
      </c>
      <c r="I485" s="6">
        <v>42858.413634259261</v>
      </c>
      <c r="J485" s="5">
        <v>342</v>
      </c>
      <c r="K485" s="7">
        <f t="shared" si="75"/>
        <v>5.7</v>
      </c>
      <c r="L485" s="5" t="s">
        <v>354</v>
      </c>
      <c r="M485" s="5" t="s">
        <v>313</v>
      </c>
      <c r="N485" s="14" t="str">
        <f t="shared" si="79"/>
        <v>W 25 St &amp; 6 Ave TO W 13 St &amp; 6 Ave</v>
      </c>
      <c r="O485" s="5" t="s">
        <v>11</v>
      </c>
      <c r="P485" s="5" t="s">
        <v>12</v>
      </c>
      <c r="Q485" s="5">
        <v>1990</v>
      </c>
      <c r="R485" s="8">
        <f t="shared" si="76"/>
        <v>32</v>
      </c>
      <c r="S485" s="9" t="str">
        <f t="shared" si="77"/>
        <v>30-39</v>
      </c>
      <c r="T485" s="9"/>
    </row>
    <row r="486" spans="1:20" x14ac:dyDescent="0.3">
      <c r="A486" s="5">
        <v>6297900</v>
      </c>
      <c r="B486" s="6">
        <v>42908.579421296294</v>
      </c>
      <c r="C486" s="31">
        <f t="shared" si="70"/>
        <v>42908</v>
      </c>
      <c r="D486" s="32">
        <f t="shared" si="71"/>
        <v>0.57942129629629624</v>
      </c>
      <c r="E486" s="12">
        <f t="shared" si="78"/>
        <v>0.54166666666666663</v>
      </c>
      <c r="F486" s="10">
        <f t="shared" si="72"/>
        <v>5</v>
      </c>
      <c r="G486" s="9" t="str">
        <f t="shared" si="73"/>
        <v>Jun</v>
      </c>
      <c r="H486" s="9">
        <f t="shared" si="74"/>
        <v>2017</v>
      </c>
      <c r="I486" s="6">
        <v>42908.593032407407</v>
      </c>
      <c r="J486" s="5">
        <v>1176</v>
      </c>
      <c r="K486" s="7">
        <f t="shared" si="75"/>
        <v>19.600000000000001</v>
      </c>
      <c r="L486" s="5" t="s">
        <v>192</v>
      </c>
      <c r="M486" s="5" t="s">
        <v>145</v>
      </c>
      <c r="N486" s="14" t="str">
        <f t="shared" si="79"/>
        <v>York St &amp; Jay St TO Barclay St &amp; Church St</v>
      </c>
      <c r="O486" s="5" t="s">
        <v>11</v>
      </c>
      <c r="P486" s="5" t="s">
        <v>12</v>
      </c>
      <c r="Q486" s="5">
        <v>1971</v>
      </c>
      <c r="R486" s="8">
        <f t="shared" si="76"/>
        <v>51</v>
      </c>
      <c r="S486" s="9" t="str">
        <f t="shared" si="77"/>
        <v>50-59</v>
      </c>
      <c r="T486" s="9"/>
    </row>
    <row r="487" spans="1:20" x14ac:dyDescent="0.3">
      <c r="A487" s="5">
        <v>6276441</v>
      </c>
      <c r="B487" s="6">
        <v>42908.330069444448</v>
      </c>
      <c r="C487" s="31">
        <f t="shared" si="70"/>
        <v>42908</v>
      </c>
      <c r="D487" s="32">
        <f t="shared" si="71"/>
        <v>0.33006944444444447</v>
      </c>
      <c r="E487" s="12">
        <f t="shared" si="78"/>
        <v>0.29166666666666663</v>
      </c>
      <c r="F487" s="10">
        <f t="shared" si="72"/>
        <v>5</v>
      </c>
      <c r="G487" s="9" t="str">
        <f t="shared" si="73"/>
        <v>Jun</v>
      </c>
      <c r="H487" s="9">
        <f t="shared" si="74"/>
        <v>2017</v>
      </c>
      <c r="I487" s="6">
        <v>42908.356064814812</v>
      </c>
      <c r="J487" s="5">
        <v>2245</v>
      </c>
      <c r="K487" s="7">
        <f t="shared" si="75"/>
        <v>37.416666666666664</v>
      </c>
      <c r="L487" s="5" t="s">
        <v>411</v>
      </c>
      <c r="M487" s="5" t="s">
        <v>52</v>
      </c>
      <c r="N487" s="14" t="str">
        <f t="shared" si="79"/>
        <v>West End Ave &amp; W 107 St TO University Pl &amp; E 14 St</v>
      </c>
      <c r="O487" s="5" t="s">
        <v>11</v>
      </c>
      <c r="P487" s="5" t="s">
        <v>12</v>
      </c>
      <c r="Q487" s="5">
        <v>1990</v>
      </c>
      <c r="R487" s="8">
        <f t="shared" si="76"/>
        <v>32</v>
      </c>
      <c r="S487" s="9" t="str">
        <f t="shared" si="77"/>
        <v>30-39</v>
      </c>
      <c r="T487" s="9"/>
    </row>
    <row r="488" spans="1:20" x14ac:dyDescent="0.3">
      <c r="A488" s="5">
        <v>4228605</v>
      </c>
      <c r="B488" s="6">
        <v>42870.308854166666</v>
      </c>
      <c r="C488" s="31">
        <f t="shared" si="70"/>
        <v>42870</v>
      </c>
      <c r="D488" s="32">
        <f t="shared" si="71"/>
        <v>0.30885416666666665</v>
      </c>
      <c r="E488" s="12">
        <f t="shared" si="78"/>
        <v>0.29166666666666663</v>
      </c>
      <c r="F488" s="10">
        <f t="shared" si="72"/>
        <v>2</v>
      </c>
      <c r="G488" s="9" t="str">
        <f t="shared" si="73"/>
        <v>May</v>
      </c>
      <c r="H488" s="9">
        <f t="shared" si="74"/>
        <v>2017</v>
      </c>
      <c r="I488" s="6">
        <v>42870.321122685185</v>
      </c>
      <c r="J488" s="5">
        <v>1060</v>
      </c>
      <c r="K488" s="7">
        <f t="shared" si="75"/>
        <v>17.666666666666668</v>
      </c>
      <c r="L488" s="5" t="s">
        <v>227</v>
      </c>
      <c r="M488" s="5" t="s">
        <v>48</v>
      </c>
      <c r="N488" s="14" t="str">
        <f t="shared" si="79"/>
        <v>W 42 St &amp; 8 Ave TO E 72 St &amp; York Ave</v>
      </c>
      <c r="O488" s="5" t="s">
        <v>11</v>
      </c>
      <c r="P488" s="5" t="s">
        <v>12</v>
      </c>
      <c r="Q488" s="5">
        <v>1960</v>
      </c>
      <c r="R488" s="8">
        <f t="shared" si="76"/>
        <v>62</v>
      </c>
      <c r="S488" s="9" t="str">
        <f t="shared" si="77"/>
        <v>60-69</v>
      </c>
      <c r="T488" s="9"/>
    </row>
    <row r="489" spans="1:20" x14ac:dyDescent="0.3">
      <c r="A489" s="5">
        <v>6054536</v>
      </c>
      <c r="B489" s="6">
        <v>42904.392534722225</v>
      </c>
      <c r="C489" s="31">
        <f t="shared" si="70"/>
        <v>42904</v>
      </c>
      <c r="D489" s="32">
        <f t="shared" si="71"/>
        <v>0.39253472222222219</v>
      </c>
      <c r="E489" s="12">
        <f t="shared" si="78"/>
        <v>0.375</v>
      </c>
      <c r="F489" s="10">
        <f t="shared" si="72"/>
        <v>1</v>
      </c>
      <c r="G489" s="9" t="str">
        <f t="shared" si="73"/>
        <v>Jun</v>
      </c>
      <c r="H489" s="9">
        <f t="shared" si="74"/>
        <v>2017</v>
      </c>
      <c r="I489" s="6">
        <v>42904.394282407404</v>
      </c>
      <c r="J489" s="5">
        <v>151</v>
      </c>
      <c r="K489" s="7">
        <f t="shared" si="75"/>
        <v>2.5166666666666666</v>
      </c>
      <c r="L489" s="5" t="s">
        <v>72</v>
      </c>
      <c r="M489" s="5" t="s">
        <v>57</v>
      </c>
      <c r="N489" s="14" t="str">
        <f t="shared" si="79"/>
        <v>Rivington St &amp; Chrystie St TO Mott St &amp; Prince St</v>
      </c>
      <c r="O489" s="5" t="s">
        <v>11</v>
      </c>
      <c r="P489" s="5" t="s">
        <v>12</v>
      </c>
      <c r="Q489" s="5">
        <v>1981</v>
      </c>
      <c r="R489" s="8">
        <f t="shared" si="76"/>
        <v>41</v>
      </c>
      <c r="S489" s="9" t="str">
        <f t="shared" si="77"/>
        <v>40-49</v>
      </c>
      <c r="T489" s="9"/>
    </row>
    <row r="490" spans="1:20" x14ac:dyDescent="0.3">
      <c r="A490" s="5">
        <v>4064209</v>
      </c>
      <c r="B490" s="6">
        <v>42865.898587962962</v>
      </c>
      <c r="C490" s="31">
        <f t="shared" si="70"/>
        <v>42865</v>
      </c>
      <c r="D490" s="32">
        <f t="shared" si="71"/>
        <v>0.89858796296296306</v>
      </c>
      <c r="E490" s="12">
        <f t="shared" si="78"/>
        <v>0.875</v>
      </c>
      <c r="F490" s="10">
        <f t="shared" si="72"/>
        <v>4</v>
      </c>
      <c r="G490" s="9" t="str">
        <f t="shared" si="73"/>
        <v>May</v>
      </c>
      <c r="H490" s="9">
        <f t="shared" si="74"/>
        <v>2017</v>
      </c>
      <c r="I490" s="6">
        <v>42865.902499999997</v>
      </c>
      <c r="J490" s="5">
        <v>337</v>
      </c>
      <c r="K490" s="7">
        <f t="shared" si="75"/>
        <v>5.6166666666666663</v>
      </c>
      <c r="L490" s="5" t="s">
        <v>249</v>
      </c>
      <c r="M490" s="5" t="s">
        <v>412</v>
      </c>
      <c r="N490" s="14" t="str">
        <f t="shared" si="79"/>
        <v>W 41 St &amp; 8 Ave TO W 37 St &amp; 5 Ave</v>
      </c>
      <c r="O490" s="5" t="s">
        <v>11</v>
      </c>
      <c r="P490" s="5" t="s">
        <v>19</v>
      </c>
      <c r="Q490" s="5">
        <v>1970</v>
      </c>
      <c r="R490" s="8">
        <f t="shared" si="76"/>
        <v>52</v>
      </c>
      <c r="S490" s="9" t="str">
        <f t="shared" si="77"/>
        <v>50-59</v>
      </c>
      <c r="T490" s="9"/>
    </row>
    <row r="491" spans="1:20" x14ac:dyDescent="0.3">
      <c r="A491" s="5">
        <v>2880543</v>
      </c>
      <c r="B491" s="6">
        <v>42841.483043981483</v>
      </c>
      <c r="C491" s="31">
        <f t="shared" si="70"/>
        <v>42841</v>
      </c>
      <c r="D491" s="32">
        <f t="shared" si="71"/>
        <v>0.48304398148148148</v>
      </c>
      <c r="E491" s="12">
        <f t="shared" si="78"/>
        <v>0.45833333333333331</v>
      </c>
      <c r="F491" s="10">
        <f t="shared" si="72"/>
        <v>1</v>
      </c>
      <c r="G491" s="9" t="str">
        <f t="shared" si="73"/>
        <v>Apr</v>
      </c>
      <c r="H491" s="9">
        <f t="shared" si="74"/>
        <v>2017</v>
      </c>
      <c r="I491" s="6">
        <v>42841.502766203703</v>
      </c>
      <c r="J491" s="5">
        <v>1703</v>
      </c>
      <c r="K491" s="7">
        <f t="shared" si="75"/>
        <v>28.383333333333333</v>
      </c>
      <c r="L491" s="5" t="s">
        <v>413</v>
      </c>
      <c r="M491" s="5" t="s">
        <v>302</v>
      </c>
      <c r="N491" s="14" t="str">
        <f t="shared" si="79"/>
        <v>Graham Ave &amp; Herbert St TO E 25 St &amp; 1 Ave</v>
      </c>
      <c r="O491" s="5" t="s">
        <v>11</v>
      </c>
      <c r="P491" s="5" t="s">
        <v>12</v>
      </c>
      <c r="Q491" s="5">
        <v>1993</v>
      </c>
      <c r="R491" s="8">
        <f t="shared" si="76"/>
        <v>29</v>
      </c>
      <c r="S491" s="9" t="str">
        <f t="shared" si="77"/>
        <v>20-29</v>
      </c>
      <c r="T491" s="9"/>
    </row>
    <row r="492" spans="1:20" x14ac:dyDescent="0.3">
      <c r="A492" s="5">
        <v>1500135</v>
      </c>
      <c r="B492" s="6">
        <v>42794.662326388891</v>
      </c>
      <c r="C492" s="31">
        <f t="shared" si="70"/>
        <v>42794</v>
      </c>
      <c r="D492" s="32">
        <f t="shared" si="71"/>
        <v>0.66232638888888895</v>
      </c>
      <c r="E492" s="12">
        <f t="shared" si="78"/>
        <v>0.625</v>
      </c>
      <c r="F492" s="10">
        <f t="shared" si="72"/>
        <v>3</v>
      </c>
      <c r="G492" s="9" t="str">
        <f t="shared" si="73"/>
        <v>Feb</v>
      </c>
      <c r="H492" s="9">
        <f t="shared" si="74"/>
        <v>2017</v>
      </c>
      <c r="I492" s="6">
        <v>42794.668611111112</v>
      </c>
      <c r="J492" s="5">
        <v>543</v>
      </c>
      <c r="K492" s="7">
        <f t="shared" si="75"/>
        <v>9.0500000000000007</v>
      </c>
      <c r="L492" s="5" t="s">
        <v>83</v>
      </c>
      <c r="M492" s="5" t="s">
        <v>267</v>
      </c>
      <c r="N492" s="14" t="str">
        <f t="shared" si="79"/>
        <v>8 Ave &amp; W 31 St TO Broadway &amp; W 55 St</v>
      </c>
      <c r="O492" s="5" t="s">
        <v>11</v>
      </c>
      <c r="P492" s="5" t="s">
        <v>12</v>
      </c>
      <c r="Q492" s="5">
        <v>1992</v>
      </c>
      <c r="R492" s="8">
        <f t="shared" si="76"/>
        <v>30</v>
      </c>
      <c r="S492" s="9" t="str">
        <f t="shared" si="77"/>
        <v>30-39</v>
      </c>
      <c r="T492" s="9"/>
    </row>
    <row r="493" spans="1:20" x14ac:dyDescent="0.3">
      <c r="A493" s="5">
        <v>2006709</v>
      </c>
      <c r="B493" s="6">
        <v>42817.531793981485</v>
      </c>
      <c r="C493" s="31">
        <f t="shared" si="70"/>
        <v>42817</v>
      </c>
      <c r="D493" s="32">
        <f t="shared" si="71"/>
        <v>0.53179398148148149</v>
      </c>
      <c r="E493" s="12">
        <f t="shared" si="78"/>
        <v>0.5</v>
      </c>
      <c r="F493" s="10">
        <f t="shared" si="72"/>
        <v>5</v>
      </c>
      <c r="G493" s="9" t="str">
        <f t="shared" si="73"/>
        <v>Mar</v>
      </c>
      <c r="H493" s="9">
        <f t="shared" si="74"/>
        <v>2017</v>
      </c>
      <c r="I493" s="6">
        <v>42817.547349537039</v>
      </c>
      <c r="J493" s="5">
        <v>1344</v>
      </c>
      <c r="K493" s="7">
        <f t="shared" si="75"/>
        <v>22.4</v>
      </c>
      <c r="L493" s="5" t="s">
        <v>226</v>
      </c>
      <c r="M493" s="5" t="s">
        <v>14</v>
      </c>
      <c r="N493" s="14" t="str">
        <f t="shared" si="79"/>
        <v>31 St &amp; Thomson Ave TO 1 Ave &amp; E 78 St</v>
      </c>
      <c r="O493" s="5" t="s">
        <v>11</v>
      </c>
      <c r="P493" s="5" t="s">
        <v>12</v>
      </c>
      <c r="Q493" s="5">
        <v>1984</v>
      </c>
      <c r="R493" s="8">
        <f t="shared" si="76"/>
        <v>38</v>
      </c>
      <c r="S493" s="9" t="str">
        <f t="shared" si="77"/>
        <v>30-39</v>
      </c>
      <c r="T493" s="9"/>
    </row>
    <row r="494" spans="1:20" x14ac:dyDescent="0.3">
      <c r="A494" s="5">
        <v>629185</v>
      </c>
      <c r="B494" s="6">
        <v>42763.31763888889</v>
      </c>
      <c r="C494" s="31">
        <f t="shared" si="70"/>
        <v>42763</v>
      </c>
      <c r="D494" s="32">
        <f t="shared" si="71"/>
        <v>0.31763888888888886</v>
      </c>
      <c r="E494" s="12">
        <f t="shared" si="78"/>
        <v>0.29166666666666663</v>
      </c>
      <c r="F494" s="10">
        <f t="shared" si="72"/>
        <v>7</v>
      </c>
      <c r="G494" s="9" t="str">
        <f t="shared" si="73"/>
        <v>Jan</v>
      </c>
      <c r="H494" s="9">
        <f t="shared" si="74"/>
        <v>2017</v>
      </c>
      <c r="I494" s="6">
        <v>42763.318773148145</v>
      </c>
      <c r="J494" s="5">
        <v>97</v>
      </c>
      <c r="K494" s="7">
        <f t="shared" si="75"/>
        <v>1.6166666666666667</v>
      </c>
      <c r="L494" s="5" t="s">
        <v>198</v>
      </c>
      <c r="M494" s="5" t="s">
        <v>181</v>
      </c>
      <c r="N494" s="14" t="str">
        <f t="shared" si="79"/>
        <v>2 Ave &amp; E 31 St TO E 31 St &amp; 3 Ave</v>
      </c>
      <c r="O494" s="5" t="s">
        <v>11</v>
      </c>
      <c r="P494" s="5" t="s">
        <v>19</v>
      </c>
      <c r="Q494" s="5">
        <v>1982</v>
      </c>
      <c r="R494" s="8">
        <f t="shared" si="76"/>
        <v>40</v>
      </c>
      <c r="S494" s="9" t="str">
        <f t="shared" si="77"/>
        <v>40-49</v>
      </c>
      <c r="T494" s="9"/>
    </row>
    <row r="495" spans="1:20" x14ac:dyDescent="0.3">
      <c r="A495" s="5">
        <v>192292</v>
      </c>
      <c r="B495" s="6">
        <v>42746.623796296299</v>
      </c>
      <c r="C495" s="31">
        <f t="shared" si="70"/>
        <v>42746</v>
      </c>
      <c r="D495" s="32">
        <f t="shared" si="71"/>
        <v>0.62379629629629629</v>
      </c>
      <c r="E495" s="12">
        <f t="shared" si="78"/>
        <v>0.58333333333333326</v>
      </c>
      <c r="F495" s="10">
        <f t="shared" si="72"/>
        <v>4</v>
      </c>
      <c r="G495" s="9" t="str">
        <f t="shared" si="73"/>
        <v>Jan</v>
      </c>
      <c r="H495" s="9">
        <f t="shared" si="74"/>
        <v>2017</v>
      </c>
      <c r="I495" s="6">
        <v>42746.628101851849</v>
      </c>
      <c r="J495" s="5">
        <v>371</v>
      </c>
      <c r="K495" s="7">
        <f t="shared" si="75"/>
        <v>6.1833333333333336</v>
      </c>
      <c r="L495" s="5" t="s">
        <v>104</v>
      </c>
      <c r="M495" s="5" t="s">
        <v>289</v>
      </c>
      <c r="N495" s="14" t="str">
        <f t="shared" si="79"/>
        <v>W 34 St &amp; 11 Ave TO W 33 St &amp; 7 Ave</v>
      </c>
      <c r="O495" s="5" t="s">
        <v>11</v>
      </c>
      <c r="P495" s="5" t="s">
        <v>12</v>
      </c>
      <c r="Q495" s="5">
        <v>1967</v>
      </c>
      <c r="R495" s="8">
        <f t="shared" si="76"/>
        <v>55</v>
      </c>
      <c r="S495" s="9" t="str">
        <f t="shared" si="77"/>
        <v>50-59</v>
      </c>
      <c r="T495" s="9"/>
    </row>
    <row r="496" spans="1:20" x14ac:dyDescent="0.3">
      <c r="A496" s="5">
        <v>898044</v>
      </c>
      <c r="B496" s="6">
        <v>42772.930914351855</v>
      </c>
      <c r="C496" s="31">
        <f t="shared" si="70"/>
        <v>42772</v>
      </c>
      <c r="D496" s="32">
        <f t="shared" si="71"/>
        <v>0.93091435185185178</v>
      </c>
      <c r="E496" s="12">
        <f t="shared" si="78"/>
        <v>0.91666666666666663</v>
      </c>
      <c r="F496" s="10">
        <f t="shared" si="72"/>
        <v>2</v>
      </c>
      <c r="G496" s="9" t="str">
        <f t="shared" si="73"/>
        <v>Feb</v>
      </c>
      <c r="H496" s="9">
        <f t="shared" si="74"/>
        <v>2017</v>
      </c>
      <c r="I496" s="6">
        <v>42772.934537037036</v>
      </c>
      <c r="J496" s="5">
        <v>312</v>
      </c>
      <c r="K496" s="7">
        <f t="shared" si="75"/>
        <v>5.2</v>
      </c>
      <c r="L496" s="5" t="s">
        <v>176</v>
      </c>
      <c r="M496" s="5" t="s">
        <v>329</v>
      </c>
      <c r="N496" s="14" t="str">
        <f t="shared" si="79"/>
        <v>Cooper Square &amp; E 7 St TO E 19 St &amp; 3 Ave</v>
      </c>
      <c r="O496" s="5" t="s">
        <v>11</v>
      </c>
      <c r="P496" s="5" t="s">
        <v>19</v>
      </c>
      <c r="Q496" s="5">
        <v>1989</v>
      </c>
      <c r="R496" s="8">
        <f t="shared" si="76"/>
        <v>33</v>
      </c>
      <c r="S496" s="9" t="str">
        <f t="shared" si="77"/>
        <v>30-39</v>
      </c>
      <c r="T496" s="9"/>
    </row>
    <row r="497" spans="1:20" x14ac:dyDescent="0.3">
      <c r="A497" s="5">
        <v>4264483</v>
      </c>
      <c r="B497" s="6">
        <v>42870.759826388887</v>
      </c>
      <c r="C497" s="31">
        <f t="shared" si="70"/>
        <v>42870</v>
      </c>
      <c r="D497" s="32">
        <f t="shared" si="71"/>
        <v>0.75982638888888887</v>
      </c>
      <c r="E497" s="12">
        <f t="shared" si="78"/>
        <v>0.75</v>
      </c>
      <c r="F497" s="10">
        <f t="shared" si="72"/>
        <v>2</v>
      </c>
      <c r="G497" s="9" t="str">
        <f t="shared" si="73"/>
        <v>May</v>
      </c>
      <c r="H497" s="9">
        <f t="shared" si="74"/>
        <v>2017</v>
      </c>
      <c r="I497" s="6">
        <v>42870.768634259257</v>
      </c>
      <c r="J497" s="5">
        <v>761</v>
      </c>
      <c r="K497" s="7">
        <f t="shared" si="75"/>
        <v>12.683333333333334</v>
      </c>
      <c r="L497" s="5" t="s">
        <v>414</v>
      </c>
      <c r="M497" s="5" t="s">
        <v>415</v>
      </c>
      <c r="N497" s="14" t="str">
        <f t="shared" si="79"/>
        <v>Tompkins Ave &amp; Hopkins St TO Nassau Ave &amp; Newell St</v>
      </c>
      <c r="O497" s="5" t="s">
        <v>11</v>
      </c>
      <c r="P497" s="5" t="s">
        <v>12</v>
      </c>
      <c r="Q497" s="5">
        <v>1981</v>
      </c>
      <c r="R497" s="8">
        <f t="shared" si="76"/>
        <v>41</v>
      </c>
      <c r="S497" s="9" t="str">
        <f t="shared" si="77"/>
        <v>40-49</v>
      </c>
      <c r="T497" s="9"/>
    </row>
    <row r="498" spans="1:20" x14ac:dyDescent="0.3">
      <c r="A498" s="5">
        <v>5899528</v>
      </c>
      <c r="B498" s="6">
        <v>42901.321921296294</v>
      </c>
      <c r="C498" s="31">
        <f t="shared" si="70"/>
        <v>42901</v>
      </c>
      <c r="D498" s="32">
        <f t="shared" si="71"/>
        <v>0.32192129629629629</v>
      </c>
      <c r="E498" s="12">
        <f t="shared" si="78"/>
        <v>0.29166666666666663</v>
      </c>
      <c r="F498" s="10">
        <f t="shared" si="72"/>
        <v>5</v>
      </c>
      <c r="G498" s="9" t="str">
        <f t="shared" si="73"/>
        <v>Jun</v>
      </c>
      <c r="H498" s="9">
        <f t="shared" si="74"/>
        <v>2017</v>
      </c>
      <c r="I498" s="6">
        <v>42901.328460648147</v>
      </c>
      <c r="J498" s="5">
        <v>564</v>
      </c>
      <c r="K498" s="7">
        <f t="shared" si="75"/>
        <v>9.4</v>
      </c>
      <c r="L498" s="5" t="s">
        <v>186</v>
      </c>
      <c r="M498" s="5" t="s">
        <v>92</v>
      </c>
      <c r="N498" s="14" t="str">
        <f t="shared" si="79"/>
        <v>11 Ave &amp; W 27 St TO 8 Ave &amp; W 16 St</v>
      </c>
      <c r="O498" s="5" t="s">
        <v>11</v>
      </c>
      <c r="P498" s="5" t="s">
        <v>12</v>
      </c>
      <c r="Q498" s="5">
        <v>1950</v>
      </c>
      <c r="R498" s="8">
        <f t="shared" si="76"/>
        <v>72</v>
      </c>
      <c r="S498" s="9" t="str">
        <f t="shared" si="77"/>
        <v>70-79</v>
      </c>
      <c r="T498" s="9"/>
    </row>
    <row r="499" spans="1:20" x14ac:dyDescent="0.3">
      <c r="A499" s="5">
        <v>6754379</v>
      </c>
      <c r="B499" s="6">
        <v>42915.909745370373</v>
      </c>
      <c r="C499" s="31">
        <f t="shared" si="70"/>
        <v>42915</v>
      </c>
      <c r="D499" s="32">
        <f t="shared" si="71"/>
        <v>0.9097453703703704</v>
      </c>
      <c r="E499" s="12">
        <f t="shared" si="78"/>
        <v>0.875</v>
      </c>
      <c r="F499" s="10">
        <f t="shared" si="72"/>
        <v>5</v>
      </c>
      <c r="G499" s="9" t="str">
        <f t="shared" si="73"/>
        <v>Jun</v>
      </c>
      <c r="H499" s="9">
        <f t="shared" si="74"/>
        <v>2017</v>
      </c>
      <c r="I499" s="6">
        <v>42915.914317129631</v>
      </c>
      <c r="J499" s="5">
        <v>395</v>
      </c>
      <c r="K499" s="7">
        <f t="shared" si="75"/>
        <v>6.583333333333333</v>
      </c>
      <c r="L499" s="5" t="s">
        <v>321</v>
      </c>
      <c r="M499" s="5" t="s">
        <v>416</v>
      </c>
      <c r="N499" s="14" t="str">
        <f t="shared" si="79"/>
        <v>5 Ave &amp; E 78 St TO E 78 St &amp; 2 Ave</v>
      </c>
      <c r="O499" s="5" t="s">
        <v>11</v>
      </c>
      <c r="P499" s="5" t="s">
        <v>12</v>
      </c>
      <c r="Q499" s="5">
        <v>1973</v>
      </c>
      <c r="R499" s="8">
        <f t="shared" si="76"/>
        <v>49</v>
      </c>
      <c r="S499" s="9" t="str">
        <f t="shared" si="77"/>
        <v>40-49</v>
      </c>
      <c r="T499" s="9"/>
    </row>
    <row r="500" spans="1:20" x14ac:dyDescent="0.3">
      <c r="A500" s="5">
        <v>3854712</v>
      </c>
      <c r="B500" s="6">
        <v>42861.741712962961</v>
      </c>
      <c r="C500" s="31">
        <f t="shared" si="70"/>
        <v>42861</v>
      </c>
      <c r="D500" s="32">
        <f t="shared" si="71"/>
        <v>0.74171296296296296</v>
      </c>
      <c r="E500" s="12">
        <f t="shared" si="78"/>
        <v>0.70833333333333326</v>
      </c>
      <c r="F500" s="10">
        <f t="shared" si="72"/>
        <v>7</v>
      </c>
      <c r="G500" s="9" t="str">
        <f t="shared" si="73"/>
        <v>May</v>
      </c>
      <c r="H500" s="9">
        <f t="shared" si="74"/>
        <v>2017</v>
      </c>
      <c r="I500" s="6">
        <v>42861.768576388888</v>
      </c>
      <c r="J500" s="5">
        <v>2321</v>
      </c>
      <c r="K500" s="7">
        <f t="shared" si="75"/>
        <v>38.68333333333333</v>
      </c>
      <c r="L500" s="5" t="s">
        <v>144</v>
      </c>
      <c r="M500" s="5" t="s">
        <v>93</v>
      </c>
      <c r="N500" s="14" t="str">
        <f t="shared" si="79"/>
        <v>Greenwich Ave &amp; 8 Ave TO W 13 St &amp; Hudson St</v>
      </c>
      <c r="O500" s="5" t="s">
        <v>11</v>
      </c>
      <c r="P500" s="5" t="s">
        <v>12</v>
      </c>
      <c r="Q500" s="5">
        <v>1985</v>
      </c>
      <c r="R500" s="8">
        <f t="shared" si="76"/>
        <v>37</v>
      </c>
      <c r="S500" s="9" t="str">
        <f t="shared" si="77"/>
        <v>30-39</v>
      </c>
      <c r="T500" s="9"/>
    </row>
    <row r="501" spans="1:20" x14ac:dyDescent="0.3">
      <c r="A501" s="5">
        <v>3111054</v>
      </c>
      <c r="B501" s="6">
        <v>42845.841064814813</v>
      </c>
      <c r="C501" s="31">
        <f t="shared" si="70"/>
        <v>42845</v>
      </c>
      <c r="D501" s="32">
        <f t="shared" si="71"/>
        <v>0.84106481481481488</v>
      </c>
      <c r="E501" s="12">
        <f t="shared" si="78"/>
        <v>0.83333333333333326</v>
      </c>
      <c r="F501" s="10">
        <f t="shared" si="72"/>
        <v>5</v>
      </c>
      <c r="G501" s="9" t="str">
        <f t="shared" si="73"/>
        <v>Apr</v>
      </c>
      <c r="H501" s="9">
        <f t="shared" si="74"/>
        <v>2017</v>
      </c>
      <c r="I501" s="6">
        <v>42845.843668981484</v>
      </c>
      <c r="J501" s="5">
        <v>225</v>
      </c>
      <c r="K501" s="7">
        <f t="shared" si="75"/>
        <v>3.75</v>
      </c>
      <c r="L501" s="5" t="s">
        <v>188</v>
      </c>
      <c r="M501" s="5" t="s">
        <v>402</v>
      </c>
      <c r="N501" s="14" t="str">
        <f t="shared" si="79"/>
        <v>Kent Ave &amp; N 7 St TO Meserole Ave &amp; Manhattan Ave</v>
      </c>
      <c r="O501" s="5" t="s">
        <v>11</v>
      </c>
      <c r="P501" s="5" t="s">
        <v>12</v>
      </c>
      <c r="Q501" s="5">
        <v>1991</v>
      </c>
      <c r="R501" s="8">
        <f t="shared" si="76"/>
        <v>31</v>
      </c>
      <c r="S501" s="9" t="str">
        <f t="shared" si="77"/>
        <v>30-39</v>
      </c>
      <c r="T501" s="9"/>
    </row>
    <row r="502" spans="1:20" x14ac:dyDescent="0.3">
      <c r="A502" s="5">
        <v>1582978</v>
      </c>
      <c r="B502" s="6">
        <v>42796.722569444442</v>
      </c>
      <c r="C502" s="31">
        <f t="shared" si="70"/>
        <v>42796</v>
      </c>
      <c r="D502" s="32">
        <f t="shared" si="71"/>
        <v>0.72256944444444438</v>
      </c>
      <c r="E502" s="12">
        <f t="shared" si="78"/>
        <v>0.70833333333333326</v>
      </c>
      <c r="F502" s="10">
        <f t="shared" si="72"/>
        <v>5</v>
      </c>
      <c r="G502" s="9" t="str">
        <f t="shared" si="73"/>
        <v>Mar</v>
      </c>
      <c r="H502" s="9">
        <f t="shared" si="74"/>
        <v>2017</v>
      </c>
      <c r="I502" s="6">
        <v>42796.729259259257</v>
      </c>
      <c r="J502" s="5">
        <v>578</v>
      </c>
      <c r="K502" s="7">
        <f t="shared" si="75"/>
        <v>9.6333333333333329</v>
      </c>
      <c r="L502" s="5" t="s">
        <v>9</v>
      </c>
      <c r="M502" s="5" t="s">
        <v>118</v>
      </c>
      <c r="N502" s="14" t="str">
        <f t="shared" si="79"/>
        <v>Suffolk St &amp; Stanton St TO E 15 St &amp; 3 Ave</v>
      </c>
      <c r="O502" s="5" t="s">
        <v>11</v>
      </c>
      <c r="P502" s="5" t="s">
        <v>12</v>
      </c>
      <c r="Q502" s="5">
        <v>1960</v>
      </c>
      <c r="R502" s="8">
        <f t="shared" si="76"/>
        <v>62</v>
      </c>
      <c r="S502" s="9" t="str">
        <f t="shared" si="77"/>
        <v>60-69</v>
      </c>
      <c r="T502" s="9"/>
    </row>
    <row r="503" spans="1:20" x14ac:dyDescent="0.3">
      <c r="A503" s="5">
        <v>2867496</v>
      </c>
      <c r="B503" s="6">
        <v>42840.858587962961</v>
      </c>
      <c r="C503" s="31">
        <f t="shared" si="70"/>
        <v>42840</v>
      </c>
      <c r="D503" s="32">
        <f t="shared" si="71"/>
        <v>0.85858796296296302</v>
      </c>
      <c r="E503" s="12">
        <f t="shared" si="78"/>
        <v>0.83333333333333326</v>
      </c>
      <c r="F503" s="10">
        <f t="shared" si="72"/>
        <v>7</v>
      </c>
      <c r="G503" s="9" t="str">
        <f t="shared" si="73"/>
        <v>Apr</v>
      </c>
      <c r="H503" s="9">
        <f t="shared" si="74"/>
        <v>2017</v>
      </c>
      <c r="I503" s="6">
        <v>42840.877187500002</v>
      </c>
      <c r="J503" s="5">
        <v>1607</v>
      </c>
      <c r="K503" s="7">
        <f t="shared" si="75"/>
        <v>26.783333333333335</v>
      </c>
      <c r="L503" s="5" t="s">
        <v>417</v>
      </c>
      <c r="M503" s="5" t="s">
        <v>345</v>
      </c>
      <c r="N503" s="14" t="str">
        <f t="shared" si="79"/>
        <v>Macon St &amp; Nostrand Ave TO Richardson St &amp; N Henry St</v>
      </c>
      <c r="O503" s="5" t="s">
        <v>11</v>
      </c>
      <c r="P503" s="5" t="s">
        <v>12</v>
      </c>
      <c r="Q503" s="5">
        <v>1987</v>
      </c>
      <c r="R503" s="8">
        <f t="shared" si="76"/>
        <v>35</v>
      </c>
      <c r="S503" s="9" t="str">
        <f t="shared" si="77"/>
        <v>30-39</v>
      </c>
      <c r="T503" s="9"/>
    </row>
    <row r="504" spans="1:20" x14ac:dyDescent="0.3">
      <c r="A504" s="5">
        <v>6330204</v>
      </c>
      <c r="B504" s="6">
        <v>42908.872164351851</v>
      </c>
      <c r="C504" s="31">
        <f t="shared" si="70"/>
        <v>42908</v>
      </c>
      <c r="D504" s="32">
        <f t="shared" si="71"/>
        <v>0.87216435185185182</v>
      </c>
      <c r="E504" s="12">
        <f t="shared" si="78"/>
        <v>0.83333333333333326</v>
      </c>
      <c r="F504" s="10">
        <f t="shared" si="72"/>
        <v>5</v>
      </c>
      <c r="G504" s="9" t="str">
        <f t="shared" si="73"/>
        <v>Jun</v>
      </c>
      <c r="H504" s="9">
        <f t="shared" si="74"/>
        <v>2017</v>
      </c>
      <c r="I504" s="6">
        <v>42908.882337962961</v>
      </c>
      <c r="J504" s="5">
        <v>878</v>
      </c>
      <c r="K504" s="7">
        <f t="shared" si="75"/>
        <v>14.633333333333333</v>
      </c>
      <c r="L504" s="5" t="s">
        <v>225</v>
      </c>
      <c r="M504" s="5" t="s">
        <v>46</v>
      </c>
      <c r="N504" s="14" t="str">
        <f t="shared" si="79"/>
        <v>FDR Drive &amp; E 35 St TO E 11 St &amp; 2 Ave</v>
      </c>
      <c r="O504" s="5" t="s">
        <v>11</v>
      </c>
      <c r="P504" s="5" t="s">
        <v>12</v>
      </c>
      <c r="Q504" s="5">
        <v>1980</v>
      </c>
      <c r="R504" s="8">
        <f t="shared" si="76"/>
        <v>42</v>
      </c>
      <c r="S504" s="9" t="str">
        <f t="shared" si="77"/>
        <v>40-49</v>
      </c>
      <c r="T504" s="9"/>
    </row>
    <row r="505" spans="1:20" x14ac:dyDescent="0.3">
      <c r="A505" s="5">
        <v>5329838</v>
      </c>
      <c r="B505" s="6">
        <v>42891.418738425928</v>
      </c>
      <c r="C505" s="31">
        <f t="shared" si="70"/>
        <v>42891</v>
      </c>
      <c r="D505" s="32">
        <f t="shared" si="71"/>
        <v>0.41873842592592592</v>
      </c>
      <c r="E505" s="12">
        <f t="shared" si="78"/>
        <v>0.41666666666666663</v>
      </c>
      <c r="F505" s="10">
        <f t="shared" si="72"/>
        <v>2</v>
      </c>
      <c r="G505" s="9" t="str">
        <f t="shared" si="73"/>
        <v>Jun</v>
      </c>
      <c r="H505" s="9">
        <f t="shared" si="74"/>
        <v>2017</v>
      </c>
      <c r="I505" s="6">
        <v>42891.420057870368</v>
      </c>
      <c r="J505" s="5">
        <v>114</v>
      </c>
      <c r="K505" s="7">
        <f t="shared" si="75"/>
        <v>1.9</v>
      </c>
      <c r="L505" s="5" t="s">
        <v>418</v>
      </c>
      <c r="M505" s="5" t="s">
        <v>418</v>
      </c>
      <c r="N505" s="14" t="str">
        <f t="shared" si="79"/>
        <v>Pike St &amp; Monroe St TO Pike St &amp; Monroe St</v>
      </c>
      <c r="O505" s="5" t="s">
        <v>11</v>
      </c>
      <c r="P505" s="5" t="s">
        <v>12</v>
      </c>
      <c r="Q505" s="5">
        <v>1973</v>
      </c>
      <c r="R505" s="8">
        <f t="shared" si="76"/>
        <v>49</v>
      </c>
      <c r="S505" s="9" t="str">
        <f t="shared" si="77"/>
        <v>40-49</v>
      </c>
      <c r="T505" s="9"/>
    </row>
    <row r="506" spans="1:20" x14ac:dyDescent="0.3">
      <c r="A506" s="5">
        <v>1817912</v>
      </c>
      <c r="B506" s="6">
        <v>42804.69023148148</v>
      </c>
      <c r="C506" s="31">
        <f t="shared" si="70"/>
        <v>42804</v>
      </c>
      <c r="D506" s="32">
        <f t="shared" si="71"/>
        <v>0.6902314814814815</v>
      </c>
      <c r="E506" s="12">
        <f t="shared" si="78"/>
        <v>0.66666666666666663</v>
      </c>
      <c r="F506" s="10">
        <f t="shared" si="72"/>
        <v>6</v>
      </c>
      <c r="G506" s="9" t="str">
        <f t="shared" si="73"/>
        <v>Mar</v>
      </c>
      <c r="H506" s="9">
        <f t="shared" si="74"/>
        <v>2017</v>
      </c>
      <c r="I506" s="6">
        <v>42804.698368055557</v>
      </c>
      <c r="J506" s="5">
        <v>703</v>
      </c>
      <c r="K506" s="7">
        <f t="shared" si="75"/>
        <v>11.716666666666667</v>
      </c>
      <c r="L506" s="5" t="s">
        <v>128</v>
      </c>
      <c r="M506" s="5" t="s">
        <v>289</v>
      </c>
      <c r="N506" s="14" t="str">
        <f t="shared" si="79"/>
        <v>E 59 St &amp; Madison Ave TO W 33 St &amp; 7 Ave</v>
      </c>
      <c r="O506" s="5" t="s">
        <v>11</v>
      </c>
      <c r="P506" s="5" t="s">
        <v>12</v>
      </c>
      <c r="Q506" s="5">
        <v>1962</v>
      </c>
      <c r="R506" s="8">
        <f t="shared" si="76"/>
        <v>60</v>
      </c>
      <c r="S506" s="9" t="str">
        <f t="shared" si="77"/>
        <v>60-69</v>
      </c>
      <c r="T506" s="9"/>
    </row>
    <row r="507" spans="1:20" x14ac:dyDescent="0.3">
      <c r="A507" s="5">
        <v>4689916</v>
      </c>
      <c r="B507" s="6">
        <v>42878.602129629631</v>
      </c>
      <c r="C507" s="31">
        <f t="shared" si="70"/>
        <v>42878</v>
      </c>
      <c r="D507" s="32">
        <f t="shared" si="71"/>
        <v>0.60212962962962957</v>
      </c>
      <c r="E507" s="12">
        <f t="shared" si="78"/>
        <v>0.58333333333333326</v>
      </c>
      <c r="F507" s="10">
        <f t="shared" si="72"/>
        <v>3</v>
      </c>
      <c r="G507" s="9" t="str">
        <f t="shared" si="73"/>
        <v>May</v>
      </c>
      <c r="H507" s="9">
        <f t="shared" si="74"/>
        <v>2017</v>
      </c>
      <c r="I507" s="6">
        <v>42878.604942129627</v>
      </c>
      <c r="J507" s="5">
        <v>243</v>
      </c>
      <c r="K507" s="7">
        <f t="shared" si="75"/>
        <v>4.05</v>
      </c>
      <c r="L507" s="5" t="s">
        <v>240</v>
      </c>
      <c r="M507" s="5" t="s">
        <v>9</v>
      </c>
      <c r="N507" s="14" t="str">
        <f t="shared" si="79"/>
        <v>E 7 St &amp; Avenue A TO Suffolk St &amp; Stanton St</v>
      </c>
      <c r="O507" s="5" t="s">
        <v>11</v>
      </c>
      <c r="P507" s="5" t="s">
        <v>12</v>
      </c>
      <c r="Q507" s="5">
        <v>1988</v>
      </c>
      <c r="R507" s="8">
        <f t="shared" si="76"/>
        <v>34</v>
      </c>
      <c r="S507" s="9" t="str">
        <f t="shared" si="77"/>
        <v>30-39</v>
      </c>
      <c r="T507" s="9"/>
    </row>
    <row r="508" spans="1:20" x14ac:dyDescent="0.3">
      <c r="A508" s="5">
        <v>2886325</v>
      </c>
      <c r="B508" s="6">
        <v>42841.541990740741</v>
      </c>
      <c r="C508" s="31">
        <f t="shared" si="70"/>
        <v>42841</v>
      </c>
      <c r="D508" s="32">
        <f t="shared" si="71"/>
        <v>0.54199074074074072</v>
      </c>
      <c r="E508" s="12">
        <f t="shared" si="78"/>
        <v>0.54166666666666663</v>
      </c>
      <c r="F508" s="10">
        <f t="shared" si="72"/>
        <v>1</v>
      </c>
      <c r="G508" s="9" t="str">
        <f t="shared" si="73"/>
        <v>Apr</v>
      </c>
      <c r="H508" s="9">
        <f t="shared" si="74"/>
        <v>2017</v>
      </c>
      <c r="I508" s="6">
        <v>42841.562094907407</v>
      </c>
      <c r="J508" s="5">
        <v>1737</v>
      </c>
      <c r="K508" s="7">
        <f t="shared" si="75"/>
        <v>28.95</v>
      </c>
      <c r="L508" s="5" t="s">
        <v>208</v>
      </c>
      <c r="M508" s="5" t="s">
        <v>236</v>
      </c>
      <c r="N508" s="14" t="str">
        <f t="shared" si="79"/>
        <v>E 32 St &amp; Park Ave TO Grand Army Plaza &amp; Central Park S</v>
      </c>
      <c r="O508" s="5" t="s">
        <v>29</v>
      </c>
      <c r="P508" s="9" t="s">
        <v>12</v>
      </c>
      <c r="Q508" s="9">
        <v>1988</v>
      </c>
      <c r="R508" s="8">
        <f t="shared" si="76"/>
        <v>34</v>
      </c>
      <c r="S508" s="9" t="str">
        <f t="shared" si="77"/>
        <v>30-39</v>
      </c>
      <c r="T508" s="9"/>
    </row>
    <row r="509" spans="1:20" x14ac:dyDescent="0.3">
      <c r="A509" s="5">
        <v>5476047</v>
      </c>
      <c r="B509" s="6">
        <v>42893.953425925924</v>
      </c>
      <c r="C509" s="31">
        <f t="shared" si="70"/>
        <v>42893</v>
      </c>
      <c r="D509" s="32">
        <f t="shared" si="71"/>
        <v>0.9534259259259259</v>
      </c>
      <c r="E509" s="12">
        <f t="shared" si="78"/>
        <v>0.91666666666666663</v>
      </c>
      <c r="F509" s="10">
        <f t="shared" si="72"/>
        <v>4</v>
      </c>
      <c r="G509" s="9" t="str">
        <f t="shared" si="73"/>
        <v>Jun</v>
      </c>
      <c r="H509" s="9">
        <f t="shared" si="74"/>
        <v>2017</v>
      </c>
      <c r="I509" s="6">
        <v>42893.972905092596</v>
      </c>
      <c r="J509" s="5">
        <v>1682</v>
      </c>
      <c r="K509" s="7">
        <f t="shared" si="75"/>
        <v>28.033333333333335</v>
      </c>
      <c r="L509" s="5" t="s">
        <v>202</v>
      </c>
      <c r="M509" s="5" t="s">
        <v>170</v>
      </c>
      <c r="N509" s="14" t="str">
        <f t="shared" si="79"/>
        <v>Maiden Ln &amp; Pearl St TO W 52 St &amp; 6 Ave</v>
      </c>
      <c r="O509" s="5" t="s">
        <v>11</v>
      </c>
      <c r="P509" s="5" t="s">
        <v>12</v>
      </c>
      <c r="Q509" s="5">
        <v>1980</v>
      </c>
      <c r="R509" s="8">
        <f t="shared" si="76"/>
        <v>42</v>
      </c>
      <c r="S509" s="9" t="str">
        <f t="shared" si="77"/>
        <v>40-49</v>
      </c>
      <c r="T509" s="9"/>
    </row>
    <row r="510" spans="1:20" x14ac:dyDescent="0.3">
      <c r="A510" s="5">
        <v>6020712</v>
      </c>
      <c r="B510" s="6">
        <v>42903.406261574077</v>
      </c>
      <c r="C510" s="31">
        <f t="shared" si="70"/>
        <v>42903</v>
      </c>
      <c r="D510" s="32">
        <f t="shared" si="71"/>
        <v>0.40626157407407404</v>
      </c>
      <c r="E510" s="12">
        <f t="shared" si="78"/>
        <v>0.375</v>
      </c>
      <c r="F510" s="10">
        <f t="shared" si="72"/>
        <v>7</v>
      </c>
      <c r="G510" s="9" t="str">
        <f t="shared" si="73"/>
        <v>Jun</v>
      </c>
      <c r="H510" s="9">
        <f t="shared" si="74"/>
        <v>2017</v>
      </c>
      <c r="I510" s="6">
        <v>42903.409780092596</v>
      </c>
      <c r="J510" s="5">
        <v>304</v>
      </c>
      <c r="K510" s="7">
        <f t="shared" si="75"/>
        <v>5.0666666666666664</v>
      </c>
      <c r="L510" s="5" t="s">
        <v>259</v>
      </c>
      <c r="M510" s="5" t="s">
        <v>48</v>
      </c>
      <c r="N510" s="14" t="str">
        <f t="shared" si="79"/>
        <v>3 Ave &amp; E 62 St TO E 72 St &amp; York Ave</v>
      </c>
      <c r="O510" s="5" t="s">
        <v>11</v>
      </c>
      <c r="P510" s="5" t="s">
        <v>12</v>
      </c>
      <c r="Q510" s="5">
        <v>1970</v>
      </c>
      <c r="R510" s="8">
        <f t="shared" si="76"/>
        <v>52</v>
      </c>
      <c r="S510" s="9" t="str">
        <f t="shared" si="77"/>
        <v>50-59</v>
      </c>
      <c r="T510" s="9"/>
    </row>
    <row r="511" spans="1:20" x14ac:dyDescent="0.3">
      <c r="A511" s="5">
        <v>2628269</v>
      </c>
      <c r="B511" s="6">
        <v>42836.403773148151</v>
      </c>
      <c r="C511" s="31">
        <f t="shared" si="70"/>
        <v>42836</v>
      </c>
      <c r="D511" s="32">
        <f t="shared" si="71"/>
        <v>0.40377314814814813</v>
      </c>
      <c r="E511" s="12">
        <f t="shared" si="78"/>
        <v>0.375</v>
      </c>
      <c r="F511" s="10">
        <f t="shared" si="72"/>
        <v>3</v>
      </c>
      <c r="G511" s="9" t="str">
        <f t="shared" si="73"/>
        <v>Apr</v>
      </c>
      <c r="H511" s="9">
        <f t="shared" si="74"/>
        <v>2017</v>
      </c>
      <c r="I511" s="6">
        <v>42836.422719907408</v>
      </c>
      <c r="J511" s="5">
        <v>1637</v>
      </c>
      <c r="K511" s="7">
        <f t="shared" si="75"/>
        <v>27.283333333333335</v>
      </c>
      <c r="L511" s="5" t="s">
        <v>361</v>
      </c>
      <c r="M511" s="5" t="s">
        <v>401</v>
      </c>
      <c r="N511" s="14" t="str">
        <f t="shared" si="79"/>
        <v>Central Park West &amp; W 68 St TO 9 Ave &amp; W 18 St</v>
      </c>
      <c r="O511" s="5" t="s">
        <v>11</v>
      </c>
      <c r="P511" s="5" t="s">
        <v>12</v>
      </c>
      <c r="Q511" s="5">
        <v>1975</v>
      </c>
      <c r="R511" s="8">
        <f t="shared" si="76"/>
        <v>47</v>
      </c>
      <c r="S511" s="9" t="str">
        <f t="shared" si="77"/>
        <v>40-49</v>
      </c>
      <c r="T511" s="9"/>
    </row>
    <row r="512" spans="1:20" x14ac:dyDescent="0.3">
      <c r="A512" s="5">
        <v>1730516</v>
      </c>
      <c r="B512" s="6">
        <v>42802.411145833335</v>
      </c>
      <c r="C512" s="31">
        <f t="shared" si="70"/>
        <v>42802</v>
      </c>
      <c r="D512" s="32">
        <f t="shared" si="71"/>
        <v>0.41114583333333332</v>
      </c>
      <c r="E512" s="12">
        <f t="shared" si="78"/>
        <v>0.375</v>
      </c>
      <c r="F512" s="10">
        <f t="shared" si="72"/>
        <v>4</v>
      </c>
      <c r="G512" s="9" t="str">
        <f t="shared" si="73"/>
        <v>Mar</v>
      </c>
      <c r="H512" s="9">
        <f t="shared" si="74"/>
        <v>2017</v>
      </c>
      <c r="I512" s="6">
        <v>42802.415590277778</v>
      </c>
      <c r="J512" s="5">
        <v>383</v>
      </c>
      <c r="K512" s="7">
        <f t="shared" si="75"/>
        <v>6.3833333333333337</v>
      </c>
      <c r="L512" s="5" t="s">
        <v>412</v>
      </c>
      <c r="M512" s="5" t="s">
        <v>249</v>
      </c>
      <c r="N512" s="14" t="str">
        <f t="shared" si="79"/>
        <v>W 37 St &amp; 5 Ave TO W 41 St &amp; 8 Ave</v>
      </c>
      <c r="O512" s="5" t="s">
        <v>11</v>
      </c>
      <c r="P512" s="5" t="s">
        <v>12</v>
      </c>
      <c r="Q512" s="5">
        <v>1972</v>
      </c>
      <c r="R512" s="8">
        <f t="shared" si="76"/>
        <v>50</v>
      </c>
      <c r="S512" s="9" t="str">
        <f t="shared" si="77"/>
        <v>50-59</v>
      </c>
      <c r="T512" s="9"/>
    </row>
    <row r="513" spans="1:20" x14ac:dyDescent="0.3">
      <c r="A513" s="5">
        <v>2466078</v>
      </c>
      <c r="B513" s="6">
        <v>42832.584363425929</v>
      </c>
      <c r="C513" s="31">
        <f t="shared" si="70"/>
        <v>42832</v>
      </c>
      <c r="D513" s="32">
        <f t="shared" si="71"/>
        <v>0.58436342592592594</v>
      </c>
      <c r="E513" s="12">
        <f t="shared" si="78"/>
        <v>0.58333333333333326</v>
      </c>
      <c r="F513" s="10">
        <f t="shared" si="72"/>
        <v>6</v>
      </c>
      <c r="G513" s="9" t="str">
        <f t="shared" si="73"/>
        <v>Apr</v>
      </c>
      <c r="H513" s="9">
        <f t="shared" si="74"/>
        <v>2017</v>
      </c>
      <c r="I513" s="6">
        <v>42832.597974537035</v>
      </c>
      <c r="J513" s="5">
        <v>1175</v>
      </c>
      <c r="K513" s="7">
        <f t="shared" si="75"/>
        <v>19.583333333333332</v>
      </c>
      <c r="L513" s="5" t="s">
        <v>254</v>
      </c>
      <c r="M513" s="5" t="s">
        <v>212</v>
      </c>
      <c r="N513" s="14" t="str">
        <f t="shared" si="79"/>
        <v>Bank St &amp; Hudson St TO Division St &amp; Bowery</v>
      </c>
      <c r="O513" s="5" t="s">
        <v>11</v>
      </c>
      <c r="P513" s="5" t="s">
        <v>19</v>
      </c>
      <c r="Q513" s="5">
        <v>1985</v>
      </c>
      <c r="R513" s="8">
        <f t="shared" si="76"/>
        <v>37</v>
      </c>
      <c r="S513" s="9" t="str">
        <f t="shared" si="77"/>
        <v>30-39</v>
      </c>
      <c r="T513" s="9"/>
    </row>
    <row r="514" spans="1:20" x14ac:dyDescent="0.3">
      <c r="A514" s="5">
        <v>1240459</v>
      </c>
      <c r="B514" s="6">
        <v>42787.668726851851</v>
      </c>
      <c r="C514" s="31">
        <f t="shared" ref="C514:C577" si="80">DATE(YEAR(B514),MONTH(B514),DAY(B514))</f>
        <v>42787</v>
      </c>
      <c r="D514" s="32">
        <f t="shared" ref="D514:D577" si="81">TIME(HOUR(B514),MINUTE(B514),SECOND(B514))</f>
        <v>0.66872685185185177</v>
      </c>
      <c r="E514" s="12">
        <f t="shared" si="78"/>
        <v>0.66666666666666663</v>
      </c>
      <c r="F514" s="10">
        <f t="shared" ref="F514:F577" si="82">WEEKDAY(B514)</f>
        <v>3</v>
      </c>
      <c r="G514" s="9" t="str">
        <f t="shared" ref="G514:G577" si="83">TEXT(B514,"mmm")</f>
        <v>Feb</v>
      </c>
      <c r="H514" s="9">
        <f t="shared" ref="H514:H577" si="84">YEAR(B514)</f>
        <v>2017</v>
      </c>
      <c r="I514" s="6">
        <v>42787.671111111114</v>
      </c>
      <c r="J514" s="5">
        <v>205</v>
      </c>
      <c r="K514" s="7">
        <f t="shared" ref="K514:K577" si="85">J514/60</f>
        <v>3.4166666666666665</v>
      </c>
      <c r="L514" s="5" t="s">
        <v>94</v>
      </c>
      <c r="M514" s="5" t="s">
        <v>378</v>
      </c>
      <c r="N514" s="14" t="str">
        <f t="shared" si="79"/>
        <v>W 84 St &amp; Columbus Ave TO W 74 St &amp; Columbus Ave</v>
      </c>
      <c r="O514" s="5" t="s">
        <v>11</v>
      </c>
      <c r="P514" s="5" t="s">
        <v>12</v>
      </c>
      <c r="Q514" s="5">
        <v>1977</v>
      </c>
      <c r="R514" s="8">
        <f t="shared" ref="R514:R577" si="86">2022-Q514</f>
        <v>45</v>
      </c>
      <c r="S514" s="9" t="str">
        <f t="shared" ref="S514:S577" si="87">IF(AND(R514&gt;=20,R514&lt;30),"20-29",IF(AND(R514&gt;=30,R514&lt;40),"30-39",IF(AND(R514&gt;=40,R514&lt;50),"40-49",IF(AND(R514&gt;=50,R514&lt;60),"50-59",IF(AND(R514&gt;=60,R514&lt;70),"60-69",IF(AND(R514&gt;=70,R514&lt;80),"70-79","80 above"))))))</f>
        <v>40-49</v>
      </c>
      <c r="T514" s="9"/>
    </row>
    <row r="515" spans="1:20" x14ac:dyDescent="0.3">
      <c r="A515" s="5">
        <v>906359</v>
      </c>
      <c r="B515" s="6">
        <v>42773.516689814816</v>
      </c>
      <c r="C515" s="31">
        <f t="shared" si="80"/>
        <v>42773</v>
      </c>
      <c r="D515" s="32">
        <f t="shared" si="81"/>
        <v>0.5166898148148148</v>
      </c>
      <c r="E515" s="12">
        <f t="shared" ref="E515:E578" si="88">FLOOR(D515,"1:00")</f>
        <v>0.5</v>
      </c>
      <c r="F515" s="10">
        <f t="shared" si="82"/>
        <v>3</v>
      </c>
      <c r="G515" s="9" t="str">
        <f t="shared" si="83"/>
        <v>Feb</v>
      </c>
      <c r="H515" s="9">
        <f t="shared" si="84"/>
        <v>2017</v>
      </c>
      <c r="I515" s="6">
        <v>42773.522129629629</v>
      </c>
      <c r="J515" s="5">
        <v>470</v>
      </c>
      <c r="K515" s="7">
        <f t="shared" si="85"/>
        <v>7.833333333333333</v>
      </c>
      <c r="L515" s="5" t="s">
        <v>85</v>
      </c>
      <c r="M515" s="5" t="s">
        <v>256</v>
      </c>
      <c r="N515" s="14" t="str">
        <f t="shared" ref="N515:N578" si="89">CONCATENATE(L515:L1180," TO ",M515:M1180)</f>
        <v>Pershing Square South TO W 31 St &amp; 7 Ave</v>
      </c>
      <c r="O515" s="5" t="s">
        <v>11</v>
      </c>
      <c r="P515" s="5" t="s">
        <v>12</v>
      </c>
      <c r="Q515" s="5">
        <v>1988</v>
      </c>
      <c r="R515" s="8">
        <f t="shared" si="86"/>
        <v>34</v>
      </c>
      <c r="S515" s="9" t="str">
        <f t="shared" si="87"/>
        <v>30-39</v>
      </c>
      <c r="T515" s="9"/>
    </row>
    <row r="516" spans="1:20" x14ac:dyDescent="0.3">
      <c r="A516" s="5">
        <v>3624425</v>
      </c>
      <c r="B516" s="6">
        <v>42857.342013888891</v>
      </c>
      <c r="C516" s="31">
        <f t="shared" si="80"/>
        <v>42857</v>
      </c>
      <c r="D516" s="32">
        <f t="shared" si="81"/>
        <v>0.3420138888888889</v>
      </c>
      <c r="E516" s="12">
        <f t="shared" si="88"/>
        <v>0.33333333333333331</v>
      </c>
      <c r="F516" s="10">
        <f t="shared" si="82"/>
        <v>3</v>
      </c>
      <c r="G516" s="9" t="str">
        <f t="shared" si="83"/>
        <v>May</v>
      </c>
      <c r="H516" s="9">
        <f t="shared" si="84"/>
        <v>2017</v>
      </c>
      <c r="I516" s="6">
        <v>42857.347025462965</v>
      </c>
      <c r="J516" s="5">
        <v>433</v>
      </c>
      <c r="K516" s="7">
        <f t="shared" si="85"/>
        <v>7.2166666666666668</v>
      </c>
      <c r="L516" s="5" t="s">
        <v>98</v>
      </c>
      <c r="M516" s="5" t="s">
        <v>236</v>
      </c>
      <c r="N516" s="14" t="str">
        <f t="shared" si="89"/>
        <v>W 43 St &amp; 6 Ave TO Grand Army Plaza &amp; Central Park S</v>
      </c>
      <c r="O516" s="5" t="s">
        <v>11</v>
      </c>
      <c r="P516" s="5" t="s">
        <v>12</v>
      </c>
      <c r="Q516" s="5">
        <v>1975</v>
      </c>
      <c r="R516" s="8">
        <f t="shared" si="86"/>
        <v>47</v>
      </c>
      <c r="S516" s="9" t="str">
        <f t="shared" si="87"/>
        <v>40-49</v>
      </c>
      <c r="T516" s="9"/>
    </row>
    <row r="517" spans="1:20" x14ac:dyDescent="0.3">
      <c r="A517" s="5">
        <v>4756004</v>
      </c>
      <c r="B517" s="6">
        <v>42879.675937499997</v>
      </c>
      <c r="C517" s="31">
        <f t="shared" si="80"/>
        <v>42879</v>
      </c>
      <c r="D517" s="32">
        <f t="shared" si="81"/>
        <v>0.67593749999999997</v>
      </c>
      <c r="E517" s="12">
        <f t="shared" si="88"/>
        <v>0.66666666666666663</v>
      </c>
      <c r="F517" s="10">
        <f t="shared" si="82"/>
        <v>4</v>
      </c>
      <c r="G517" s="9" t="str">
        <f t="shared" si="83"/>
        <v>May</v>
      </c>
      <c r="H517" s="9">
        <f t="shared" si="84"/>
        <v>2017</v>
      </c>
      <c r="I517" s="6">
        <v>42879.690104166664</v>
      </c>
      <c r="J517" s="5">
        <v>1224</v>
      </c>
      <c r="K517" s="7">
        <f t="shared" si="85"/>
        <v>20.399999999999999</v>
      </c>
      <c r="L517" s="5" t="s">
        <v>157</v>
      </c>
      <c r="M517" s="5" t="s">
        <v>144</v>
      </c>
      <c r="N517" s="14" t="str">
        <f t="shared" si="89"/>
        <v>Broadway &amp; W 58 St TO Greenwich Ave &amp; 8 Ave</v>
      </c>
      <c r="O517" s="5" t="s">
        <v>11</v>
      </c>
      <c r="P517" s="5" t="s">
        <v>19</v>
      </c>
      <c r="Q517" s="5">
        <v>1983</v>
      </c>
      <c r="R517" s="8">
        <f t="shared" si="86"/>
        <v>39</v>
      </c>
      <c r="S517" s="9" t="str">
        <f t="shared" si="87"/>
        <v>30-39</v>
      </c>
      <c r="T517" s="9"/>
    </row>
    <row r="518" spans="1:20" x14ac:dyDescent="0.3">
      <c r="A518" s="5">
        <v>5082496</v>
      </c>
      <c r="B518" s="6">
        <v>42886.919212962966</v>
      </c>
      <c r="C518" s="31">
        <f t="shared" si="80"/>
        <v>42886</v>
      </c>
      <c r="D518" s="32">
        <f t="shared" si="81"/>
        <v>0.91921296296296295</v>
      </c>
      <c r="E518" s="12">
        <f t="shared" si="88"/>
        <v>0.91666666666666663</v>
      </c>
      <c r="F518" s="10">
        <f t="shared" si="82"/>
        <v>4</v>
      </c>
      <c r="G518" s="9" t="str">
        <f t="shared" si="83"/>
        <v>May</v>
      </c>
      <c r="H518" s="9">
        <f t="shared" si="84"/>
        <v>2017</v>
      </c>
      <c r="I518" s="6">
        <v>42886.937534722223</v>
      </c>
      <c r="J518" s="5">
        <v>1583</v>
      </c>
      <c r="K518" s="7">
        <f t="shared" si="85"/>
        <v>26.383333333333333</v>
      </c>
      <c r="L518" s="5" t="s">
        <v>111</v>
      </c>
      <c r="M518" s="5" t="s">
        <v>372</v>
      </c>
      <c r="N518" s="14" t="str">
        <f t="shared" si="89"/>
        <v>E 39 St &amp; 2 Ave TO LaGuardia Pl &amp; W 3 St</v>
      </c>
      <c r="O518" s="5" t="s">
        <v>11</v>
      </c>
      <c r="P518" s="5" t="s">
        <v>12</v>
      </c>
      <c r="Q518" s="5">
        <v>1994</v>
      </c>
      <c r="R518" s="8">
        <f t="shared" si="86"/>
        <v>28</v>
      </c>
      <c r="S518" s="9" t="str">
        <f t="shared" si="87"/>
        <v>20-29</v>
      </c>
      <c r="T518" s="9"/>
    </row>
    <row r="519" spans="1:20" x14ac:dyDescent="0.3">
      <c r="A519" s="5">
        <v>2479281</v>
      </c>
      <c r="B519" s="6">
        <v>42832.787326388891</v>
      </c>
      <c r="C519" s="31">
        <f t="shared" si="80"/>
        <v>42832</v>
      </c>
      <c r="D519" s="32">
        <f t="shared" si="81"/>
        <v>0.78732638888888884</v>
      </c>
      <c r="E519" s="12">
        <f t="shared" si="88"/>
        <v>0.75</v>
      </c>
      <c r="F519" s="10">
        <f t="shared" si="82"/>
        <v>6</v>
      </c>
      <c r="G519" s="9" t="str">
        <f t="shared" si="83"/>
        <v>Apr</v>
      </c>
      <c r="H519" s="9">
        <f t="shared" si="84"/>
        <v>2017</v>
      </c>
      <c r="I519" s="6">
        <v>42832.794363425928</v>
      </c>
      <c r="J519" s="5">
        <v>608</v>
      </c>
      <c r="K519" s="7">
        <f t="shared" si="85"/>
        <v>10.133333333333333</v>
      </c>
      <c r="L519" s="5" t="s">
        <v>187</v>
      </c>
      <c r="M519" s="5" t="s">
        <v>250</v>
      </c>
      <c r="N519" s="14" t="str">
        <f t="shared" si="89"/>
        <v>E 23 St &amp; 1 Ave TO 6 Ave &amp; W 33 St</v>
      </c>
      <c r="O519" s="5" t="s">
        <v>11</v>
      </c>
      <c r="P519" s="5" t="s">
        <v>12</v>
      </c>
      <c r="Q519" s="5">
        <v>1970</v>
      </c>
      <c r="R519" s="8">
        <f t="shared" si="86"/>
        <v>52</v>
      </c>
      <c r="S519" s="9" t="str">
        <f t="shared" si="87"/>
        <v>50-59</v>
      </c>
      <c r="T519" s="9"/>
    </row>
    <row r="520" spans="1:20" x14ac:dyDescent="0.3">
      <c r="A520" s="5">
        <v>6092448</v>
      </c>
      <c r="B520" s="6">
        <v>42904.829236111109</v>
      </c>
      <c r="C520" s="31">
        <f t="shared" si="80"/>
        <v>42904</v>
      </c>
      <c r="D520" s="32">
        <f t="shared" si="81"/>
        <v>0.82923611111111117</v>
      </c>
      <c r="E520" s="12">
        <f t="shared" si="88"/>
        <v>0.79166666666666663</v>
      </c>
      <c r="F520" s="10">
        <f t="shared" si="82"/>
        <v>1</v>
      </c>
      <c r="G520" s="9" t="str">
        <f t="shared" si="83"/>
        <v>Jun</v>
      </c>
      <c r="H520" s="9">
        <f t="shared" si="84"/>
        <v>2017</v>
      </c>
      <c r="I520" s="6">
        <v>42904.83353009259</v>
      </c>
      <c r="J520" s="5">
        <v>370</v>
      </c>
      <c r="K520" s="7">
        <f t="shared" si="85"/>
        <v>6.166666666666667</v>
      </c>
      <c r="L520" s="5" t="s">
        <v>389</v>
      </c>
      <c r="M520" s="5" t="s">
        <v>396</v>
      </c>
      <c r="N520" s="14" t="str">
        <f t="shared" si="89"/>
        <v>Vernon Blvd &amp; 50 Ave TO Center Blvd &amp; Borden Ave</v>
      </c>
      <c r="O520" s="5" t="s">
        <v>11</v>
      </c>
      <c r="P520" s="5" t="s">
        <v>12</v>
      </c>
      <c r="Q520" s="5">
        <v>1981</v>
      </c>
      <c r="R520" s="8">
        <f t="shared" si="86"/>
        <v>41</v>
      </c>
      <c r="S520" s="9" t="str">
        <f t="shared" si="87"/>
        <v>40-49</v>
      </c>
      <c r="T520" s="9"/>
    </row>
    <row r="521" spans="1:20" x14ac:dyDescent="0.3">
      <c r="A521" s="5">
        <v>4520344</v>
      </c>
      <c r="B521" s="6">
        <v>42874.756932870368</v>
      </c>
      <c r="C521" s="31">
        <f t="shared" si="80"/>
        <v>42874</v>
      </c>
      <c r="D521" s="32">
        <f t="shared" si="81"/>
        <v>0.75693287037037038</v>
      </c>
      <c r="E521" s="12">
        <f t="shared" si="88"/>
        <v>0.75</v>
      </c>
      <c r="F521" s="10">
        <f t="shared" si="82"/>
        <v>6</v>
      </c>
      <c r="G521" s="9" t="str">
        <f t="shared" si="83"/>
        <v>May</v>
      </c>
      <c r="H521" s="9">
        <f t="shared" si="84"/>
        <v>2017</v>
      </c>
      <c r="I521" s="6">
        <v>42874.759502314817</v>
      </c>
      <c r="J521" s="5">
        <v>222</v>
      </c>
      <c r="K521" s="7">
        <f t="shared" si="85"/>
        <v>3.7</v>
      </c>
      <c r="L521" s="5" t="s">
        <v>215</v>
      </c>
      <c r="M521" s="5" t="s">
        <v>152</v>
      </c>
      <c r="N521" s="14" t="str">
        <f t="shared" si="89"/>
        <v>Carroll St &amp; Smith St TO Bergen St &amp; Smith St</v>
      </c>
      <c r="O521" s="5" t="s">
        <v>11</v>
      </c>
      <c r="P521" s="5" t="s">
        <v>12</v>
      </c>
      <c r="Q521" s="5">
        <v>1972</v>
      </c>
      <c r="R521" s="8">
        <f t="shared" si="86"/>
        <v>50</v>
      </c>
      <c r="S521" s="9" t="str">
        <f t="shared" si="87"/>
        <v>50-59</v>
      </c>
      <c r="T521" s="9"/>
    </row>
    <row r="522" spans="1:20" x14ac:dyDescent="0.3">
      <c r="A522" s="5">
        <v>3908912</v>
      </c>
      <c r="B522" s="6">
        <v>42863.360717592594</v>
      </c>
      <c r="C522" s="31">
        <f t="shared" si="80"/>
        <v>42863</v>
      </c>
      <c r="D522" s="32">
        <f t="shared" si="81"/>
        <v>0.36071759259259256</v>
      </c>
      <c r="E522" s="12">
        <f t="shared" si="88"/>
        <v>0.33333333333333331</v>
      </c>
      <c r="F522" s="10">
        <f t="shared" si="82"/>
        <v>2</v>
      </c>
      <c r="G522" s="9" t="str">
        <f t="shared" si="83"/>
        <v>May</v>
      </c>
      <c r="H522" s="9">
        <f t="shared" si="84"/>
        <v>2017</v>
      </c>
      <c r="I522" s="6">
        <v>42863.377199074072</v>
      </c>
      <c r="J522" s="5">
        <v>1423</v>
      </c>
      <c r="K522" s="7">
        <f t="shared" si="85"/>
        <v>23.716666666666665</v>
      </c>
      <c r="L522" s="5" t="s">
        <v>85</v>
      </c>
      <c r="M522" s="5" t="s">
        <v>234</v>
      </c>
      <c r="N522" s="14" t="str">
        <f t="shared" si="89"/>
        <v>Pershing Square South TO Norfolk St &amp; Broome St</v>
      </c>
      <c r="O522" s="5" t="s">
        <v>11</v>
      </c>
      <c r="P522" s="5" t="s">
        <v>12</v>
      </c>
      <c r="Q522" s="5">
        <v>1983</v>
      </c>
      <c r="R522" s="8">
        <f t="shared" si="86"/>
        <v>39</v>
      </c>
      <c r="S522" s="9" t="str">
        <f t="shared" si="87"/>
        <v>30-39</v>
      </c>
      <c r="T522" s="9"/>
    </row>
    <row r="523" spans="1:20" x14ac:dyDescent="0.3">
      <c r="A523" s="5">
        <v>6336122</v>
      </c>
      <c r="B523" s="6">
        <v>42909.005833333336</v>
      </c>
      <c r="C523" s="31">
        <f t="shared" si="80"/>
        <v>42909</v>
      </c>
      <c r="D523" s="32">
        <f t="shared" si="81"/>
        <v>5.8333333333333336E-3</v>
      </c>
      <c r="E523" s="12">
        <f t="shared" si="88"/>
        <v>0</v>
      </c>
      <c r="F523" s="10">
        <f t="shared" si="82"/>
        <v>6</v>
      </c>
      <c r="G523" s="9" t="str">
        <f t="shared" si="83"/>
        <v>Jun</v>
      </c>
      <c r="H523" s="9">
        <f t="shared" si="84"/>
        <v>2017</v>
      </c>
      <c r="I523" s="6">
        <v>42909.010405092595</v>
      </c>
      <c r="J523" s="5">
        <v>394</v>
      </c>
      <c r="K523" s="7">
        <f t="shared" si="85"/>
        <v>6.5666666666666664</v>
      </c>
      <c r="L523" s="5" t="s">
        <v>412</v>
      </c>
      <c r="M523" s="5" t="s">
        <v>181</v>
      </c>
      <c r="N523" s="14" t="str">
        <f t="shared" si="89"/>
        <v>W 37 St &amp; 5 Ave TO E 31 St &amp; 3 Ave</v>
      </c>
      <c r="O523" s="5" t="s">
        <v>29</v>
      </c>
      <c r="P523" s="9" t="s">
        <v>12</v>
      </c>
      <c r="Q523" s="9">
        <v>1983</v>
      </c>
      <c r="R523" s="8">
        <f t="shared" si="86"/>
        <v>39</v>
      </c>
      <c r="S523" s="9" t="str">
        <f t="shared" si="87"/>
        <v>30-39</v>
      </c>
      <c r="T523" s="9"/>
    </row>
    <row r="524" spans="1:20" x14ac:dyDescent="0.3">
      <c r="A524" s="5">
        <v>6049194</v>
      </c>
      <c r="B524" s="6">
        <v>42903.965590277781</v>
      </c>
      <c r="C524" s="31">
        <f t="shared" si="80"/>
        <v>42903</v>
      </c>
      <c r="D524" s="32">
        <f t="shared" si="81"/>
        <v>0.96559027777777784</v>
      </c>
      <c r="E524" s="12">
        <f t="shared" si="88"/>
        <v>0.95833333333333326</v>
      </c>
      <c r="F524" s="10">
        <f t="shared" si="82"/>
        <v>7</v>
      </c>
      <c r="G524" s="9" t="str">
        <f t="shared" si="83"/>
        <v>Jun</v>
      </c>
      <c r="H524" s="9">
        <f t="shared" si="84"/>
        <v>2017</v>
      </c>
      <c r="I524" s="6">
        <v>42903.96875</v>
      </c>
      <c r="J524" s="5">
        <v>273</v>
      </c>
      <c r="K524" s="7">
        <f t="shared" si="85"/>
        <v>4.55</v>
      </c>
      <c r="L524" s="5" t="s">
        <v>364</v>
      </c>
      <c r="M524" s="5" t="s">
        <v>84</v>
      </c>
      <c r="N524" s="14" t="str">
        <f t="shared" si="89"/>
        <v>W 27 St &amp; 7 Ave TO Broadway &amp; E 22 St</v>
      </c>
      <c r="O524" s="5" t="s">
        <v>11</v>
      </c>
      <c r="P524" s="5" t="s">
        <v>12</v>
      </c>
      <c r="Q524" s="5">
        <v>1987</v>
      </c>
      <c r="R524" s="8">
        <f t="shared" si="86"/>
        <v>35</v>
      </c>
      <c r="S524" s="9" t="str">
        <f t="shared" si="87"/>
        <v>30-39</v>
      </c>
      <c r="T524" s="9"/>
    </row>
    <row r="525" spans="1:20" x14ac:dyDescent="0.3">
      <c r="A525" s="5">
        <v>504718</v>
      </c>
      <c r="B525" s="6">
        <v>42758.4062037037</v>
      </c>
      <c r="C525" s="31">
        <f t="shared" si="80"/>
        <v>42758</v>
      </c>
      <c r="D525" s="32">
        <f t="shared" si="81"/>
        <v>0.40620370370370368</v>
      </c>
      <c r="E525" s="12">
        <f t="shared" si="88"/>
        <v>0.375</v>
      </c>
      <c r="F525" s="10">
        <f t="shared" si="82"/>
        <v>2</v>
      </c>
      <c r="G525" s="9" t="str">
        <f t="shared" si="83"/>
        <v>Jan</v>
      </c>
      <c r="H525" s="9">
        <f t="shared" si="84"/>
        <v>2017</v>
      </c>
      <c r="I525" s="6">
        <v>42758.410983796297</v>
      </c>
      <c r="J525" s="5">
        <v>412</v>
      </c>
      <c r="K525" s="7">
        <f t="shared" si="85"/>
        <v>6.8666666666666663</v>
      </c>
      <c r="L525" s="5" t="s">
        <v>419</v>
      </c>
      <c r="M525" s="5" t="s">
        <v>17</v>
      </c>
      <c r="N525" s="14" t="str">
        <f t="shared" si="89"/>
        <v>Harrison St &amp; Hudson St TO Barrow St &amp; Hudson St</v>
      </c>
      <c r="O525" s="5" t="s">
        <v>11</v>
      </c>
      <c r="P525" s="9" t="s">
        <v>12</v>
      </c>
      <c r="Q525" s="9">
        <v>1987</v>
      </c>
      <c r="R525" s="8">
        <f t="shared" si="86"/>
        <v>35</v>
      </c>
      <c r="S525" s="9" t="str">
        <f t="shared" si="87"/>
        <v>30-39</v>
      </c>
      <c r="T525" s="9"/>
    </row>
    <row r="526" spans="1:20" x14ac:dyDescent="0.3">
      <c r="A526" s="5">
        <v>3095701</v>
      </c>
      <c r="B526" s="6">
        <v>42845.698923611111</v>
      </c>
      <c r="C526" s="31">
        <f t="shared" si="80"/>
        <v>42845</v>
      </c>
      <c r="D526" s="32">
        <f t="shared" si="81"/>
        <v>0.69892361111111112</v>
      </c>
      <c r="E526" s="12">
        <f t="shared" si="88"/>
        <v>0.66666666666666663</v>
      </c>
      <c r="F526" s="10">
        <f t="shared" si="82"/>
        <v>5</v>
      </c>
      <c r="G526" s="9" t="str">
        <f t="shared" si="83"/>
        <v>Apr</v>
      </c>
      <c r="H526" s="9">
        <f t="shared" si="84"/>
        <v>2017</v>
      </c>
      <c r="I526" s="6">
        <v>42845.714780092596</v>
      </c>
      <c r="J526" s="5">
        <v>1370</v>
      </c>
      <c r="K526" s="7">
        <f t="shared" si="85"/>
        <v>22.833333333333332</v>
      </c>
      <c r="L526" s="5" t="s">
        <v>337</v>
      </c>
      <c r="M526" s="5" t="s">
        <v>28</v>
      </c>
      <c r="N526" s="14" t="str">
        <f t="shared" si="89"/>
        <v>Central Park W &amp; W 96 St TO Central Park S &amp; 6 Ave</v>
      </c>
      <c r="O526" s="5" t="s">
        <v>29</v>
      </c>
      <c r="P526" s="9" t="s">
        <v>12</v>
      </c>
      <c r="Q526" s="9">
        <v>1987</v>
      </c>
      <c r="R526" s="8">
        <f t="shared" si="86"/>
        <v>35</v>
      </c>
      <c r="S526" s="9" t="str">
        <f t="shared" si="87"/>
        <v>30-39</v>
      </c>
      <c r="T526" s="9"/>
    </row>
    <row r="527" spans="1:20" x14ac:dyDescent="0.3">
      <c r="A527" s="5">
        <v>818106</v>
      </c>
      <c r="B527" s="6">
        <v>42769.73133101852</v>
      </c>
      <c r="C527" s="31">
        <f t="shared" si="80"/>
        <v>42769</v>
      </c>
      <c r="D527" s="32">
        <f t="shared" si="81"/>
        <v>0.73133101851851856</v>
      </c>
      <c r="E527" s="12">
        <f t="shared" si="88"/>
        <v>0.70833333333333326</v>
      </c>
      <c r="F527" s="10">
        <f t="shared" si="82"/>
        <v>6</v>
      </c>
      <c r="G527" s="9" t="str">
        <f t="shared" si="83"/>
        <v>Feb</v>
      </c>
      <c r="H527" s="9">
        <f t="shared" si="84"/>
        <v>2017</v>
      </c>
      <c r="I527" s="6">
        <v>42769.740219907406</v>
      </c>
      <c r="J527" s="5">
        <v>767</v>
      </c>
      <c r="K527" s="7">
        <f t="shared" si="85"/>
        <v>12.783333333333333</v>
      </c>
      <c r="L527" s="5" t="s">
        <v>198</v>
      </c>
      <c r="M527" s="5" t="s">
        <v>38</v>
      </c>
      <c r="N527" s="14" t="str">
        <f t="shared" si="89"/>
        <v>2 Ave &amp; E 31 St TO 1 Ave &amp; E 68 St</v>
      </c>
      <c r="O527" s="5" t="s">
        <v>11</v>
      </c>
      <c r="P527" s="5" t="s">
        <v>12</v>
      </c>
      <c r="Q527" s="5">
        <v>1982</v>
      </c>
      <c r="R527" s="8">
        <f t="shared" si="86"/>
        <v>40</v>
      </c>
      <c r="S527" s="9" t="str">
        <f t="shared" si="87"/>
        <v>40-49</v>
      </c>
      <c r="T527" s="9"/>
    </row>
    <row r="528" spans="1:20" x14ac:dyDescent="0.3">
      <c r="A528" s="5">
        <v>389640</v>
      </c>
      <c r="B528" s="6">
        <v>42754.320925925924</v>
      </c>
      <c r="C528" s="31">
        <f t="shared" si="80"/>
        <v>42754</v>
      </c>
      <c r="D528" s="32">
        <f t="shared" si="81"/>
        <v>0.32092592592592589</v>
      </c>
      <c r="E528" s="12">
        <f t="shared" si="88"/>
        <v>0.29166666666666663</v>
      </c>
      <c r="F528" s="10">
        <f t="shared" si="82"/>
        <v>5</v>
      </c>
      <c r="G528" s="9" t="str">
        <f t="shared" si="83"/>
        <v>Jan</v>
      </c>
      <c r="H528" s="9">
        <f t="shared" si="84"/>
        <v>2017</v>
      </c>
      <c r="I528" s="6">
        <v>42754.328958333332</v>
      </c>
      <c r="J528" s="5">
        <v>693</v>
      </c>
      <c r="K528" s="7">
        <f t="shared" si="85"/>
        <v>11.55</v>
      </c>
      <c r="L528" s="5" t="s">
        <v>143</v>
      </c>
      <c r="M528" s="5" t="s">
        <v>208</v>
      </c>
      <c r="N528" s="14" t="str">
        <f t="shared" si="89"/>
        <v>E 10 St &amp; Avenue A TO E 32 St &amp; Park Ave</v>
      </c>
      <c r="O528" s="5" t="s">
        <v>11</v>
      </c>
      <c r="P528" s="5" t="s">
        <v>12</v>
      </c>
      <c r="Q528" s="5">
        <v>1970</v>
      </c>
      <c r="R528" s="8">
        <f t="shared" si="86"/>
        <v>52</v>
      </c>
      <c r="S528" s="9" t="str">
        <f t="shared" si="87"/>
        <v>50-59</v>
      </c>
      <c r="T528" s="9"/>
    </row>
    <row r="529" spans="1:20" x14ac:dyDescent="0.3">
      <c r="A529" s="5">
        <v>6012712</v>
      </c>
      <c r="B529" s="6">
        <v>42902.91679398148</v>
      </c>
      <c r="C529" s="31">
        <f t="shared" si="80"/>
        <v>42902</v>
      </c>
      <c r="D529" s="32">
        <f t="shared" si="81"/>
        <v>0.9167939814814815</v>
      </c>
      <c r="E529" s="12">
        <f t="shared" si="88"/>
        <v>0.91666666666666663</v>
      </c>
      <c r="F529" s="10">
        <f t="shared" si="82"/>
        <v>6</v>
      </c>
      <c r="G529" s="9" t="str">
        <f t="shared" si="83"/>
        <v>Jun</v>
      </c>
      <c r="H529" s="9">
        <f t="shared" si="84"/>
        <v>2017</v>
      </c>
      <c r="I529" s="6">
        <v>42902.921539351853</v>
      </c>
      <c r="J529" s="5">
        <v>409</v>
      </c>
      <c r="K529" s="7">
        <f t="shared" si="85"/>
        <v>6.8166666666666664</v>
      </c>
      <c r="L529" s="5" t="s">
        <v>154</v>
      </c>
      <c r="M529" s="5" t="s">
        <v>99</v>
      </c>
      <c r="N529" s="14" t="str">
        <f t="shared" si="89"/>
        <v>11 Ave &amp; W 41 St TO Broadway &amp; W 36 St</v>
      </c>
      <c r="O529" s="5" t="s">
        <v>11</v>
      </c>
      <c r="P529" s="5" t="s">
        <v>12</v>
      </c>
      <c r="Q529" s="5">
        <v>1980</v>
      </c>
      <c r="R529" s="8">
        <f t="shared" si="86"/>
        <v>42</v>
      </c>
      <c r="S529" s="9" t="str">
        <f t="shared" si="87"/>
        <v>40-49</v>
      </c>
      <c r="T529" s="9"/>
    </row>
    <row r="530" spans="1:20" x14ac:dyDescent="0.3">
      <c r="A530" s="5">
        <v>1247078</v>
      </c>
      <c r="B530" s="6">
        <v>42787.765925925924</v>
      </c>
      <c r="C530" s="31">
        <f t="shared" si="80"/>
        <v>42787</v>
      </c>
      <c r="D530" s="32">
        <f t="shared" si="81"/>
        <v>0.7659259259259259</v>
      </c>
      <c r="E530" s="12">
        <f t="shared" si="88"/>
        <v>0.75</v>
      </c>
      <c r="F530" s="10">
        <f t="shared" si="82"/>
        <v>3</v>
      </c>
      <c r="G530" s="9" t="str">
        <f t="shared" si="83"/>
        <v>Feb</v>
      </c>
      <c r="H530" s="9">
        <f t="shared" si="84"/>
        <v>2017</v>
      </c>
      <c r="I530" s="6">
        <v>42787.771724537037</v>
      </c>
      <c r="J530" s="5">
        <v>500</v>
      </c>
      <c r="K530" s="7">
        <f t="shared" si="85"/>
        <v>8.3333333333333339</v>
      </c>
      <c r="L530" s="5" t="s">
        <v>261</v>
      </c>
      <c r="M530" s="5" t="s">
        <v>112</v>
      </c>
      <c r="N530" s="14" t="str">
        <f t="shared" si="89"/>
        <v>E 30 St &amp; Park Ave S TO E 20 St &amp; FDR Drive</v>
      </c>
      <c r="O530" s="5" t="s">
        <v>11</v>
      </c>
      <c r="P530" s="5" t="s">
        <v>19</v>
      </c>
      <c r="Q530" s="5">
        <v>1990</v>
      </c>
      <c r="R530" s="8">
        <f t="shared" si="86"/>
        <v>32</v>
      </c>
      <c r="S530" s="9" t="str">
        <f t="shared" si="87"/>
        <v>30-39</v>
      </c>
      <c r="T530" s="9"/>
    </row>
    <row r="531" spans="1:20" x14ac:dyDescent="0.3">
      <c r="A531" s="5">
        <v>4042274</v>
      </c>
      <c r="B531" s="6">
        <v>42865.697199074071</v>
      </c>
      <c r="C531" s="31">
        <f t="shared" si="80"/>
        <v>42865</v>
      </c>
      <c r="D531" s="32">
        <f t="shared" si="81"/>
        <v>0.697199074074074</v>
      </c>
      <c r="E531" s="12">
        <f t="shared" si="88"/>
        <v>0.66666666666666663</v>
      </c>
      <c r="F531" s="10">
        <f t="shared" si="82"/>
        <v>4</v>
      </c>
      <c r="G531" s="9" t="str">
        <f t="shared" si="83"/>
        <v>May</v>
      </c>
      <c r="H531" s="9">
        <f t="shared" si="84"/>
        <v>2017</v>
      </c>
      <c r="I531" s="6">
        <v>42865.701099537036</v>
      </c>
      <c r="J531" s="5">
        <v>336</v>
      </c>
      <c r="K531" s="7">
        <f t="shared" si="85"/>
        <v>5.6</v>
      </c>
      <c r="L531" s="5" t="s">
        <v>185</v>
      </c>
      <c r="M531" s="5" t="s">
        <v>275</v>
      </c>
      <c r="N531" s="14" t="str">
        <f t="shared" si="89"/>
        <v>W 22 St &amp; 10 Ave TO W 18 St &amp; 6 Ave</v>
      </c>
      <c r="O531" s="5" t="s">
        <v>11</v>
      </c>
      <c r="P531" s="5" t="s">
        <v>12</v>
      </c>
      <c r="Q531" s="5">
        <v>1960</v>
      </c>
      <c r="R531" s="8">
        <f t="shared" si="86"/>
        <v>62</v>
      </c>
      <c r="S531" s="9" t="str">
        <f t="shared" si="87"/>
        <v>60-69</v>
      </c>
      <c r="T531" s="9"/>
    </row>
    <row r="532" spans="1:20" x14ac:dyDescent="0.3">
      <c r="A532" s="5">
        <v>3064456</v>
      </c>
      <c r="B532" s="6">
        <v>42844.791493055556</v>
      </c>
      <c r="C532" s="31">
        <f t="shared" si="80"/>
        <v>42844</v>
      </c>
      <c r="D532" s="32">
        <f t="shared" si="81"/>
        <v>0.7914930555555556</v>
      </c>
      <c r="E532" s="12">
        <f t="shared" si="88"/>
        <v>0.75</v>
      </c>
      <c r="F532" s="10">
        <f t="shared" si="82"/>
        <v>4</v>
      </c>
      <c r="G532" s="9" t="str">
        <f t="shared" si="83"/>
        <v>Apr</v>
      </c>
      <c r="H532" s="9">
        <f t="shared" si="84"/>
        <v>2017</v>
      </c>
      <c r="I532" s="6">
        <v>42844.794618055559</v>
      </c>
      <c r="J532" s="5">
        <v>269</v>
      </c>
      <c r="K532" s="7">
        <f t="shared" si="85"/>
        <v>4.4833333333333334</v>
      </c>
      <c r="L532" s="5" t="s">
        <v>327</v>
      </c>
      <c r="M532" s="5" t="s">
        <v>240</v>
      </c>
      <c r="N532" s="14" t="str">
        <f t="shared" si="89"/>
        <v>E 2 St &amp; Avenue B TO E 7 St &amp; Avenue A</v>
      </c>
      <c r="O532" s="5" t="s">
        <v>11</v>
      </c>
      <c r="P532" s="5" t="s">
        <v>19</v>
      </c>
      <c r="Q532" s="5">
        <v>1982</v>
      </c>
      <c r="R532" s="8">
        <f t="shared" si="86"/>
        <v>40</v>
      </c>
      <c r="S532" s="9" t="str">
        <f t="shared" si="87"/>
        <v>40-49</v>
      </c>
      <c r="T532" s="9"/>
    </row>
    <row r="533" spans="1:20" x14ac:dyDescent="0.3">
      <c r="A533" s="5">
        <v>5189150</v>
      </c>
      <c r="B533" s="6">
        <v>42888.660798611112</v>
      </c>
      <c r="C533" s="31">
        <f t="shared" si="80"/>
        <v>42888</v>
      </c>
      <c r="D533" s="32">
        <f t="shared" si="81"/>
        <v>0.66079861111111116</v>
      </c>
      <c r="E533" s="12">
        <f t="shared" si="88"/>
        <v>0.625</v>
      </c>
      <c r="F533" s="10">
        <f t="shared" si="82"/>
        <v>6</v>
      </c>
      <c r="G533" s="9" t="str">
        <f t="shared" si="83"/>
        <v>Jun</v>
      </c>
      <c r="H533" s="9">
        <f t="shared" si="84"/>
        <v>2017</v>
      </c>
      <c r="I533" s="6">
        <v>42888.665162037039</v>
      </c>
      <c r="J533" s="5">
        <v>377</v>
      </c>
      <c r="K533" s="7">
        <f t="shared" si="85"/>
        <v>6.2833333333333332</v>
      </c>
      <c r="L533" s="5" t="s">
        <v>125</v>
      </c>
      <c r="M533" s="5" t="s">
        <v>332</v>
      </c>
      <c r="N533" s="14" t="str">
        <f t="shared" si="89"/>
        <v>E 88 St &amp; 1 Ave TO E 81 St &amp; 3 Ave</v>
      </c>
      <c r="O533" s="5" t="s">
        <v>11</v>
      </c>
      <c r="P533" s="5" t="s">
        <v>12</v>
      </c>
      <c r="Q533" s="5">
        <v>2000</v>
      </c>
      <c r="R533" s="8">
        <f t="shared" si="86"/>
        <v>22</v>
      </c>
      <c r="S533" s="9" t="str">
        <f t="shared" si="87"/>
        <v>20-29</v>
      </c>
      <c r="T533" s="9"/>
    </row>
    <row r="534" spans="1:20" x14ac:dyDescent="0.3">
      <c r="A534" s="5">
        <v>5856833</v>
      </c>
      <c r="B534" s="6">
        <v>42900.58425925926</v>
      </c>
      <c r="C534" s="31">
        <f t="shared" si="80"/>
        <v>42900</v>
      </c>
      <c r="D534" s="32">
        <f t="shared" si="81"/>
        <v>0.58425925925925926</v>
      </c>
      <c r="E534" s="12">
        <f t="shared" si="88"/>
        <v>0.58333333333333326</v>
      </c>
      <c r="F534" s="10">
        <f t="shared" si="82"/>
        <v>4</v>
      </c>
      <c r="G534" s="9" t="str">
        <f t="shared" si="83"/>
        <v>Jun</v>
      </c>
      <c r="H534" s="9">
        <f t="shared" si="84"/>
        <v>2017</v>
      </c>
      <c r="I534" s="6">
        <v>42900.595636574071</v>
      </c>
      <c r="J534" s="5">
        <v>982</v>
      </c>
      <c r="K534" s="7">
        <f t="shared" si="85"/>
        <v>16.366666666666667</v>
      </c>
      <c r="L534" s="5" t="s">
        <v>420</v>
      </c>
      <c r="M534" s="5" t="s">
        <v>101</v>
      </c>
      <c r="N534" s="14" t="str">
        <f t="shared" si="89"/>
        <v>Wythe Ave &amp; Metropolitan Ave TO Cleveland Pl &amp; Spring St</v>
      </c>
      <c r="O534" s="5" t="s">
        <v>11</v>
      </c>
      <c r="P534" s="5" t="s">
        <v>12</v>
      </c>
      <c r="Q534" s="5">
        <v>1973</v>
      </c>
      <c r="R534" s="8">
        <f t="shared" si="86"/>
        <v>49</v>
      </c>
      <c r="S534" s="9" t="str">
        <f t="shared" si="87"/>
        <v>40-49</v>
      </c>
      <c r="T534" s="9"/>
    </row>
    <row r="535" spans="1:20" x14ac:dyDescent="0.3">
      <c r="A535" s="5">
        <v>5546194</v>
      </c>
      <c r="B535" s="6">
        <v>42895.334768518522</v>
      </c>
      <c r="C535" s="31">
        <f t="shared" si="80"/>
        <v>42895</v>
      </c>
      <c r="D535" s="32">
        <f t="shared" si="81"/>
        <v>0.33476851851851852</v>
      </c>
      <c r="E535" s="12">
        <f t="shared" si="88"/>
        <v>0.33333333333333331</v>
      </c>
      <c r="F535" s="10">
        <f t="shared" si="82"/>
        <v>6</v>
      </c>
      <c r="G535" s="9" t="str">
        <f t="shared" si="83"/>
        <v>Jun</v>
      </c>
      <c r="H535" s="9">
        <f t="shared" si="84"/>
        <v>2017</v>
      </c>
      <c r="I535" s="6">
        <v>42895.337187500001</v>
      </c>
      <c r="J535" s="5">
        <v>208</v>
      </c>
      <c r="K535" s="7">
        <f t="shared" si="85"/>
        <v>3.4666666666666668</v>
      </c>
      <c r="L535" s="5" t="s">
        <v>421</v>
      </c>
      <c r="M535" s="5" t="s">
        <v>422</v>
      </c>
      <c r="N535" s="14" t="str">
        <f t="shared" si="89"/>
        <v>Willoughby Ave &amp; Tompkins Ave TO Myrtle Ave &amp; Marcy Ave</v>
      </c>
      <c r="O535" s="5" t="s">
        <v>11</v>
      </c>
      <c r="P535" s="5" t="s">
        <v>12</v>
      </c>
      <c r="Q535" s="5">
        <v>1963</v>
      </c>
      <c r="R535" s="8">
        <f t="shared" si="86"/>
        <v>59</v>
      </c>
      <c r="S535" s="9" t="str">
        <f t="shared" si="87"/>
        <v>50-59</v>
      </c>
      <c r="T535" s="9"/>
    </row>
    <row r="536" spans="1:20" x14ac:dyDescent="0.3">
      <c r="A536" s="5">
        <v>1127643</v>
      </c>
      <c r="B536" s="6">
        <v>42784.471377314818</v>
      </c>
      <c r="C536" s="31">
        <f t="shared" si="80"/>
        <v>42784</v>
      </c>
      <c r="D536" s="32">
        <f t="shared" si="81"/>
        <v>0.47137731481481482</v>
      </c>
      <c r="E536" s="12">
        <f t="shared" si="88"/>
        <v>0.45833333333333331</v>
      </c>
      <c r="F536" s="10">
        <f t="shared" si="82"/>
        <v>7</v>
      </c>
      <c r="G536" s="9" t="str">
        <f t="shared" si="83"/>
        <v>Feb</v>
      </c>
      <c r="H536" s="9">
        <f t="shared" si="84"/>
        <v>2017</v>
      </c>
      <c r="I536" s="6">
        <v>42784.484895833331</v>
      </c>
      <c r="J536" s="5">
        <v>1167</v>
      </c>
      <c r="K536" s="7">
        <f t="shared" si="85"/>
        <v>19.45</v>
      </c>
      <c r="L536" s="5" t="s">
        <v>296</v>
      </c>
      <c r="M536" s="5" t="s">
        <v>167</v>
      </c>
      <c r="N536" s="14" t="str">
        <f t="shared" si="89"/>
        <v>W 106 St &amp; Amsterdam Ave TO W 76 St &amp; Columbus Ave</v>
      </c>
      <c r="O536" s="5" t="s">
        <v>29</v>
      </c>
      <c r="P536" s="9" t="s">
        <v>12</v>
      </c>
      <c r="Q536" s="9">
        <v>1963</v>
      </c>
      <c r="R536" s="8">
        <f t="shared" si="86"/>
        <v>59</v>
      </c>
      <c r="S536" s="9" t="str">
        <f t="shared" si="87"/>
        <v>50-59</v>
      </c>
      <c r="T536" s="9"/>
    </row>
    <row r="537" spans="1:20" x14ac:dyDescent="0.3">
      <c r="A537" s="5">
        <v>4389603</v>
      </c>
      <c r="B537" s="6">
        <v>42872.747557870367</v>
      </c>
      <c r="C537" s="31">
        <f t="shared" si="80"/>
        <v>42872</v>
      </c>
      <c r="D537" s="32">
        <f t="shared" si="81"/>
        <v>0.74755787037037036</v>
      </c>
      <c r="E537" s="12">
        <f t="shared" si="88"/>
        <v>0.70833333333333326</v>
      </c>
      <c r="F537" s="10">
        <f t="shared" si="82"/>
        <v>4</v>
      </c>
      <c r="G537" s="9" t="str">
        <f t="shared" si="83"/>
        <v>May</v>
      </c>
      <c r="H537" s="9">
        <f t="shared" si="84"/>
        <v>2017</v>
      </c>
      <c r="I537" s="6">
        <v>42872.754282407404</v>
      </c>
      <c r="J537" s="5">
        <v>580</v>
      </c>
      <c r="K537" s="7">
        <f t="shared" si="85"/>
        <v>9.6666666666666661</v>
      </c>
      <c r="L537" s="5" t="s">
        <v>329</v>
      </c>
      <c r="M537" s="5" t="s">
        <v>9</v>
      </c>
      <c r="N537" s="14" t="str">
        <f t="shared" si="89"/>
        <v>E 19 St &amp; 3 Ave TO Suffolk St &amp; Stanton St</v>
      </c>
      <c r="O537" s="5" t="s">
        <v>11</v>
      </c>
      <c r="P537" s="5" t="s">
        <v>12</v>
      </c>
      <c r="Q537" s="5">
        <v>1987</v>
      </c>
      <c r="R537" s="8">
        <f t="shared" si="86"/>
        <v>35</v>
      </c>
      <c r="S537" s="9" t="str">
        <f t="shared" si="87"/>
        <v>30-39</v>
      </c>
      <c r="T537" s="9"/>
    </row>
    <row r="538" spans="1:20" x14ac:dyDescent="0.3">
      <c r="A538" s="5">
        <v>5753846</v>
      </c>
      <c r="B538" s="6">
        <v>42898.75167824074</v>
      </c>
      <c r="C538" s="31">
        <f t="shared" si="80"/>
        <v>42898</v>
      </c>
      <c r="D538" s="32">
        <f t="shared" si="81"/>
        <v>0.75167824074074074</v>
      </c>
      <c r="E538" s="12">
        <f t="shared" si="88"/>
        <v>0.75</v>
      </c>
      <c r="F538" s="10">
        <f t="shared" si="82"/>
        <v>2</v>
      </c>
      <c r="G538" s="9" t="str">
        <f t="shared" si="83"/>
        <v>Jun</v>
      </c>
      <c r="H538" s="9">
        <f t="shared" si="84"/>
        <v>2017</v>
      </c>
      <c r="I538" s="6">
        <v>42898.765104166669</v>
      </c>
      <c r="J538" s="5">
        <v>1159</v>
      </c>
      <c r="K538" s="7">
        <f t="shared" si="85"/>
        <v>19.316666666666666</v>
      </c>
      <c r="L538" s="5" t="s">
        <v>250</v>
      </c>
      <c r="M538" s="5" t="s">
        <v>159</v>
      </c>
      <c r="N538" s="14" t="str">
        <f t="shared" si="89"/>
        <v>6 Ave &amp; W 33 St TO Forsyth St &amp; Broome St</v>
      </c>
      <c r="O538" s="5" t="s">
        <v>11</v>
      </c>
      <c r="P538" s="5" t="s">
        <v>12</v>
      </c>
      <c r="Q538" s="5">
        <v>1953</v>
      </c>
      <c r="R538" s="8">
        <f t="shared" si="86"/>
        <v>69</v>
      </c>
      <c r="S538" s="9" t="str">
        <f t="shared" si="87"/>
        <v>60-69</v>
      </c>
      <c r="T538" s="9"/>
    </row>
    <row r="539" spans="1:20" x14ac:dyDescent="0.3">
      <c r="A539" s="5">
        <v>1389633</v>
      </c>
      <c r="B539" s="6">
        <v>42791.459930555553</v>
      </c>
      <c r="C539" s="31">
        <f t="shared" si="80"/>
        <v>42791</v>
      </c>
      <c r="D539" s="32">
        <f t="shared" si="81"/>
        <v>0.45993055555555556</v>
      </c>
      <c r="E539" s="12">
        <f t="shared" si="88"/>
        <v>0.45833333333333331</v>
      </c>
      <c r="F539" s="10">
        <f t="shared" si="82"/>
        <v>7</v>
      </c>
      <c r="G539" s="9" t="str">
        <f t="shared" si="83"/>
        <v>Feb</v>
      </c>
      <c r="H539" s="9">
        <f t="shared" si="84"/>
        <v>2017</v>
      </c>
      <c r="I539" s="6">
        <v>42791.491006944445</v>
      </c>
      <c r="J539" s="5">
        <v>2685</v>
      </c>
      <c r="K539" s="7">
        <f t="shared" si="85"/>
        <v>44.75</v>
      </c>
      <c r="L539" s="5" t="s">
        <v>217</v>
      </c>
      <c r="M539" s="5" t="s">
        <v>217</v>
      </c>
      <c r="N539" s="14" t="str">
        <f t="shared" si="89"/>
        <v>W 46 St &amp; 11 Ave TO W 46 St &amp; 11 Ave</v>
      </c>
      <c r="O539" s="5" t="s">
        <v>11</v>
      </c>
      <c r="P539" s="5" t="s">
        <v>12</v>
      </c>
      <c r="Q539" s="5">
        <v>1992</v>
      </c>
      <c r="R539" s="8">
        <f t="shared" si="86"/>
        <v>30</v>
      </c>
      <c r="S539" s="9" t="str">
        <f t="shared" si="87"/>
        <v>30-39</v>
      </c>
      <c r="T539" s="9"/>
    </row>
    <row r="540" spans="1:20" x14ac:dyDescent="0.3">
      <c r="A540" s="5">
        <v>1830220</v>
      </c>
      <c r="B540" s="6">
        <v>42805.468807870369</v>
      </c>
      <c r="C540" s="31">
        <f t="shared" si="80"/>
        <v>42805</v>
      </c>
      <c r="D540" s="32">
        <f t="shared" si="81"/>
        <v>0.46880787037037036</v>
      </c>
      <c r="E540" s="12">
        <f t="shared" si="88"/>
        <v>0.45833333333333331</v>
      </c>
      <c r="F540" s="10">
        <f t="shared" si="82"/>
        <v>7</v>
      </c>
      <c r="G540" s="9" t="str">
        <f t="shared" si="83"/>
        <v>Mar</v>
      </c>
      <c r="H540" s="9">
        <f t="shared" si="84"/>
        <v>2017</v>
      </c>
      <c r="I540" s="6">
        <v>42805.472256944442</v>
      </c>
      <c r="J540" s="5">
        <v>298</v>
      </c>
      <c r="K540" s="7">
        <f t="shared" si="85"/>
        <v>4.9666666666666668</v>
      </c>
      <c r="L540" s="5" t="s">
        <v>360</v>
      </c>
      <c r="M540" s="5" t="s">
        <v>203</v>
      </c>
      <c r="N540" s="14" t="str">
        <f t="shared" si="89"/>
        <v>Catherine St &amp; Monroe St TO South St &amp; Gouverneur Ln</v>
      </c>
      <c r="O540" s="5" t="s">
        <v>11</v>
      </c>
      <c r="P540" s="5" t="s">
        <v>12</v>
      </c>
      <c r="Q540" s="5">
        <v>1981</v>
      </c>
      <c r="R540" s="8">
        <f t="shared" si="86"/>
        <v>41</v>
      </c>
      <c r="S540" s="9" t="str">
        <f t="shared" si="87"/>
        <v>40-49</v>
      </c>
      <c r="T540" s="9"/>
    </row>
    <row r="541" spans="1:20" x14ac:dyDescent="0.3">
      <c r="A541" s="5">
        <v>128154</v>
      </c>
      <c r="B541" s="6">
        <v>42742.437256944446</v>
      </c>
      <c r="C541" s="31">
        <f t="shared" si="80"/>
        <v>42742</v>
      </c>
      <c r="D541" s="32">
        <f t="shared" si="81"/>
        <v>0.43725694444444446</v>
      </c>
      <c r="E541" s="12">
        <f t="shared" si="88"/>
        <v>0.41666666666666663</v>
      </c>
      <c r="F541" s="10">
        <f t="shared" si="82"/>
        <v>7</v>
      </c>
      <c r="G541" s="9" t="str">
        <f t="shared" si="83"/>
        <v>Jan</v>
      </c>
      <c r="H541" s="9">
        <f t="shared" si="84"/>
        <v>2017</v>
      </c>
      <c r="I541" s="6">
        <v>42742.444074074076</v>
      </c>
      <c r="J541" s="5">
        <v>588</v>
      </c>
      <c r="K541" s="7">
        <f t="shared" si="85"/>
        <v>9.8000000000000007</v>
      </c>
      <c r="L541" s="5" t="s">
        <v>397</v>
      </c>
      <c r="M541" s="5" t="s">
        <v>240</v>
      </c>
      <c r="N541" s="14" t="str">
        <f t="shared" si="89"/>
        <v>E 6 St &amp; Avenue D TO E 7 St &amp; Avenue A</v>
      </c>
      <c r="O541" s="5" t="s">
        <v>11</v>
      </c>
      <c r="P541" s="5" t="s">
        <v>12</v>
      </c>
      <c r="Q541" s="5">
        <v>1975</v>
      </c>
      <c r="R541" s="8">
        <f t="shared" si="86"/>
        <v>47</v>
      </c>
      <c r="S541" s="9" t="str">
        <f t="shared" si="87"/>
        <v>40-49</v>
      </c>
      <c r="T541" s="9"/>
    </row>
    <row r="542" spans="1:20" x14ac:dyDescent="0.3">
      <c r="A542" s="5">
        <v>1966663</v>
      </c>
      <c r="B542" s="6">
        <v>42815.89099537037</v>
      </c>
      <c r="C542" s="31">
        <f t="shared" si="80"/>
        <v>42815</v>
      </c>
      <c r="D542" s="32">
        <f t="shared" si="81"/>
        <v>0.89099537037037047</v>
      </c>
      <c r="E542" s="12">
        <f t="shared" si="88"/>
        <v>0.875</v>
      </c>
      <c r="F542" s="10">
        <f t="shared" si="82"/>
        <v>3</v>
      </c>
      <c r="G542" s="9" t="str">
        <f t="shared" si="83"/>
        <v>Mar</v>
      </c>
      <c r="H542" s="9">
        <f t="shared" si="84"/>
        <v>2017</v>
      </c>
      <c r="I542" s="6">
        <v>42815.894490740742</v>
      </c>
      <c r="J542" s="5">
        <v>302</v>
      </c>
      <c r="K542" s="7">
        <f t="shared" si="85"/>
        <v>5.0333333333333332</v>
      </c>
      <c r="L542" s="5" t="s">
        <v>228</v>
      </c>
      <c r="M542" s="5" t="s">
        <v>148</v>
      </c>
      <c r="N542" s="14" t="str">
        <f t="shared" si="89"/>
        <v>Canal St &amp; Rutgers St TO Cherry St</v>
      </c>
      <c r="O542" s="5" t="s">
        <v>11</v>
      </c>
      <c r="P542" s="5" t="s">
        <v>12</v>
      </c>
      <c r="Q542" s="5">
        <v>1975</v>
      </c>
      <c r="R542" s="8">
        <f t="shared" si="86"/>
        <v>47</v>
      </c>
      <c r="S542" s="9" t="str">
        <f t="shared" si="87"/>
        <v>40-49</v>
      </c>
      <c r="T542" s="9"/>
    </row>
    <row r="543" spans="1:20" x14ac:dyDescent="0.3">
      <c r="A543" s="5">
        <v>1896633</v>
      </c>
      <c r="B543" s="6">
        <v>42813.538483796299</v>
      </c>
      <c r="C543" s="31">
        <f t="shared" si="80"/>
        <v>42813</v>
      </c>
      <c r="D543" s="32">
        <f t="shared" si="81"/>
        <v>0.53848379629629628</v>
      </c>
      <c r="E543" s="12">
        <f t="shared" si="88"/>
        <v>0.5</v>
      </c>
      <c r="F543" s="10">
        <f t="shared" si="82"/>
        <v>1</v>
      </c>
      <c r="G543" s="9" t="str">
        <f t="shared" si="83"/>
        <v>Mar</v>
      </c>
      <c r="H543" s="9">
        <f t="shared" si="84"/>
        <v>2017</v>
      </c>
      <c r="I543" s="6">
        <v>42813.546585648146</v>
      </c>
      <c r="J543" s="5">
        <v>700</v>
      </c>
      <c r="K543" s="7">
        <f t="shared" si="85"/>
        <v>11.666666666666666</v>
      </c>
      <c r="L543" s="5" t="s">
        <v>423</v>
      </c>
      <c r="M543" s="5" t="s">
        <v>53</v>
      </c>
      <c r="N543" s="14" t="str">
        <f t="shared" si="89"/>
        <v>Avenue D &amp; E 8 St TO Washington Pl &amp; Broadway</v>
      </c>
      <c r="O543" s="5" t="s">
        <v>11</v>
      </c>
      <c r="P543" s="5" t="s">
        <v>12</v>
      </c>
      <c r="Q543" s="5">
        <v>1983</v>
      </c>
      <c r="R543" s="8">
        <f t="shared" si="86"/>
        <v>39</v>
      </c>
      <c r="S543" s="9" t="str">
        <f t="shared" si="87"/>
        <v>30-39</v>
      </c>
      <c r="T543" s="9"/>
    </row>
    <row r="544" spans="1:20" x14ac:dyDescent="0.3">
      <c r="A544" s="5">
        <v>3882076</v>
      </c>
      <c r="B544" s="6">
        <v>42862.562557870369</v>
      </c>
      <c r="C544" s="31">
        <f t="shared" si="80"/>
        <v>42862</v>
      </c>
      <c r="D544" s="32">
        <f t="shared" si="81"/>
        <v>0.56255787037037031</v>
      </c>
      <c r="E544" s="12">
        <f t="shared" si="88"/>
        <v>0.54166666666666663</v>
      </c>
      <c r="F544" s="10">
        <f t="shared" si="82"/>
        <v>1</v>
      </c>
      <c r="G544" s="9" t="str">
        <f t="shared" si="83"/>
        <v>May</v>
      </c>
      <c r="H544" s="9">
        <f t="shared" si="84"/>
        <v>2017</v>
      </c>
      <c r="I544" s="6">
        <v>42862.566030092596</v>
      </c>
      <c r="J544" s="5">
        <v>299</v>
      </c>
      <c r="K544" s="7">
        <f t="shared" si="85"/>
        <v>4.9833333333333334</v>
      </c>
      <c r="L544" s="5" t="s">
        <v>149</v>
      </c>
      <c r="M544" s="5" t="s">
        <v>81</v>
      </c>
      <c r="N544" s="14" t="str">
        <f t="shared" si="89"/>
        <v>Broadway &amp; Roebling St TO N 8 St &amp; Driggs Ave</v>
      </c>
      <c r="O544" s="5" t="s">
        <v>11</v>
      </c>
      <c r="P544" s="5" t="s">
        <v>12</v>
      </c>
      <c r="Q544" s="5">
        <v>1990</v>
      </c>
      <c r="R544" s="8">
        <f t="shared" si="86"/>
        <v>32</v>
      </c>
      <c r="S544" s="9" t="str">
        <f t="shared" si="87"/>
        <v>30-39</v>
      </c>
      <c r="T544" s="9"/>
    </row>
    <row r="545" spans="1:20" x14ac:dyDescent="0.3">
      <c r="A545" s="5">
        <v>780521</v>
      </c>
      <c r="B545" s="6">
        <v>42768.642766203702</v>
      </c>
      <c r="C545" s="31">
        <f t="shared" si="80"/>
        <v>42768</v>
      </c>
      <c r="D545" s="32">
        <f t="shared" si="81"/>
        <v>0.64276620370370374</v>
      </c>
      <c r="E545" s="12">
        <f t="shared" si="88"/>
        <v>0.625</v>
      </c>
      <c r="F545" s="10">
        <f t="shared" si="82"/>
        <v>5</v>
      </c>
      <c r="G545" s="9" t="str">
        <f t="shared" si="83"/>
        <v>Feb</v>
      </c>
      <c r="H545" s="9">
        <f t="shared" si="84"/>
        <v>2017</v>
      </c>
      <c r="I545" s="6">
        <v>42768.650879629633</v>
      </c>
      <c r="J545" s="5">
        <v>700</v>
      </c>
      <c r="K545" s="7">
        <f t="shared" si="85"/>
        <v>11.666666666666666</v>
      </c>
      <c r="L545" s="5" t="s">
        <v>424</v>
      </c>
      <c r="M545" s="5" t="s">
        <v>151</v>
      </c>
      <c r="N545" s="14" t="str">
        <f t="shared" si="89"/>
        <v>Montague St &amp; Clinton St TO DeKalb Ave &amp; S Portland Ave</v>
      </c>
      <c r="O545" s="5" t="s">
        <v>11</v>
      </c>
      <c r="P545" s="5" t="s">
        <v>19</v>
      </c>
      <c r="Q545" s="5">
        <v>1971</v>
      </c>
      <c r="R545" s="8">
        <f t="shared" si="86"/>
        <v>51</v>
      </c>
      <c r="S545" s="9" t="str">
        <f t="shared" si="87"/>
        <v>50-59</v>
      </c>
      <c r="T545" s="9"/>
    </row>
    <row r="546" spans="1:20" x14ac:dyDescent="0.3">
      <c r="A546" s="5">
        <v>4441252</v>
      </c>
      <c r="B546" s="6">
        <v>42873.638773148145</v>
      </c>
      <c r="C546" s="31">
        <f t="shared" si="80"/>
        <v>42873</v>
      </c>
      <c r="D546" s="32">
        <f t="shared" si="81"/>
        <v>0.63877314814814812</v>
      </c>
      <c r="E546" s="12">
        <f t="shared" si="88"/>
        <v>0.625</v>
      </c>
      <c r="F546" s="10">
        <f t="shared" si="82"/>
        <v>5</v>
      </c>
      <c r="G546" s="9" t="str">
        <f t="shared" si="83"/>
        <v>May</v>
      </c>
      <c r="H546" s="9">
        <f t="shared" si="84"/>
        <v>2017</v>
      </c>
      <c r="I546" s="6">
        <v>42873.642384259256</v>
      </c>
      <c r="J546" s="5">
        <v>312</v>
      </c>
      <c r="K546" s="7">
        <f t="shared" si="85"/>
        <v>5.2</v>
      </c>
      <c r="L546" s="5" t="s">
        <v>425</v>
      </c>
      <c r="M546" s="5" t="s">
        <v>89</v>
      </c>
      <c r="N546" s="14" t="str">
        <f t="shared" si="89"/>
        <v>Fulton St &amp; Washington Ave TO Hanson Pl &amp; Ashland Pl</v>
      </c>
      <c r="O546" s="5" t="s">
        <v>11</v>
      </c>
      <c r="P546" s="5" t="s">
        <v>12</v>
      </c>
      <c r="Q546" s="5">
        <v>1951</v>
      </c>
      <c r="R546" s="8">
        <f t="shared" si="86"/>
        <v>71</v>
      </c>
      <c r="S546" s="9" t="str">
        <f t="shared" si="87"/>
        <v>70-79</v>
      </c>
      <c r="T546" s="9"/>
    </row>
    <row r="547" spans="1:20" x14ac:dyDescent="0.3">
      <c r="A547" s="5">
        <v>4311383</v>
      </c>
      <c r="B547" s="6">
        <v>42871.638761574075</v>
      </c>
      <c r="C547" s="31">
        <f t="shared" si="80"/>
        <v>42871</v>
      </c>
      <c r="D547" s="32">
        <f t="shared" si="81"/>
        <v>0.63876157407407408</v>
      </c>
      <c r="E547" s="12">
        <f t="shared" si="88"/>
        <v>0.625</v>
      </c>
      <c r="F547" s="10">
        <f t="shared" si="82"/>
        <v>3</v>
      </c>
      <c r="G547" s="9" t="str">
        <f t="shared" si="83"/>
        <v>May</v>
      </c>
      <c r="H547" s="9">
        <f t="shared" si="84"/>
        <v>2017</v>
      </c>
      <c r="I547" s="6">
        <v>42871.649409722224</v>
      </c>
      <c r="J547" s="5">
        <v>920</v>
      </c>
      <c r="K547" s="7">
        <f t="shared" si="85"/>
        <v>15.333333333333334</v>
      </c>
      <c r="L547" s="5" t="s">
        <v>236</v>
      </c>
      <c r="M547" s="5" t="s">
        <v>64</v>
      </c>
      <c r="N547" s="14" t="str">
        <f t="shared" si="89"/>
        <v>Grand Army Plaza &amp; Central Park S TO 9 Ave &amp; W 45 St</v>
      </c>
      <c r="O547" s="5" t="s">
        <v>29</v>
      </c>
      <c r="P547" s="9" t="s">
        <v>12</v>
      </c>
      <c r="Q547" s="9">
        <v>1951</v>
      </c>
      <c r="R547" s="8">
        <f t="shared" si="86"/>
        <v>71</v>
      </c>
      <c r="S547" s="9" t="str">
        <f t="shared" si="87"/>
        <v>70-79</v>
      </c>
      <c r="T547" s="9"/>
    </row>
    <row r="548" spans="1:20" x14ac:dyDescent="0.3">
      <c r="A548" s="5">
        <v>1847360</v>
      </c>
      <c r="B548" s="6">
        <v>42806.584317129629</v>
      </c>
      <c r="C548" s="31">
        <f t="shared" si="80"/>
        <v>42806</v>
      </c>
      <c r="D548" s="32">
        <f t="shared" si="81"/>
        <v>0.58431712962962956</v>
      </c>
      <c r="E548" s="12">
        <f t="shared" si="88"/>
        <v>0.58333333333333326</v>
      </c>
      <c r="F548" s="10">
        <f t="shared" si="82"/>
        <v>1</v>
      </c>
      <c r="G548" s="9" t="str">
        <f t="shared" si="83"/>
        <v>Mar</v>
      </c>
      <c r="H548" s="9">
        <f t="shared" si="84"/>
        <v>2017</v>
      </c>
      <c r="I548" s="6">
        <v>42806.586296296293</v>
      </c>
      <c r="J548" s="5">
        <v>171</v>
      </c>
      <c r="K548" s="7">
        <f t="shared" si="85"/>
        <v>2.85</v>
      </c>
      <c r="L548" s="5" t="s">
        <v>240</v>
      </c>
      <c r="M548" s="5" t="s">
        <v>319</v>
      </c>
      <c r="N548" s="14" t="str">
        <f t="shared" si="89"/>
        <v>E 7 St &amp; Avenue A TO E 5 St &amp; Avenue C</v>
      </c>
      <c r="O548" s="5" t="s">
        <v>11</v>
      </c>
      <c r="P548" s="5" t="s">
        <v>12</v>
      </c>
      <c r="Q548" s="5">
        <v>1982</v>
      </c>
      <c r="R548" s="8">
        <f t="shared" si="86"/>
        <v>40</v>
      </c>
      <c r="S548" s="9" t="str">
        <f t="shared" si="87"/>
        <v>40-49</v>
      </c>
      <c r="T548" s="9"/>
    </row>
    <row r="549" spans="1:20" x14ac:dyDescent="0.3">
      <c r="A549" s="5">
        <v>4792831</v>
      </c>
      <c r="B549" s="6">
        <v>42880.714687500003</v>
      </c>
      <c r="C549" s="31">
        <f t="shared" si="80"/>
        <v>42880</v>
      </c>
      <c r="D549" s="32">
        <f t="shared" si="81"/>
        <v>0.71468750000000003</v>
      </c>
      <c r="E549" s="12">
        <f t="shared" si="88"/>
        <v>0.70833333333333326</v>
      </c>
      <c r="F549" s="10">
        <f t="shared" si="82"/>
        <v>5</v>
      </c>
      <c r="G549" s="9" t="str">
        <f t="shared" si="83"/>
        <v>May</v>
      </c>
      <c r="H549" s="9">
        <f t="shared" si="84"/>
        <v>2017</v>
      </c>
      <c r="I549" s="6">
        <v>42880.717847222222</v>
      </c>
      <c r="J549" s="5">
        <v>273</v>
      </c>
      <c r="K549" s="7">
        <f t="shared" si="85"/>
        <v>4.55</v>
      </c>
      <c r="L549" s="5" t="s">
        <v>31</v>
      </c>
      <c r="M549" s="5" t="s">
        <v>118</v>
      </c>
      <c r="N549" s="14" t="str">
        <f t="shared" si="89"/>
        <v>E 25 St &amp; 2 Ave TO E 15 St &amp; 3 Ave</v>
      </c>
      <c r="O549" s="5" t="s">
        <v>11</v>
      </c>
      <c r="P549" s="9" t="s">
        <v>12</v>
      </c>
      <c r="Q549" s="5">
        <v>1984</v>
      </c>
      <c r="R549" s="8">
        <f t="shared" si="86"/>
        <v>38</v>
      </c>
      <c r="S549" s="9" t="str">
        <f t="shared" si="87"/>
        <v>30-39</v>
      </c>
      <c r="T549" s="9"/>
    </row>
    <row r="550" spans="1:20" x14ac:dyDescent="0.3">
      <c r="A550" s="5">
        <v>5725467</v>
      </c>
      <c r="B550" s="6">
        <v>42898.368321759262</v>
      </c>
      <c r="C550" s="31">
        <f t="shared" si="80"/>
        <v>42898</v>
      </c>
      <c r="D550" s="32">
        <f t="shared" si="81"/>
        <v>0.36832175925925931</v>
      </c>
      <c r="E550" s="12">
        <f t="shared" si="88"/>
        <v>0.33333333333333331</v>
      </c>
      <c r="F550" s="10">
        <f t="shared" si="82"/>
        <v>2</v>
      </c>
      <c r="G550" s="9" t="str">
        <f t="shared" si="83"/>
        <v>Jun</v>
      </c>
      <c r="H550" s="9">
        <f t="shared" si="84"/>
        <v>2017</v>
      </c>
      <c r="I550" s="6">
        <v>42898.377650462964</v>
      </c>
      <c r="J550" s="5">
        <v>806</v>
      </c>
      <c r="K550" s="7">
        <f t="shared" si="85"/>
        <v>13.433333333333334</v>
      </c>
      <c r="L550" s="5" t="s">
        <v>71</v>
      </c>
      <c r="M550" s="5" t="s">
        <v>426</v>
      </c>
      <c r="N550" s="14" t="str">
        <f t="shared" si="89"/>
        <v>Allen St &amp; Hester St TO Lexington Ave &amp; E 29 St</v>
      </c>
      <c r="O550" s="5" t="s">
        <v>11</v>
      </c>
      <c r="P550" s="5" t="s">
        <v>12</v>
      </c>
      <c r="Q550" s="5">
        <v>1990</v>
      </c>
      <c r="R550" s="8">
        <f t="shared" si="86"/>
        <v>32</v>
      </c>
      <c r="S550" s="9" t="str">
        <f t="shared" si="87"/>
        <v>30-39</v>
      </c>
      <c r="T550" s="9"/>
    </row>
    <row r="551" spans="1:20" x14ac:dyDescent="0.3">
      <c r="A551" s="5">
        <v>5941730</v>
      </c>
      <c r="B551" s="6">
        <v>42901.763252314813</v>
      </c>
      <c r="C551" s="31">
        <f t="shared" si="80"/>
        <v>42901</v>
      </c>
      <c r="D551" s="32">
        <f t="shared" si="81"/>
        <v>0.76325231481481481</v>
      </c>
      <c r="E551" s="12">
        <f t="shared" si="88"/>
        <v>0.75</v>
      </c>
      <c r="F551" s="10">
        <f t="shared" si="82"/>
        <v>5</v>
      </c>
      <c r="G551" s="9" t="str">
        <f t="shared" si="83"/>
        <v>Jun</v>
      </c>
      <c r="H551" s="9">
        <f t="shared" si="84"/>
        <v>2017</v>
      </c>
      <c r="I551" s="6">
        <v>42901.776516203703</v>
      </c>
      <c r="J551" s="5">
        <v>1146</v>
      </c>
      <c r="K551" s="7">
        <f t="shared" si="85"/>
        <v>19.100000000000001</v>
      </c>
      <c r="L551" s="5" t="s">
        <v>427</v>
      </c>
      <c r="M551" s="5" t="s">
        <v>306</v>
      </c>
      <c r="N551" s="14" t="str">
        <f t="shared" si="89"/>
        <v>Lexington Ave &amp; Classon Ave TO Atlantic Ave &amp; Furman St</v>
      </c>
      <c r="O551" s="5" t="s">
        <v>11</v>
      </c>
      <c r="P551" s="5" t="s">
        <v>12</v>
      </c>
      <c r="Q551" s="5">
        <v>1988</v>
      </c>
      <c r="R551" s="8">
        <f t="shared" si="86"/>
        <v>34</v>
      </c>
      <c r="S551" s="9" t="str">
        <f t="shared" si="87"/>
        <v>30-39</v>
      </c>
      <c r="T551" s="9"/>
    </row>
    <row r="552" spans="1:20" x14ac:dyDescent="0.3">
      <c r="A552" s="5">
        <v>1713896</v>
      </c>
      <c r="B552" s="6">
        <v>42801.804525462961</v>
      </c>
      <c r="C552" s="31">
        <f t="shared" si="80"/>
        <v>42801</v>
      </c>
      <c r="D552" s="32">
        <f t="shared" si="81"/>
        <v>0.80452546296296301</v>
      </c>
      <c r="E552" s="12">
        <f t="shared" si="88"/>
        <v>0.79166666666666663</v>
      </c>
      <c r="F552" s="10">
        <f t="shared" si="82"/>
        <v>3</v>
      </c>
      <c r="G552" s="9" t="str">
        <f t="shared" si="83"/>
        <v>Mar</v>
      </c>
      <c r="H552" s="9">
        <f t="shared" si="84"/>
        <v>2017</v>
      </c>
      <c r="I552" s="6">
        <v>42801.808263888888</v>
      </c>
      <c r="J552" s="5">
        <v>322</v>
      </c>
      <c r="K552" s="7">
        <f t="shared" si="85"/>
        <v>5.3666666666666663</v>
      </c>
      <c r="L552" s="5" t="s">
        <v>228</v>
      </c>
      <c r="M552" s="5" t="s">
        <v>201</v>
      </c>
      <c r="N552" s="14" t="str">
        <f t="shared" si="89"/>
        <v>Canal St &amp; Rutgers St TO Henry St &amp; Grand St</v>
      </c>
      <c r="O552" s="5" t="s">
        <v>11</v>
      </c>
      <c r="P552" s="5" t="s">
        <v>19</v>
      </c>
      <c r="Q552" s="5">
        <v>1964</v>
      </c>
      <c r="R552" s="8">
        <f t="shared" si="86"/>
        <v>58</v>
      </c>
      <c r="S552" s="9" t="str">
        <f t="shared" si="87"/>
        <v>50-59</v>
      </c>
      <c r="T552" s="9"/>
    </row>
    <row r="553" spans="1:20" x14ac:dyDescent="0.3">
      <c r="A553" s="5">
        <v>3286226</v>
      </c>
      <c r="B553" s="6">
        <v>42849.892824074072</v>
      </c>
      <c r="C553" s="31">
        <f t="shared" si="80"/>
        <v>42849</v>
      </c>
      <c r="D553" s="32">
        <f t="shared" si="81"/>
        <v>0.89282407407407405</v>
      </c>
      <c r="E553" s="12">
        <f t="shared" si="88"/>
        <v>0.875</v>
      </c>
      <c r="F553" s="10">
        <f t="shared" si="82"/>
        <v>2</v>
      </c>
      <c r="G553" s="9" t="str">
        <f t="shared" si="83"/>
        <v>Apr</v>
      </c>
      <c r="H553" s="9">
        <f t="shared" si="84"/>
        <v>2017</v>
      </c>
      <c r="I553" s="6">
        <v>42849.895462962966</v>
      </c>
      <c r="J553" s="5">
        <v>227</v>
      </c>
      <c r="K553" s="7">
        <f t="shared" si="85"/>
        <v>3.7833333333333332</v>
      </c>
      <c r="L553" s="5" t="s">
        <v>302</v>
      </c>
      <c r="M553" s="5" t="s">
        <v>140</v>
      </c>
      <c r="N553" s="14" t="str">
        <f t="shared" si="89"/>
        <v>E 25 St &amp; 1 Ave TO 1 Ave &amp; E 16 St</v>
      </c>
      <c r="O553" s="5" t="s">
        <v>11</v>
      </c>
      <c r="P553" s="5" t="s">
        <v>12</v>
      </c>
      <c r="Q553" s="5">
        <v>1994</v>
      </c>
      <c r="R553" s="8">
        <f t="shared" si="86"/>
        <v>28</v>
      </c>
      <c r="S553" s="9" t="str">
        <f t="shared" si="87"/>
        <v>20-29</v>
      </c>
      <c r="T553" s="9"/>
    </row>
    <row r="554" spans="1:20" x14ac:dyDescent="0.3">
      <c r="A554" s="5">
        <v>2417677</v>
      </c>
      <c r="B554" s="6">
        <v>42830.749745370369</v>
      </c>
      <c r="C554" s="31">
        <f t="shared" si="80"/>
        <v>42830</v>
      </c>
      <c r="D554" s="32">
        <f t="shared" si="81"/>
        <v>0.74974537037037037</v>
      </c>
      <c r="E554" s="12">
        <f t="shared" si="88"/>
        <v>0.70833333333333326</v>
      </c>
      <c r="F554" s="10">
        <f t="shared" si="82"/>
        <v>4</v>
      </c>
      <c r="G554" s="9" t="str">
        <f t="shared" si="83"/>
        <v>Apr</v>
      </c>
      <c r="H554" s="9">
        <f t="shared" si="84"/>
        <v>2017</v>
      </c>
      <c r="I554" s="6">
        <v>42830.760798611111</v>
      </c>
      <c r="J554" s="5">
        <v>954</v>
      </c>
      <c r="K554" s="7">
        <f t="shared" si="85"/>
        <v>15.9</v>
      </c>
      <c r="L554" s="5" t="s">
        <v>359</v>
      </c>
      <c r="M554" s="5" t="s">
        <v>64</v>
      </c>
      <c r="N554" s="14" t="str">
        <f t="shared" si="89"/>
        <v>W 26 St &amp; 10 Ave TO 9 Ave &amp; W 45 St</v>
      </c>
      <c r="O554" s="5" t="s">
        <v>11</v>
      </c>
      <c r="P554" s="5" t="s">
        <v>12</v>
      </c>
      <c r="Q554" s="5">
        <v>1969</v>
      </c>
      <c r="R554" s="8">
        <f t="shared" si="86"/>
        <v>53</v>
      </c>
      <c r="S554" s="9" t="str">
        <f t="shared" si="87"/>
        <v>50-59</v>
      </c>
      <c r="T554" s="9"/>
    </row>
    <row r="555" spans="1:20" x14ac:dyDescent="0.3">
      <c r="A555" s="5">
        <v>2672948</v>
      </c>
      <c r="B555" s="6">
        <v>42837.236817129633</v>
      </c>
      <c r="C555" s="31">
        <f t="shared" si="80"/>
        <v>42837</v>
      </c>
      <c r="D555" s="32">
        <f t="shared" si="81"/>
        <v>0.23681712962962964</v>
      </c>
      <c r="E555" s="12">
        <f t="shared" si="88"/>
        <v>0.20833333333333331</v>
      </c>
      <c r="F555" s="10">
        <f t="shared" si="82"/>
        <v>4</v>
      </c>
      <c r="G555" s="9" t="str">
        <f t="shared" si="83"/>
        <v>Apr</v>
      </c>
      <c r="H555" s="9">
        <f t="shared" si="84"/>
        <v>2017</v>
      </c>
      <c r="I555" s="6">
        <v>42837.243298611109</v>
      </c>
      <c r="J555" s="5">
        <v>560</v>
      </c>
      <c r="K555" s="7">
        <f t="shared" si="85"/>
        <v>9.3333333333333339</v>
      </c>
      <c r="L555" s="5" t="s">
        <v>316</v>
      </c>
      <c r="M555" s="5" t="s">
        <v>155</v>
      </c>
      <c r="N555" s="14" t="str">
        <f t="shared" si="89"/>
        <v>W 47 St &amp; 10 Ave TO 8 Ave &amp; W 33 St</v>
      </c>
      <c r="O555" s="5" t="s">
        <v>11</v>
      </c>
      <c r="P555" s="9" t="s">
        <v>12</v>
      </c>
      <c r="Q555" s="9">
        <v>1969</v>
      </c>
      <c r="R555" s="8">
        <f t="shared" si="86"/>
        <v>53</v>
      </c>
      <c r="S555" s="9" t="str">
        <f t="shared" si="87"/>
        <v>50-59</v>
      </c>
      <c r="T555" s="9"/>
    </row>
    <row r="556" spans="1:20" x14ac:dyDescent="0.3">
      <c r="A556" s="5">
        <v>4089568</v>
      </c>
      <c r="B556" s="6">
        <v>42866.535208333335</v>
      </c>
      <c r="C556" s="31">
        <f t="shared" si="80"/>
        <v>42866</v>
      </c>
      <c r="D556" s="32">
        <f t="shared" si="81"/>
        <v>0.5352083333333334</v>
      </c>
      <c r="E556" s="12">
        <f t="shared" si="88"/>
        <v>0.5</v>
      </c>
      <c r="F556" s="10">
        <f t="shared" si="82"/>
        <v>5</v>
      </c>
      <c r="G556" s="9" t="str">
        <f t="shared" si="83"/>
        <v>May</v>
      </c>
      <c r="H556" s="9">
        <f t="shared" si="84"/>
        <v>2017</v>
      </c>
      <c r="I556" s="6">
        <v>42866.561365740738</v>
      </c>
      <c r="J556" s="5">
        <v>2259</v>
      </c>
      <c r="K556" s="7">
        <f t="shared" si="85"/>
        <v>37.65</v>
      </c>
      <c r="L556" s="5" t="s">
        <v>281</v>
      </c>
      <c r="M556" s="5" t="s">
        <v>46</v>
      </c>
      <c r="N556" s="14" t="str">
        <f t="shared" si="89"/>
        <v>E 12 St &amp; 3 Ave TO E 11 St &amp; 2 Ave</v>
      </c>
      <c r="O556" s="5" t="s">
        <v>11</v>
      </c>
      <c r="P556" s="5" t="s">
        <v>12</v>
      </c>
      <c r="Q556" s="5">
        <v>1997</v>
      </c>
      <c r="R556" s="8">
        <f t="shared" si="86"/>
        <v>25</v>
      </c>
      <c r="S556" s="9" t="str">
        <f t="shared" si="87"/>
        <v>20-29</v>
      </c>
      <c r="T556" s="9"/>
    </row>
    <row r="557" spans="1:20" x14ac:dyDescent="0.3">
      <c r="A557" s="5">
        <v>3686308</v>
      </c>
      <c r="B557" s="6">
        <v>42858.341284722221</v>
      </c>
      <c r="C557" s="31">
        <f t="shared" si="80"/>
        <v>42858</v>
      </c>
      <c r="D557" s="32">
        <f t="shared" si="81"/>
        <v>0.34128472222222223</v>
      </c>
      <c r="E557" s="12">
        <f t="shared" si="88"/>
        <v>0.33333333333333331</v>
      </c>
      <c r="F557" s="10">
        <f t="shared" si="82"/>
        <v>4</v>
      </c>
      <c r="G557" s="9" t="str">
        <f t="shared" si="83"/>
        <v>May</v>
      </c>
      <c r="H557" s="9">
        <f t="shared" si="84"/>
        <v>2017</v>
      </c>
      <c r="I557" s="6">
        <v>42858.349097222221</v>
      </c>
      <c r="J557" s="5">
        <v>674</v>
      </c>
      <c r="K557" s="7">
        <f t="shared" si="85"/>
        <v>11.233333333333333</v>
      </c>
      <c r="L557" s="5" t="s">
        <v>205</v>
      </c>
      <c r="M557" s="5" t="s">
        <v>281</v>
      </c>
      <c r="N557" s="14" t="str">
        <f t="shared" si="89"/>
        <v>Christopher St &amp; Greenwich St TO E 12 St &amp; 3 Ave</v>
      </c>
      <c r="O557" s="5" t="s">
        <v>11</v>
      </c>
      <c r="P557" s="5" t="s">
        <v>19</v>
      </c>
      <c r="Q557" s="5">
        <v>1988</v>
      </c>
      <c r="R557" s="8">
        <f t="shared" si="86"/>
        <v>34</v>
      </c>
      <c r="S557" s="9" t="str">
        <f t="shared" si="87"/>
        <v>30-39</v>
      </c>
      <c r="T557" s="9"/>
    </row>
    <row r="558" spans="1:20" x14ac:dyDescent="0.3">
      <c r="A558" s="5">
        <v>5057014</v>
      </c>
      <c r="B558" s="6">
        <v>42886.69635416667</v>
      </c>
      <c r="C558" s="31">
        <f t="shared" si="80"/>
        <v>42886</v>
      </c>
      <c r="D558" s="32">
        <f t="shared" si="81"/>
        <v>0.69635416666666661</v>
      </c>
      <c r="E558" s="12">
        <f t="shared" si="88"/>
        <v>0.66666666666666663</v>
      </c>
      <c r="F558" s="10">
        <f t="shared" si="82"/>
        <v>4</v>
      </c>
      <c r="G558" s="9" t="str">
        <f t="shared" si="83"/>
        <v>May</v>
      </c>
      <c r="H558" s="9">
        <f t="shared" si="84"/>
        <v>2017</v>
      </c>
      <c r="I558" s="6">
        <v>42886.701643518521</v>
      </c>
      <c r="J558" s="5">
        <v>456</v>
      </c>
      <c r="K558" s="7">
        <f t="shared" si="85"/>
        <v>7.6</v>
      </c>
      <c r="L558" s="5" t="s">
        <v>18</v>
      </c>
      <c r="M558" s="5" t="s">
        <v>60</v>
      </c>
      <c r="N558" s="14" t="str">
        <f t="shared" si="89"/>
        <v>W 20 St &amp; 8 Ave TO W 26 St &amp; 8 Ave</v>
      </c>
      <c r="O558" s="5" t="s">
        <v>11</v>
      </c>
      <c r="P558" s="5" t="s">
        <v>19</v>
      </c>
      <c r="Q558" s="5">
        <v>1985</v>
      </c>
      <c r="R558" s="8">
        <f t="shared" si="86"/>
        <v>37</v>
      </c>
      <c r="S558" s="9" t="str">
        <f t="shared" si="87"/>
        <v>30-39</v>
      </c>
      <c r="T558" s="9"/>
    </row>
    <row r="559" spans="1:20" x14ac:dyDescent="0.3">
      <c r="A559" s="5">
        <v>5954601</v>
      </c>
      <c r="B559" s="6">
        <v>42901.886747685188</v>
      </c>
      <c r="C559" s="31">
        <f t="shared" si="80"/>
        <v>42901</v>
      </c>
      <c r="D559" s="32">
        <f t="shared" si="81"/>
        <v>0.88674768518518521</v>
      </c>
      <c r="E559" s="12">
        <f t="shared" si="88"/>
        <v>0.875</v>
      </c>
      <c r="F559" s="10">
        <f t="shared" si="82"/>
        <v>5</v>
      </c>
      <c r="G559" s="9" t="str">
        <f t="shared" si="83"/>
        <v>Jun</v>
      </c>
      <c r="H559" s="9">
        <f t="shared" si="84"/>
        <v>2017</v>
      </c>
      <c r="I559" s="6">
        <v>42901.905081018522</v>
      </c>
      <c r="J559" s="5">
        <v>1583</v>
      </c>
      <c r="K559" s="7">
        <f t="shared" si="85"/>
        <v>26.383333333333333</v>
      </c>
      <c r="L559" s="5" t="s">
        <v>198</v>
      </c>
      <c r="M559" s="5" t="s">
        <v>176</v>
      </c>
      <c r="N559" s="14" t="str">
        <f t="shared" si="89"/>
        <v>2 Ave &amp; E 31 St TO Cooper Square &amp; E 7 St</v>
      </c>
      <c r="O559" s="5" t="s">
        <v>29</v>
      </c>
      <c r="P559" s="9" t="s">
        <v>19</v>
      </c>
      <c r="Q559" s="9">
        <v>1985</v>
      </c>
      <c r="R559" s="8">
        <f t="shared" si="86"/>
        <v>37</v>
      </c>
      <c r="S559" s="9" t="str">
        <f t="shared" si="87"/>
        <v>30-39</v>
      </c>
      <c r="T559" s="9"/>
    </row>
    <row r="560" spans="1:20" x14ac:dyDescent="0.3">
      <c r="A560" s="5">
        <v>4654698</v>
      </c>
      <c r="B560" s="6">
        <v>42877.770624999997</v>
      </c>
      <c r="C560" s="31">
        <f t="shared" si="80"/>
        <v>42877</v>
      </c>
      <c r="D560" s="32">
        <f t="shared" si="81"/>
        <v>0.770625</v>
      </c>
      <c r="E560" s="12">
        <f t="shared" si="88"/>
        <v>0.75</v>
      </c>
      <c r="F560" s="10">
        <f t="shared" si="82"/>
        <v>2</v>
      </c>
      <c r="G560" s="9" t="str">
        <f t="shared" si="83"/>
        <v>May</v>
      </c>
      <c r="H560" s="9">
        <f t="shared" si="84"/>
        <v>2017</v>
      </c>
      <c r="I560" s="6">
        <v>42877.775740740741</v>
      </c>
      <c r="J560" s="5">
        <v>441</v>
      </c>
      <c r="K560" s="7">
        <f t="shared" si="85"/>
        <v>7.35</v>
      </c>
      <c r="L560" s="5" t="s">
        <v>170</v>
      </c>
      <c r="M560" s="5" t="s">
        <v>391</v>
      </c>
      <c r="N560" s="14" t="str">
        <f t="shared" si="89"/>
        <v>W 52 St &amp; 6 Ave TO Amsterdam Ave &amp; W 73 St</v>
      </c>
      <c r="O560" s="5" t="s">
        <v>11</v>
      </c>
      <c r="P560" s="5" t="s">
        <v>12</v>
      </c>
      <c r="Q560" s="5">
        <v>1987</v>
      </c>
      <c r="R560" s="8">
        <f t="shared" si="86"/>
        <v>35</v>
      </c>
      <c r="S560" s="9" t="str">
        <f t="shared" si="87"/>
        <v>30-39</v>
      </c>
      <c r="T560" s="9"/>
    </row>
    <row r="561" spans="1:20" x14ac:dyDescent="0.3">
      <c r="A561" s="5">
        <v>5276733</v>
      </c>
      <c r="B561" s="6">
        <v>42890.095578703702</v>
      </c>
      <c r="C561" s="31">
        <f t="shared" si="80"/>
        <v>42890</v>
      </c>
      <c r="D561" s="32">
        <f t="shared" si="81"/>
        <v>9.5578703703703694E-2</v>
      </c>
      <c r="E561" s="12">
        <f t="shared" si="88"/>
        <v>8.3333333333333329E-2</v>
      </c>
      <c r="F561" s="10">
        <f t="shared" si="82"/>
        <v>1</v>
      </c>
      <c r="G561" s="9" t="str">
        <f t="shared" si="83"/>
        <v>Jun</v>
      </c>
      <c r="H561" s="9">
        <f t="shared" si="84"/>
        <v>2017</v>
      </c>
      <c r="I561" s="6">
        <v>42890.107291666667</v>
      </c>
      <c r="J561" s="5">
        <v>1011</v>
      </c>
      <c r="K561" s="7">
        <f t="shared" si="85"/>
        <v>16.850000000000001</v>
      </c>
      <c r="L561" s="5" t="s">
        <v>238</v>
      </c>
      <c r="M561" s="5" t="s">
        <v>9</v>
      </c>
      <c r="N561" s="14" t="str">
        <f t="shared" si="89"/>
        <v>Washington Pl &amp; 6 Ave TO Suffolk St &amp; Stanton St</v>
      </c>
      <c r="O561" s="5" t="s">
        <v>11</v>
      </c>
      <c r="P561" s="5" t="s">
        <v>12</v>
      </c>
      <c r="Q561" s="5">
        <v>1988</v>
      </c>
      <c r="R561" s="8">
        <f t="shared" si="86"/>
        <v>34</v>
      </c>
      <c r="S561" s="9" t="str">
        <f t="shared" si="87"/>
        <v>30-39</v>
      </c>
      <c r="T561" s="9"/>
    </row>
    <row r="562" spans="1:20" x14ac:dyDescent="0.3">
      <c r="A562" s="5">
        <v>6686111</v>
      </c>
      <c r="B562" s="6">
        <v>42914.851990740739</v>
      </c>
      <c r="C562" s="31">
        <f t="shared" si="80"/>
        <v>42914</v>
      </c>
      <c r="D562" s="32">
        <f t="shared" si="81"/>
        <v>0.85199074074074066</v>
      </c>
      <c r="E562" s="12">
        <f t="shared" si="88"/>
        <v>0.83333333333333326</v>
      </c>
      <c r="F562" s="10">
        <f t="shared" si="82"/>
        <v>4</v>
      </c>
      <c r="G562" s="9" t="str">
        <f t="shared" si="83"/>
        <v>Jun</v>
      </c>
      <c r="H562" s="9">
        <f t="shared" si="84"/>
        <v>2017</v>
      </c>
      <c r="I562" s="6">
        <v>42914.868842592594</v>
      </c>
      <c r="J562" s="5">
        <v>1455</v>
      </c>
      <c r="K562" s="7">
        <f t="shared" si="85"/>
        <v>24.25</v>
      </c>
      <c r="L562" s="5" t="s">
        <v>135</v>
      </c>
      <c r="M562" s="5" t="s">
        <v>428</v>
      </c>
      <c r="N562" s="14" t="str">
        <f t="shared" si="89"/>
        <v>Duane St &amp; Greenwich St TO South St &amp; Whitehall St</v>
      </c>
      <c r="O562" s="5" t="s">
        <v>29</v>
      </c>
      <c r="P562" s="5" t="s">
        <v>19</v>
      </c>
      <c r="Q562" s="5">
        <v>1990</v>
      </c>
      <c r="R562" s="8">
        <f t="shared" si="86"/>
        <v>32</v>
      </c>
      <c r="S562" s="9" t="str">
        <f t="shared" si="87"/>
        <v>30-39</v>
      </c>
      <c r="T562" s="9"/>
    </row>
    <row r="563" spans="1:20" x14ac:dyDescent="0.3">
      <c r="A563" s="5">
        <v>25470</v>
      </c>
      <c r="B563" s="6">
        <v>42738.26767361111</v>
      </c>
      <c r="C563" s="31">
        <f t="shared" si="80"/>
        <v>42738</v>
      </c>
      <c r="D563" s="32">
        <f t="shared" si="81"/>
        <v>0.2676736111111111</v>
      </c>
      <c r="E563" s="12">
        <f t="shared" si="88"/>
        <v>0.25</v>
      </c>
      <c r="F563" s="10">
        <f t="shared" si="82"/>
        <v>3</v>
      </c>
      <c r="G563" s="9" t="str">
        <f t="shared" si="83"/>
        <v>Jan</v>
      </c>
      <c r="H563" s="9">
        <f t="shared" si="84"/>
        <v>2017</v>
      </c>
      <c r="I563" s="6">
        <v>42738.276076388887</v>
      </c>
      <c r="J563" s="5">
        <v>726</v>
      </c>
      <c r="K563" s="7">
        <f t="shared" si="85"/>
        <v>12.1</v>
      </c>
      <c r="L563" s="5" t="s">
        <v>155</v>
      </c>
      <c r="M563" s="5" t="s">
        <v>178</v>
      </c>
      <c r="N563" s="14" t="str">
        <f t="shared" si="89"/>
        <v>8 Ave &amp; W 33 St TO W 52 St &amp; 5 Ave</v>
      </c>
      <c r="O563" s="5" t="s">
        <v>11</v>
      </c>
      <c r="P563" s="5" t="s">
        <v>12</v>
      </c>
      <c r="Q563" s="5">
        <v>1976</v>
      </c>
      <c r="R563" s="8">
        <f t="shared" si="86"/>
        <v>46</v>
      </c>
      <c r="S563" s="9" t="str">
        <f t="shared" si="87"/>
        <v>40-49</v>
      </c>
      <c r="T563" s="9"/>
    </row>
    <row r="564" spans="1:20" x14ac:dyDescent="0.3">
      <c r="A564" s="5">
        <v>174116</v>
      </c>
      <c r="B564" s="6">
        <v>42745.874502314815</v>
      </c>
      <c r="C564" s="31">
        <f t="shared" si="80"/>
        <v>42745</v>
      </c>
      <c r="D564" s="32">
        <f t="shared" si="81"/>
        <v>0.87450231481481477</v>
      </c>
      <c r="E564" s="12">
        <f t="shared" si="88"/>
        <v>0.83333333333333326</v>
      </c>
      <c r="F564" s="10">
        <f t="shared" si="82"/>
        <v>3</v>
      </c>
      <c r="G564" s="9" t="str">
        <f t="shared" si="83"/>
        <v>Jan</v>
      </c>
      <c r="H564" s="9">
        <f t="shared" si="84"/>
        <v>2017</v>
      </c>
      <c r="I564" s="6">
        <v>42745.877372685187</v>
      </c>
      <c r="J564" s="5">
        <v>248</v>
      </c>
      <c r="K564" s="7">
        <f t="shared" si="85"/>
        <v>4.1333333333333337</v>
      </c>
      <c r="L564" s="5" t="s">
        <v>86</v>
      </c>
      <c r="M564" s="5" t="s">
        <v>10</v>
      </c>
      <c r="N564" s="14" t="str">
        <f t="shared" si="89"/>
        <v>Carmine St &amp; 6 Ave TO W Broadway &amp; Spring St</v>
      </c>
      <c r="O564" s="5" t="s">
        <v>11</v>
      </c>
      <c r="P564" s="5" t="s">
        <v>12</v>
      </c>
      <c r="Q564" s="5">
        <v>1987</v>
      </c>
      <c r="R564" s="8">
        <f t="shared" si="86"/>
        <v>35</v>
      </c>
      <c r="S564" s="9" t="str">
        <f t="shared" si="87"/>
        <v>30-39</v>
      </c>
      <c r="T564" s="9"/>
    </row>
    <row r="565" spans="1:20" x14ac:dyDescent="0.3">
      <c r="A565" s="5">
        <v>3702899</v>
      </c>
      <c r="B565" s="6">
        <v>42858.547962962963</v>
      </c>
      <c r="C565" s="31">
        <f t="shared" si="80"/>
        <v>42858</v>
      </c>
      <c r="D565" s="32">
        <f t="shared" si="81"/>
        <v>0.54796296296296299</v>
      </c>
      <c r="E565" s="12">
        <f t="shared" si="88"/>
        <v>0.54166666666666663</v>
      </c>
      <c r="F565" s="10">
        <f t="shared" si="82"/>
        <v>4</v>
      </c>
      <c r="G565" s="9" t="str">
        <f t="shared" si="83"/>
        <v>May</v>
      </c>
      <c r="H565" s="9">
        <f t="shared" si="84"/>
        <v>2017</v>
      </c>
      <c r="I565" s="6">
        <v>42858.553680555553</v>
      </c>
      <c r="J565" s="5">
        <v>493</v>
      </c>
      <c r="K565" s="7">
        <f t="shared" si="85"/>
        <v>8.2166666666666668</v>
      </c>
      <c r="L565" s="5" t="s">
        <v>285</v>
      </c>
      <c r="M565" s="5" t="s">
        <v>429</v>
      </c>
      <c r="N565" s="14" t="str">
        <f t="shared" si="89"/>
        <v>Greenwich St &amp; Hubert St TO Lispenard St &amp; Broadway</v>
      </c>
      <c r="O565" s="5" t="s">
        <v>11</v>
      </c>
      <c r="P565" s="5" t="s">
        <v>12</v>
      </c>
      <c r="Q565" s="5">
        <v>1965</v>
      </c>
      <c r="R565" s="8">
        <f t="shared" si="86"/>
        <v>57</v>
      </c>
      <c r="S565" s="9" t="str">
        <f t="shared" si="87"/>
        <v>50-59</v>
      </c>
      <c r="T565" s="9"/>
    </row>
    <row r="566" spans="1:20" x14ac:dyDescent="0.3">
      <c r="A566" s="5">
        <v>1086513</v>
      </c>
      <c r="B566" s="6">
        <v>42782.754062499997</v>
      </c>
      <c r="C566" s="31">
        <f t="shared" si="80"/>
        <v>42782</v>
      </c>
      <c r="D566" s="32">
        <f t="shared" si="81"/>
        <v>0.75406249999999997</v>
      </c>
      <c r="E566" s="12">
        <f t="shared" si="88"/>
        <v>0.75</v>
      </c>
      <c r="F566" s="10">
        <f t="shared" si="82"/>
        <v>5</v>
      </c>
      <c r="G566" s="9" t="str">
        <f t="shared" si="83"/>
        <v>Feb</v>
      </c>
      <c r="H566" s="9">
        <f t="shared" si="84"/>
        <v>2017</v>
      </c>
      <c r="I566" s="6">
        <v>42782.757754629631</v>
      </c>
      <c r="J566" s="5">
        <v>319</v>
      </c>
      <c r="K566" s="7">
        <f t="shared" si="85"/>
        <v>5.3166666666666664</v>
      </c>
      <c r="L566" s="5" t="s">
        <v>172</v>
      </c>
      <c r="M566" s="5" t="s">
        <v>249</v>
      </c>
      <c r="N566" s="14" t="str">
        <f t="shared" si="89"/>
        <v>E 48 St &amp; 5 Ave TO W 41 St &amp; 8 Ave</v>
      </c>
      <c r="O566" s="5" t="s">
        <v>11</v>
      </c>
      <c r="P566" s="5" t="s">
        <v>12</v>
      </c>
      <c r="Q566" s="5">
        <v>1988</v>
      </c>
      <c r="R566" s="8">
        <f t="shared" si="86"/>
        <v>34</v>
      </c>
      <c r="S566" s="9" t="str">
        <f t="shared" si="87"/>
        <v>30-39</v>
      </c>
      <c r="T566" s="9"/>
    </row>
    <row r="567" spans="1:20" x14ac:dyDescent="0.3">
      <c r="A567" s="5">
        <v>2161137</v>
      </c>
      <c r="B567" s="6">
        <v>42823.335555555554</v>
      </c>
      <c r="C567" s="31">
        <f t="shared" si="80"/>
        <v>42823</v>
      </c>
      <c r="D567" s="32">
        <f t="shared" si="81"/>
        <v>0.33555555555555555</v>
      </c>
      <c r="E567" s="12">
        <f t="shared" si="88"/>
        <v>0.33333333333333331</v>
      </c>
      <c r="F567" s="10">
        <f t="shared" si="82"/>
        <v>4</v>
      </c>
      <c r="G567" s="9" t="str">
        <f t="shared" si="83"/>
        <v>Mar</v>
      </c>
      <c r="H567" s="9">
        <f t="shared" si="84"/>
        <v>2017</v>
      </c>
      <c r="I567" s="6">
        <v>42823.339062500003</v>
      </c>
      <c r="J567" s="5">
        <v>303</v>
      </c>
      <c r="K567" s="7">
        <f t="shared" si="85"/>
        <v>5.05</v>
      </c>
      <c r="L567" s="5" t="s">
        <v>215</v>
      </c>
      <c r="M567" s="5" t="s">
        <v>430</v>
      </c>
      <c r="N567" s="14" t="str">
        <f t="shared" si="89"/>
        <v>Carroll St &amp; Smith St TO Carroll St &amp; Columbia St</v>
      </c>
      <c r="O567" s="5" t="s">
        <v>11</v>
      </c>
      <c r="P567" s="5" t="s">
        <v>19</v>
      </c>
      <c r="Q567" s="5">
        <v>1974</v>
      </c>
      <c r="R567" s="8">
        <f t="shared" si="86"/>
        <v>48</v>
      </c>
      <c r="S567" s="9" t="str">
        <f t="shared" si="87"/>
        <v>40-49</v>
      </c>
      <c r="T567" s="9"/>
    </row>
    <row r="568" spans="1:20" x14ac:dyDescent="0.3">
      <c r="A568" s="5">
        <v>6815929</v>
      </c>
      <c r="B568" s="6">
        <v>42916.982835648145</v>
      </c>
      <c r="C568" s="31">
        <f t="shared" si="80"/>
        <v>42916</v>
      </c>
      <c r="D568" s="32">
        <f t="shared" si="81"/>
        <v>0.98283564814814817</v>
      </c>
      <c r="E568" s="12">
        <f t="shared" si="88"/>
        <v>0.95833333333333326</v>
      </c>
      <c r="F568" s="10">
        <f t="shared" si="82"/>
        <v>6</v>
      </c>
      <c r="G568" s="9" t="str">
        <f t="shared" si="83"/>
        <v>Jun</v>
      </c>
      <c r="H568" s="9">
        <f t="shared" si="84"/>
        <v>2017</v>
      </c>
      <c r="I568" s="6">
        <v>42916.996736111112</v>
      </c>
      <c r="J568" s="5">
        <v>1200</v>
      </c>
      <c r="K568" s="7">
        <f t="shared" si="85"/>
        <v>20</v>
      </c>
      <c r="L568" s="5" t="s">
        <v>401</v>
      </c>
      <c r="M568" s="5" t="s">
        <v>21</v>
      </c>
      <c r="N568" s="14" t="str">
        <f t="shared" si="89"/>
        <v>9 Ave &amp; W 18 St TO E 53 St &amp; 3 Ave</v>
      </c>
      <c r="O568" s="5" t="s">
        <v>11</v>
      </c>
      <c r="P568" s="5" t="s">
        <v>12</v>
      </c>
      <c r="Q568" s="5">
        <v>1990</v>
      </c>
      <c r="R568" s="8">
        <f t="shared" si="86"/>
        <v>32</v>
      </c>
      <c r="S568" s="9" t="str">
        <f t="shared" si="87"/>
        <v>30-39</v>
      </c>
      <c r="T568" s="9"/>
    </row>
    <row r="569" spans="1:20" x14ac:dyDescent="0.3">
      <c r="A569" s="5">
        <v>870002</v>
      </c>
      <c r="B569" s="6">
        <v>42772.346712962964</v>
      </c>
      <c r="C569" s="31">
        <f t="shared" si="80"/>
        <v>42772</v>
      </c>
      <c r="D569" s="32">
        <f t="shared" si="81"/>
        <v>0.346712962962963</v>
      </c>
      <c r="E569" s="12">
        <f t="shared" si="88"/>
        <v>0.33333333333333331</v>
      </c>
      <c r="F569" s="10">
        <f t="shared" si="82"/>
        <v>2</v>
      </c>
      <c r="G569" s="9" t="str">
        <f t="shared" si="83"/>
        <v>Feb</v>
      </c>
      <c r="H569" s="9">
        <f t="shared" si="84"/>
        <v>2017</v>
      </c>
      <c r="I569" s="6">
        <v>42772.349236111113</v>
      </c>
      <c r="J569" s="5">
        <v>218</v>
      </c>
      <c r="K569" s="7">
        <f t="shared" si="85"/>
        <v>3.6333333333333333</v>
      </c>
      <c r="L569" s="5" t="s">
        <v>28</v>
      </c>
      <c r="M569" s="5" t="s">
        <v>406</v>
      </c>
      <c r="N569" s="14" t="str">
        <f t="shared" si="89"/>
        <v>Central Park S &amp; 6 Ave TO E 58 St &amp; 3 Ave</v>
      </c>
      <c r="O569" s="5" t="s">
        <v>11</v>
      </c>
      <c r="P569" s="5" t="s">
        <v>12</v>
      </c>
      <c r="Q569" s="5">
        <v>1959</v>
      </c>
      <c r="R569" s="8">
        <f t="shared" si="86"/>
        <v>63</v>
      </c>
      <c r="S569" s="9" t="str">
        <f t="shared" si="87"/>
        <v>60-69</v>
      </c>
      <c r="T569" s="9"/>
    </row>
    <row r="570" spans="1:20" x14ac:dyDescent="0.3">
      <c r="A570" s="5">
        <v>3201773</v>
      </c>
      <c r="B570" s="6">
        <v>42848.499722222223</v>
      </c>
      <c r="C570" s="31">
        <f t="shared" si="80"/>
        <v>42848</v>
      </c>
      <c r="D570" s="32">
        <f t="shared" si="81"/>
        <v>0.49972222222222223</v>
      </c>
      <c r="E570" s="12">
        <f t="shared" si="88"/>
        <v>0.45833333333333331</v>
      </c>
      <c r="F570" s="10">
        <f t="shared" si="82"/>
        <v>1</v>
      </c>
      <c r="G570" s="9" t="str">
        <f t="shared" si="83"/>
        <v>Apr</v>
      </c>
      <c r="H570" s="9">
        <f t="shared" si="84"/>
        <v>2017</v>
      </c>
      <c r="I570" s="6">
        <v>42848.540752314817</v>
      </c>
      <c r="J570" s="5">
        <v>3544</v>
      </c>
      <c r="K570" s="7">
        <f t="shared" si="85"/>
        <v>59.06666666666667</v>
      </c>
      <c r="L570" s="5" t="s">
        <v>431</v>
      </c>
      <c r="M570" s="5" t="s">
        <v>432</v>
      </c>
      <c r="N570" s="14" t="str">
        <f t="shared" si="89"/>
        <v>Grand Army Plaza &amp; Plaza St West TO 3 St &amp; 7 Ave</v>
      </c>
      <c r="O570" s="5" t="s">
        <v>29</v>
      </c>
      <c r="P570" s="9" t="s">
        <v>12</v>
      </c>
      <c r="Q570" s="9">
        <v>1959</v>
      </c>
      <c r="R570" s="8">
        <f t="shared" si="86"/>
        <v>63</v>
      </c>
      <c r="S570" s="9" t="str">
        <f t="shared" si="87"/>
        <v>60-69</v>
      </c>
      <c r="T570" s="9"/>
    </row>
    <row r="571" spans="1:20" x14ac:dyDescent="0.3">
      <c r="A571" s="5">
        <v>936454</v>
      </c>
      <c r="B571" s="6">
        <v>42774.499120370368</v>
      </c>
      <c r="C571" s="31">
        <f t="shared" si="80"/>
        <v>42774</v>
      </c>
      <c r="D571" s="32">
        <f t="shared" si="81"/>
        <v>0.49912037037037038</v>
      </c>
      <c r="E571" s="12">
        <f t="shared" si="88"/>
        <v>0.45833333333333331</v>
      </c>
      <c r="F571" s="10">
        <f t="shared" si="82"/>
        <v>4</v>
      </c>
      <c r="G571" s="9" t="str">
        <f t="shared" si="83"/>
        <v>Feb</v>
      </c>
      <c r="H571" s="9">
        <f t="shared" si="84"/>
        <v>2017</v>
      </c>
      <c r="I571" s="6">
        <v>42774.512731481482</v>
      </c>
      <c r="J571" s="5">
        <v>1175</v>
      </c>
      <c r="K571" s="7">
        <f t="shared" si="85"/>
        <v>19.583333333333332</v>
      </c>
      <c r="L571" s="5" t="s">
        <v>433</v>
      </c>
      <c r="M571" s="5" t="s">
        <v>431</v>
      </c>
      <c r="N571" s="14" t="str">
        <f t="shared" si="89"/>
        <v>Hancock St &amp; Bedford Ave TO Grand Army Plaza &amp; Plaza St West</v>
      </c>
      <c r="O571" s="5" t="s">
        <v>11</v>
      </c>
      <c r="P571" s="5" t="s">
        <v>19</v>
      </c>
      <c r="Q571" s="5">
        <v>1986</v>
      </c>
      <c r="R571" s="8">
        <f t="shared" si="86"/>
        <v>36</v>
      </c>
      <c r="S571" s="9" t="str">
        <f t="shared" si="87"/>
        <v>30-39</v>
      </c>
      <c r="T571" s="9"/>
    </row>
    <row r="572" spans="1:20" x14ac:dyDescent="0.3">
      <c r="A572" s="5">
        <v>1393687</v>
      </c>
      <c r="B572" s="6">
        <v>42791.514467592591</v>
      </c>
      <c r="C572" s="31">
        <f t="shared" si="80"/>
        <v>42791</v>
      </c>
      <c r="D572" s="32">
        <f t="shared" si="81"/>
        <v>0.51446759259259256</v>
      </c>
      <c r="E572" s="12">
        <f t="shared" si="88"/>
        <v>0.5</v>
      </c>
      <c r="F572" s="10">
        <f t="shared" si="82"/>
        <v>7</v>
      </c>
      <c r="G572" s="9" t="str">
        <f t="shared" si="83"/>
        <v>Feb</v>
      </c>
      <c r="H572" s="9">
        <f t="shared" si="84"/>
        <v>2017</v>
      </c>
      <c r="I572" s="6">
        <v>42791.524351851855</v>
      </c>
      <c r="J572" s="5">
        <v>854</v>
      </c>
      <c r="K572" s="7">
        <f t="shared" si="85"/>
        <v>14.233333333333333</v>
      </c>
      <c r="L572" s="5" t="s">
        <v>327</v>
      </c>
      <c r="M572" s="5" t="s">
        <v>43</v>
      </c>
      <c r="N572" s="14" t="str">
        <f t="shared" si="89"/>
        <v>E 2 St &amp; Avenue B TO W 17 St &amp; 8 Ave</v>
      </c>
      <c r="O572" s="5" t="s">
        <v>11</v>
      </c>
      <c r="P572" s="5" t="s">
        <v>12</v>
      </c>
      <c r="Q572" s="5">
        <v>1991</v>
      </c>
      <c r="R572" s="8">
        <f t="shared" si="86"/>
        <v>31</v>
      </c>
      <c r="S572" s="9" t="str">
        <f t="shared" si="87"/>
        <v>30-39</v>
      </c>
      <c r="T572" s="9"/>
    </row>
    <row r="573" spans="1:20" x14ac:dyDescent="0.3">
      <c r="A573" s="5">
        <v>488749</v>
      </c>
      <c r="B573" s="6">
        <v>42757.62059027778</v>
      </c>
      <c r="C573" s="31">
        <f t="shared" si="80"/>
        <v>42757</v>
      </c>
      <c r="D573" s="32">
        <f t="shared" si="81"/>
        <v>0.62059027777777775</v>
      </c>
      <c r="E573" s="12">
        <f t="shared" si="88"/>
        <v>0.58333333333333326</v>
      </c>
      <c r="F573" s="10">
        <f t="shared" si="82"/>
        <v>1</v>
      </c>
      <c r="G573" s="9" t="str">
        <f t="shared" si="83"/>
        <v>Jan</v>
      </c>
      <c r="H573" s="9">
        <f t="shared" si="84"/>
        <v>2017</v>
      </c>
      <c r="I573" s="6">
        <v>42757.624236111114</v>
      </c>
      <c r="J573" s="5">
        <v>315</v>
      </c>
      <c r="K573" s="7">
        <f t="shared" si="85"/>
        <v>5.25</v>
      </c>
      <c r="L573" s="5" t="s">
        <v>344</v>
      </c>
      <c r="M573" s="5" t="s">
        <v>434</v>
      </c>
      <c r="N573" s="14" t="str">
        <f t="shared" si="89"/>
        <v>Amsterdam Ave &amp; W 82 St TO W 90 St &amp; Amsterdam Ave</v>
      </c>
      <c r="O573" s="5" t="s">
        <v>11</v>
      </c>
      <c r="P573" s="5" t="s">
        <v>19</v>
      </c>
      <c r="Q573" s="5">
        <v>1952</v>
      </c>
      <c r="R573" s="8">
        <f t="shared" si="86"/>
        <v>70</v>
      </c>
      <c r="S573" s="9" t="str">
        <f t="shared" si="87"/>
        <v>70-79</v>
      </c>
      <c r="T573" s="9"/>
    </row>
    <row r="574" spans="1:20" x14ac:dyDescent="0.3">
      <c r="A574" s="5">
        <v>2407604</v>
      </c>
      <c r="B574" s="6">
        <v>42830.644513888888</v>
      </c>
      <c r="C574" s="31">
        <f t="shared" si="80"/>
        <v>42830</v>
      </c>
      <c r="D574" s="32">
        <f t="shared" si="81"/>
        <v>0.64451388888888894</v>
      </c>
      <c r="E574" s="12">
        <f t="shared" si="88"/>
        <v>0.625</v>
      </c>
      <c r="F574" s="10">
        <f t="shared" si="82"/>
        <v>4</v>
      </c>
      <c r="G574" s="9" t="str">
        <f t="shared" si="83"/>
        <v>Apr</v>
      </c>
      <c r="H574" s="9">
        <f t="shared" si="84"/>
        <v>2017</v>
      </c>
      <c r="I574" s="6">
        <v>42830.658541666664</v>
      </c>
      <c r="J574" s="5">
        <v>1212</v>
      </c>
      <c r="K574" s="7">
        <f t="shared" si="85"/>
        <v>20.2</v>
      </c>
      <c r="L574" s="5" t="s">
        <v>261</v>
      </c>
      <c r="M574" s="5" t="s">
        <v>435</v>
      </c>
      <c r="N574" s="14" t="str">
        <f t="shared" si="89"/>
        <v>E 30 St &amp; Park Ave S TO E 67 St &amp; Park Ave</v>
      </c>
      <c r="O574" s="5" t="s">
        <v>11</v>
      </c>
      <c r="P574" s="5" t="s">
        <v>19</v>
      </c>
      <c r="Q574" s="5">
        <v>1962</v>
      </c>
      <c r="R574" s="8">
        <f t="shared" si="86"/>
        <v>60</v>
      </c>
      <c r="S574" s="9" t="str">
        <f t="shared" si="87"/>
        <v>60-69</v>
      </c>
      <c r="T574" s="9"/>
    </row>
    <row r="575" spans="1:20" x14ac:dyDescent="0.3">
      <c r="A575" s="5">
        <v>109483</v>
      </c>
      <c r="B575" s="6">
        <v>42741.483564814815</v>
      </c>
      <c r="C575" s="31">
        <f t="shared" si="80"/>
        <v>42741</v>
      </c>
      <c r="D575" s="32">
        <f t="shared" si="81"/>
        <v>0.48356481481481484</v>
      </c>
      <c r="E575" s="12">
        <f t="shared" si="88"/>
        <v>0.45833333333333331</v>
      </c>
      <c r="F575" s="10">
        <f t="shared" si="82"/>
        <v>6</v>
      </c>
      <c r="G575" s="9" t="str">
        <f t="shared" si="83"/>
        <v>Jan</v>
      </c>
      <c r="H575" s="9">
        <f t="shared" si="84"/>
        <v>2017</v>
      </c>
      <c r="I575" s="6">
        <v>42741.487581018519</v>
      </c>
      <c r="J575" s="5">
        <v>347</v>
      </c>
      <c r="K575" s="7">
        <f t="shared" si="85"/>
        <v>5.7833333333333332</v>
      </c>
      <c r="L575" s="5" t="s">
        <v>211</v>
      </c>
      <c r="M575" s="5" t="s">
        <v>436</v>
      </c>
      <c r="N575" s="14" t="str">
        <f t="shared" si="89"/>
        <v>Columbia St &amp; Rivington St TO Madison St &amp; Clinton St</v>
      </c>
      <c r="O575" s="5" t="s">
        <v>11</v>
      </c>
      <c r="P575" s="5" t="s">
        <v>12</v>
      </c>
      <c r="Q575" s="5">
        <v>1987</v>
      </c>
      <c r="R575" s="8">
        <f t="shared" si="86"/>
        <v>35</v>
      </c>
      <c r="S575" s="9" t="str">
        <f t="shared" si="87"/>
        <v>30-39</v>
      </c>
      <c r="T575" s="9"/>
    </row>
    <row r="576" spans="1:20" x14ac:dyDescent="0.3">
      <c r="A576" s="5">
        <v>530394</v>
      </c>
      <c r="B576" s="6">
        <v>42760.343541666669</v>
      </c>
      <c r="C576" s="31">
        <f t="shared" si="80"/>
        <v>42760</v>
      </c>
      <c r="D576" s="32">
        <f t="shared" si="81"/>
        <v>0.34354166666666663</v>
      </c>
      <c r="E576" s="12">
        <f t="shared" si="88"/>
        <v>0.33333333333333331</v>
      </c>
      <c r="F576" s="10">
        <f t="shared" si="82"/>
        <v>4</v>
      </c>
      <c r="G576" s="9" t="str">
        <f t="shared" si="83"/>
        <v>Jan</v>
      </c>
      <c r="H576" s="9">
        <f t="shared" si="84"/>
        <v>2017</v>
      </c>
      <c r="I576" s="6">
        <v>42760.348333333335</v>
      </c>
      <c r="J576" s="5">
        <v>414</v>
      </c>
      <c r="K576" s="7">
        <f t="shared" si="85"/>
        <v>6.9</v>
      </c>
      <c r="L576" s="5" t="s">
        <v>248</v>
      </c>
      <c r="M576" s="5" t="s">
        <v>114</v>
      </c>
      <c r="N576" s="14" t="str">
        <f t="shared" si="89"/>
        <v>West Thames St TO West St &amp; Chambers St</v>
      </c>
      <c r="O576" s="5" t="s">
        <v>11</v>
      </c>
      <c r="P576" s="5" t="s">
        <v>19</v>
      </c>
      <c r="Q576" s="5">
        <v>1989</v>
      </c>
      <c r="R576" s="8">
        <f t="shared" si="86"/>
        <v>33</v>
      </c>
      <c r="S576" s="9" t="str">
        <f t="shared" si="87"/>
        <v>30-39</v>
      </c>
      <c r="T576" s="9"/>
    </row>
    <row r="577" spans="1:20" x14ac:dyDescent="0.3">
      <c r="A577" s="5">
        <v>12991</v>
      </c>
      <c r="B577" s="6">
        <v>42736.767013888886</v>
      </c>
      <c r="C577" s="31">
        <f t="shared" si="80"/>
        <v>42736</v>
      </c>
      <c r="D577" s="32">
        <f t="shared" si="81"/>
        <v>0.76701388888888899</v>
      </c>
      <c r="E577" s="12">
        <f t="shared" si="88"/>
        <v>0.75</v>
      </c>
      <c r="F577" s="10">
        <f t="shared" si="82"/>
        <v>1</v>
      </c>
      <c r="G577" s="9" t="str">
        <f t="shared" si="83"/>
        <v>Jan</v>
      </c>
      <c r="H577" s="9">
        <f t="shared" si="84"/>
        <v>2017</v>
      </c>
      <c r="I577" s="6">
        <v>42736.78806712963</v>
      </c>
      <c r="J577" s="5">
        <v>1819</v>
      </c>
      <c r="K577" s="7">
        <f t="shared" si="85"/>
        <v>30.316666666666666</v>
      </c>
      <c r="L577" s="5" t="s">
        <v>14</v>
      </c>
      <c r="M577" s="5" t="s">
        <v>129</v>
      </c>
      <c r="N577" s="14" t="str">
        <f t="shared" si="89"/>
        <v>1 Ave &amp; E 78 St TO W 14 St &amp; The High Line</v>
      </c>
      <c r="O577" s="5" t="s">
        <v>11</v>
      </c>
      <c r="P577" s="5" t="s">
        <v>12</v>
      </c>
      <c r="Q577" s="5">
        <v>1987</v>
      </c>
      <c r="R577" s="8">
        <f t="shared" si="86"/>
        <v>35</v>
      </c>
      <c r="S577" s="9" t="str">
        <f t="shared" si="87"/>
        <v>30-39</v>
      </c>
      <c r="T577" s="9"/>
    </row>
    <row r="578" spans="1:20" x14ac:dyDescent="0.3">
      <c r="A578" s="5">
        <v>1588764</v>
      </c>
      <c r="B578" s="6">
        <v>42796.789618055554</v>
      </c>
      <c r="C578" s="31">
        <f t="shared" ref="C578:C641" si="90">DATE(YEAR(B578),MONTH(B578),DAY(B578))</f>
        <v>42796</v>
      </c>
      <c r="D578" s="32">
        <f t="shared" ref="D578:D641" si="91">TIME(HOUR(B578),MINUTE(B578),SECOND(B578))</f>
        <v>0.78961805555555553</v>
      </c>
      <c r="E578" s="12">
        <f t="shared" si="88"/>
        <v>0.75</v>
      </c>
      <c r="F578" s="10">
        <f t="shared" ref="F578:F641" si="92">WEEKDAY(B578)</f>
        <v>5</v>
      </c>
      <c r="G578" s="9" t="str">
        <f t="shared" ref="G578:G641" si="93">TEXT(B578,"mmm")</f>
        <v>Mar</v>
      </c>
      <c r="H578" s="9">
        <f t="shared" ref="H578:H641" si="94">YEAR(B578)</f>
        <v>2017</v>
      </c>
      <c r="I578" s="6">
        <v>42796.79146990741</v>
      </c>
      <c r="J578" s="5">
        <v>160</v>
      </c>
      <c r="K578" s="7">
        <f t="shared" ref="K578:K641" si="95">J578/60</f>
        <v>2.6666666666666665</v>
      </c>
      <c r="L578" s="5" t="s">
        <v>136</v>
      </c>
      <c r="M578" s="5" t="s">
        <v>93</v>
      </c>
      <c r="N578" s="14" t="str">
        <f t="shared" si="89"/>
        <v>W 16 St &amp; The High Line TO W 13 St &amp; Hudson St</v>
      </c>
      <c r="O578" s="5" t="s">
        <v>11</v>
      </c>
      <c r="P578" s="5" t="s">
        <v>12</v>
      </c>
      <c r="Q578" s="5">
        <v>1983</v>
      </c>
      <c r="R578" s="8">
        <f t="shared" ref="R578:R641" si="96">2022-Q578</f>
        <v>39</v>
      </c>
      <c r="S578" s="9" t="str">
        <f t="shared" ref="S578:S641" si="97">IF(AND(R578&gt;=20,R578&lt;30),"20-29",IF(AND(R578&gt;=30,R578&lt;40),"30-39",IF(AND(R578&gt;=40,R578&lt;50),"40-49",IF(AND(R578&gt;=50,R578&lt;60),"50-59",IF(AND(R578&gt;=60,R578&lt;70),"60-69",IF(AND(R578&gt;=70,R578&lt;80),"70-79","80 above"))))))</f>
        <v>30-39</v>
      </c>
      <c r="T578" s="9"/>
    </row>
    <row r="579" spans="1:20" x14ac:dyDescent="0.3">
      <c r="A579" s="5">
        <v>6104010</v>
      </c>
      <c r="B579" s="6">
        <v>42905.31689814815</v>
      </c>
      <c r="C579" s="31">
        <f t="shared" si="90"/>
        <v>42905</v>
      </c>
      <c r="D579" s="32">
        <f t="shared" si="91"/>
        <v>0.31689814814814815</v>
      </c>
      <c r="E579" s="12">
        <f t="shared" ref="E579:E642" si="98">FLOOR(D579,"1:00")</f>
        <v>0.29166666666666663</v>
      </c>
      <c r="F579" s="10">
        <f t="shared" si="92"/>
        <v>2</v>
      </c>
      <c r="G579" s="9" t="str">
        <f t="shared" si="93"/>
        <v>Jun</v>
      </c>
      <c r="H579" s="9">
        <f t="shared" si="94"/>
        <v>2017</v>
      </c>
      <c r="I579" s="6">
        <v>42905.322627314818</v>
      </c>
      <c r="J579" s="5">
        <v>495</v>
      </c>
      <c r="K579" s="7">
        <f t="shared" si="95"/>
        <v>8.25</v>
      </c>
      <c r="L579" s="5" t="s">
        <v>437</v>
      </c>
      <c r="M579" s="5" t="s">
        <v>308</v>
      </c>
      <c r="N579" s="14" t="str">
        <f t="shared" ref="N579:N642" si="99">CONCATENATE(L579:L1244," TO ",M579:M1244)</f>
        <v>47 Ave &amp; 31 St TO 46 Ave &amp; 5 St</v>
      </c>
      <c r="O579" s="5" t="s">
        <v>11</v>
      </c>
      <c r="P579" s="5" t="s">
        <v>12</v>
      </c>
      <c r="Q579" s="5">
        <v>1995</v>
      </c>
      <c r="R579" s="8">
        <f t="shared" si="96"/>
        <v>27</v>
      </c>
      <c r="S579" s="9" t="str">
        <f t="shared" si="97"/>
        <v>20-29</v>
      </c>
      <c r="T579" s="9"/>
    </row>
    <row r="580" spans="1:20" x14ac:dyDescent="0.3">
      <c r="A580" s="5">
        <v>411823</v>
      </c>
      <c r="B580" s="6">
        <v>42754.734803240739</v>
      </c>
      <c r="C580" s="31">
        <f t="shared" si="90"/>
        <v>42754</v>
      </c>
      <c r="D580" s="32">
        <f t="shared" si="91"/>
        <v>0.73480324074074066</v>
      </c>
      <c r="E580" s="12">
        <f t="shared" si="98"/>
        <v>0.70833333333333326</v>
      </c>
      <c r="F580" s="10">
        <f t="shared" si="92"/>
        <v>5</v>
      </c>
      <c r="G580" s="9" t="str">
        <f t="shared" si="93"/>
        <v>Jan</v>
      </c>
      <c r="H580" s="9">
        <f t="shared" si="94"/>
        <v>2017</v>
      </c>
      <c r="I580" s="6">
        <v>42754.742418981485</v>
      </c>
      <c r="J580" s="5">
        <v>658</v>
      </c>
      <c r="K580" s="7">
        <f t="shared" si="95"/>
        <v>10.966666666666667</v>
      </c>
      <c r="L580" s="5" t="s">
        <v>175</v>
      </c>
      <c r="M580" s="5" t="s">
        <v>438</v>
      </c>
      <c r="N580" s="14" t="str">
        <f t="shared" si="99"/>
        <v>E 47 St &amp; 2 Ave TO Broadway &amp; W 39 St</v>
      </c>
      <c r="O580" s="5" t="s">
        <v>11</v>
      </c>
      <c r="P580" s="5" t="s">
        <v>12</v>
      </c>
      <c r="Q580" s="5">
        <v>1983</v>
      </c>
      <c r="R580" s="8">
        <f t="shared" si="96"/>
        <v>39</v>
      </c>
      <c r="S580" s="9" t="str">
        <f t="shared" si="97"/>
        <v>30-39</v>
      </c>
      <c r="T580" s="9"/>
    </row>
    <row r="581" spans="1:20" x14ac:dyDescent="0.3">
      <c r="A581" s="5">
        <v>3691640</v>
      </c>
      <c r="B581" s="6">
        <v>42858.376192129632</v>
      </c>
      <c r="C581" s="31">
        <f t="shared" si="90"/>
        <v>42858</v>
      </c>
      <c r="D581" s="32">
        <f t="shared" si="91"/>
        <v>0.37619212962962961</v>
      </c>
      <c r="E581" s="12">
        <f t="shared" si="98"/>
        <v>0.375</v>
      </c>
      <c r="F581" s="10">
        <f t="shared" si="92"/>
        <v>4</v>
      </c>
      <c r="G581" s="9" t="str">
        <f t="shared" si="93"/>
        <v>May</v>
      </c>
      <c r="H581" s="9">
        <f t="shared" si="94"/>
        <v>2017</v>
      </c>
      <c r="I581" s="6">
        <v>42858.395219907405</v>
      </c>
      <c r="J581" s="5">
        <v>1643</v>
      </c>
      <c r="K581" s="7">
        <f t="shared" si="95"/>
        <v>27.383333333333333</v>
      </c>
      <c r="L581" s="5" t="s">
        <v>41</v>
      </c>
      <c r="M581" s="5" t="s">
        <v>192</v>
      </c>
      <c r="N581" s="14" t="str">
        <f t="shared" si="99"/>
        <v>Bushwick Ave &amp; Powers St TO York St &amp; Jay St</v>
      </c>
      <c r="O581" s="5" t="s">
        <v>11</v>
      </c>
      <c r="P581" s="5" t="s">
        <v>19</v>
      </c>
      <c r="Q581" s="5">
        <v>1985</v>
      </c>
      <c r="R581" s="8">
        <f t="shared" si="96"/>
        <v>37</v>
      </c>
      <c r="S581" s="9" t="str">
        <f t="shared" si="97"/>
        <v>30-39</v>
      </c>
      <c r="T581" s="9"/>
    </row>
    <row r="582" spans="1:20" x14ac:dyDescent="0.3">
      <c r="A582" s="5">
        <v>3212131</v>
      </c>
      <c r="B582" s="6">
        <v>42848.591689814813</v>
      </c>
      <c r="C582" s="31">
        <f t="shared" si="90"/>
        <v>42848</v>
      </c>
      <c r="D582" s="32">
        <f t="shared" si="91"/>
        <v>0.59168981481481475</v>
      </c>
      <c r="E582" s="12">
        <f t="shared" si="98"/>
        <v>0.58333333333333326</v>
      </c>
      <c r="F582" s="10">
        <f t="shared" si="92"/>
        <v>1</v>
      </c>
      <c r="G582" s="9" t="str">
        <f t="shared" si="93"/>
        <v>Apr</v>
      </c>
      <c r="H582" s="9">
        <f t="shared" si="94"/>
        <v>2017</v>
      </c>
      <c r="I582" s="6">
        <v>42848.593680555554</v>
      </c>
      <c r="J582" s="5">
        <v>171</v>
      </c>
      <c r="K582" s="7">
        <f t="shared" si="95"/>
        <v>2.85</v>
      </c>
      <c r="L582" s="5" t="s">
        <v>327</v>
      </c>
      <c r="M582" s="5" t="s">
        <v>439</v>
      </c>
      <c r="N582" s="14" t="str">
        <f t="shared" si="99"/>
        <v>E 2 St &amp; Avenue B TO E 9 St &amp; Avenue C</v>
      </c>
      <c r="O582" s="5" t="s">
        <v>11</v>
      </c>
      <c r="P582" s="5" t="s">
        <v>19</v>
      </c>
      <c r="Q582" s="5">
        <v>1969</v>
      </c>
      <c r="R582" s="8">
        <f t="shared" si="96"/>
        <v>53</v>
      </c>
      <c r="S582" s="9" t="str">
        <f t="shared" si="97"/>
        <v>50-59</v>
      </c>
      <c r="T582" s="9"/>
    </row>
    <row r="583" spans="1:20" x14ac:dyDescent="0.3">
      <c r="A583" s="5">
        <v>5110759</v>
      </c>
      <c r="B583" s="6">
        <v>42887.545312499999</v>
      </c>
      <c r="C583" s="31">
        <f t="shared" si="90"/>
        <v>42887</v>
      </c>
      <c r="D583" s="32">
        <f t="shared" si="91"/>
        <v>0.54531249999999998</v>
      </c>
      <c r="E583" s="12">
        <f t="shared" si="98"/>
        <v>0.54166666666666663</v>
      </c>
      <c r="F583" s="10">
        <f t="shared" si="92"/>
        <v>5</v>
      </c>
      <c r="G583" s="9" t="str">
        <f t="shared" si="93"/>
        <v>Jun</v>
      </c>
      <c r="H583" s="9">
        <f t="shared" si="94"/>
        <v>2017</v>
      </c>
      <c r="I583" s="6">
        <v>42887.549895833334</v>
      </c>
      <c r="J583" s="5">
        <v>395</v>
      </c>
      <c r="K583" s="7">
        <f t="shared" si="95"/>
        <v>6.583333333333333</v>
      </c>
      <c r="L583" s="5" t="s">
        <v>184</v>
      </c>
      <c r="M583" s="5" t="s">
        <v>201</v>
      </c>
      <c r="N583" s="14" t="str">
        <f t="shared" si="99"/>
        <v>E 6 St &amp; Avenue B TO Henry St &amp; Grand St</v>
      </c>
      <c r="O583" s="5" t="s">
        <v>11</v>
      </c>
      <c r="P583" s="5" t="s">
        <v>12</v>
      </c>
      <c r="Q583" s="5">
        <v>1963</v>
      </c>
      <c r="R583" s="8">
        <f t="shared" si="96"/>
        <v>59</v>
      </c>
      <c r="S583" s="9" t="str">
        <f t="shared" si="97"/>
        <v>50-59</v>
      </c>
      <c r="T583" s="9"/>
    </row>
    <row r="584" spans="1:20" x14ac:dyDescent="0.3">
      <c r="A584" s="5">
        <v>1658303</v>
      </c>
      <c r="B584" s="6">
        <v>42800.27820601852</v>
      </c>
      <c r="C584" s="31">
        <f t="shared" si="90"/>
        <v>42800</v>
      </c>
      <c r="D584" s="32">
        <f t="shared" si="91"/>
        <v>0.27820601851851851</v>
      </c>
      <c r="E584" s="12">
        <f t="shared" si="98"/>
        <v>0.25</v>
      </c>
      <c r="F584" s="10">
        <f t="shared" si="92"/>
        <v>2</v>
      </c>
      <c r="G584" s="9" t="str">
        <f t="shared" si="93"/>
        <v>Mar</v>
      </c>
      <c r="H584" s="9">
        <f t="shared" si="94"/>
        <v>2017</v>
      </c>
      <c r="I584" s="6">
        <v>42800.287731481483</v>
      </c>
      <c r="J584" s="5">
        <v>823</v>
      </c>
      <c r="K584" s="7">
        <f t="shared" si="95"/>
        <v>13.716666666666667</v>
      </c>
      <c r="L584" s="5" t="s">
        <v>313</v>
      </c>
      <c r="M584" s="5" t="s">
        <v>131</v>
      </c>
      <c r="N584" s="14" t="str">
        <f t="shared" si="99"/>
        <v>W 13 St &amp; 6 Ave TO E 14 St &amp; Avenue B</v>
      </c>
      <c r="O584" s="5" t="s">
        <v>11</v>
      </c>
      <c r="P584" s="5" t="s">
        <v>12</v>
      </c>
      <c r="Q584" s="5">
        <v>1962</v>
      </c>
      <c r="R584" s="8">
        <f t="shared" si="96"/>
        <v>60</v>
      </c>
      <c r="S584" s="9" t="str">
        <f t="shared" si="97"/>
        <v>60-69</v>
      </c>
      <c r="T584" s="9"/>
    </row>
    <row r="585" spans="1:20" x14ac:dyDescent="0.3">
      <c r="A585" s="5">
        <v>3231332</v>
      </c>
      <c r="B585" s="6">
        <v>42848.768043981479</v>
      </c>
      <c r="C585" s="31">
        <f t="shared" si="90"/>
        <v>42848</v>
      </c>
      <c r="D585" s="32">
        <f t="shared" si="91"/>
        <v>0.76804398148148145</v>
      </c>
      <c r="E585" s="12">
        <f t="shared" si="98"/>
        <v>0.75</v>
      </c>
      <c r="F585" s="10">
        <f t="shared" si="92"/>
        <v>1</v>
      </c>
      <c r="G585" s="9" t="str">
        <f t="shared" si="93"/>
        <v>Apr</v>
      </c>
      <c r="H585" s="9">
        <f t="shared" si="94"/>
        <v>2017</v>
      </c>
      <c r="I585" s="6">
        <v>42848.780381944445</v>
      </c>
      <c r="J585" s="5">
        <v>1066</v>
      </c>
      <c r="K585" s="7">
        <f t="shared" si="95"/>
        <v>17.766666666666666</v>
      </c>
      <c r="L585" s="5" t="s">
        <v>28</v>
      </c>
      <c r="M585" s="5" t="s">
        <v>321</v>
      </c>
      <c r="N585" s="14" t="str">
        <f t="shared" si="99"/>
        <v>Central Park S &amp; 6 Ave TO 5 Ave &amp; E 78 St</v>
      </c>
      <c r="O585" s="5" t="s">
        <v>29</v>
      </c>
      <c r="P585" s="9" t="s">
        <v>12</v>
      </c>
      <c r="Q585" s="9">
        <v>1962</v>
      </c>
      <c r="R585" s="8">
        <f t="shared" si="96"/>
        <v>60</v>
      </c>
      <c r="S585" s="9" t="str">
        <f t="shared" si="97"/>
        <v>60-69</v>
      </c>
      <c r="T585" s="9"/>
    </row>
    <row r="586" spans="1:20" x14ac:dyDescent="0.3">
      <c r="A586" s="5">
        <v>5178025</v>
      </c>
      <c r="B586" s="6">
        <v>42888.543240740742</v>
      </c>
      <c r="C586" s="31">
        <f t="shared" si="90"/>
        <v>42888</v>
      </c>
      <c r="D586" s="32">
        <f t="shared" si="91"/>
        <v>0.5432407407407408</v>
      </c>
      <c r="E586" s="12">
        <f t="shared" si="98"/>
        <v>0.54166666666666663</v>
      </c>
      <c r="F586" s="10">
        <f t="shared" si="92"/>
        <v>6</v>
      </c>
      <c r="G586" s="9" t="str">
        <f t="shared" si="93"/>
        <v>Jun</v>
      </c>
      <c r="H586" s="9">
        <f t="shared" si="94"/>
        <v>2017</v>
      </c>
      <c r="I586" s="6">
        <v>42888.549791666665</v>
      </c>
      <c r="J586" s="5">
        <v>565</v>
      </c>
      <c r="K586" s="7">
        <f t="shared" si="95"/>
        <v>9.4166666666666661</v>
      </c>
      <c r="L586" s="5" t="s">
        <v>206</v>
      </c>
      <c r="M586" s="5" t="s">
        <v>409</v>
      </c>
      <c r="N586" s="14" t="str">
        <f t="shared" si="99"/>
        <v>Amsterdam Ave &amp; W 79 St TO W 95 St &amp; Broadway</v>
      </c>
      <c r="O586" s="5" t="s">
        <v>11</v>
      </c>
      <c r="P586" s="5" t="s">
        <v>19</v>
      </c>
      <c r="Q586" s="5">
        <v>1955</v>
      </c>
      <c r="R586" s="8">
        <f t="shared" si="96"/>
        <v>67</v>
      </c>
      <c r="S586" s="9" t="str">
        <f t="shared" si="97"/>
        <v>60-69</v>
      </c>
      <c r="T586" s="9"/>
    </row>
    <row r="587" spans="1:20" x14ac:dyDescent="0.3">
      <c r="A587" s="5">
        <v>6322215</v>
      </c>
      <c r="B587" s="6">
        <v>42908.792233796295</v>
      </c>
      <c r="C587" s="31">
        <f t="shared" si="90"/>
        <v>42908</v>
      </c>
      <c r="D587" s="32">
        <f t="shared" si="91"/>
        <v>0.79223379629629631</v>
      </c>
      <c r="E587" s="12">
        <f t="shared" si="98"/>
        <v>0.79166666666666663</v>
      </c>
      <c r="F587" s="10">
        <f t="shared" si="92"/>
        <v>5</v>
      </c>
      <c r="G587" s="9" t="str">
        <f t="shared" si="93"/>
        <v>Jun</v>
      </c>
      <c r="H587" s="9">
        <f t="shared" si="94"/>
        <v>2017</v>
      </c>
      <c r="I587" s="6">
        <v>42908.796527777777</v>
      </c>
      <c r="J587" s="5">
        <v>370</v>
      </c>
      <c r="K587" s="7">
        <f t="shared" si="95"/>
        <v>6.166666666666667</v>
      </c>
      <c r="L587" s="5" t="s">
        <v>186</v>
      </c>
      <c r="M587" s="5" t="s">
        <v>83</v>
      </c>
      <c r="N587" s="14" t="str">
        <f t="shared" si="99"/>
        <v>11 Ave &amp; W 27 St TO 8 Ave &amp; W 31 St</v>
      </c>
      <c r="O587" s="5" t="s">
        <v>11</v>
      </c>
      <c r="P587" s="5" t="s">
        <v>19</v>
      </c>
      <c r="Q587" s="5">
        <v>1972</v>
      </c>
      <c r="R587" s="8">
        <f t="shared" si="96"/>
        <v>50</v>
      </c>
      <c r="S587" s="9" t="str">
        <f t="shared" si="97"/>
        <v>50-59</v>
      </c>
      <c r="T587" s="9"/>
    </row>
    <row r="588" spans="1:20" x14ac:dyDescent="0.3">
      <c r="A588" s="5">
        <v>6292420</v>
      </c>
      <c r="B588" s="6">
        <v>42908.502372685187</v>
      </c>
      <c r="C588" s="31">
        <f t="shared" si="90"/>
        <v>42908</v>
      </c>
      <c r="D588" s="32">
        <f t="shared" si="91"/>
        <v>0.50237268518518519</v>
      </c>
      <c r="E588" s="12">
        <f t="shared" si="98"/>
        <v>0.5</v>
      </c>
      <c r="F588" s="10">
        <f t="shared" si="92"/>
        <v>5</v>
      </c>
      <c r="G588" s="9" t="str">
        <f t="shared" si="93"/>
        <v>Jun</v>
      </c>
      <c r="H588" s="9">
        <f t="shared" si="94"/>
        <v>2017</v>
      </c>
      <c r="I588" s="6">
        <v>42908.511145833334</v>
      </c>
      <c r="J588" s="5">
        <v>757</v>
      </c>
      <c r="K588" s="7">
        <f t="shared" si="95"/>
        <v>12.616666666666667</v>
      </c>
      <c r="L588" s="5" t="s">
        <v>62</v>
      </c>
      <c r="M588" s="5" t="s">
        <v>212</v>
      </c>
      <c r="N588" s="14" t="str">
        <f t="shared" si="99"/>
        <v>Great Jones St TO Division St &amp; Bowery</v>
      </c>
      <c r="O588" s="5" t="s">
        <v>11</v>
      </c>
      <c r="P588" s="5" t="s">
        <v>19</v>
      </c>
      <c r="Q588" s="5">
        <v>1995</v>
      </c>
      <c r="R588" s="8">
        <f t="shared" si="96"/>
        <v>27</v>
      </c>
      <c r="S588" s="9" t="str">
        <f t="shared" si="97"/>
        <v>20-29</v>
      </c>
      <c r="T588" s="9"/>
    </row>
    <row r="589" spans="1:20" x14ac:dyDescent="0.3">
      <c r="A589" s="5">
        <v>4893017</v>
      </c>
      <c r="B589" s="6">
        <v>42882.782037037039</v>
      </c>
      <c r="C589" s="31">
        <f t="shared" si="90"/>
        <v>42882</v>
      </c>
      <c r="D589" s="32">
        <f t="shared" si="91"/>
        <v>0.78203703703703698</v>
      </c>
      <c r="E589" s="12">
        <f t="shared" si="98"/>
        <v>0.75</v>
      </c>
      <c r="F589" s="10">
        <f t="shared" si="92"/>
        <v>7</v>
      </c>
      <c r="G589" s="9" t="str">
        <f t="shared" si="93"/>
        <v>May</v>
      </c>
      <c r="H589" s="9">
        <f t="shared" si="94"/>
        <v>2017</v>
      </c>
      <c r="I589" s="6">
        <v>42882.78633101852</v>
      </c>
      <c r="J589" s="5">
        <v>371</v>
      </c>
      <c r="K589" s="7">
        <f t="shared" si="95"/>
        <v>6.1833333333333336</v>
      </c>
      <c r="L589" s="5" t="s">
        <v>83</v>
      </c>
      <c r="M589" s="5" t="s">
        <v>49</v>
      </c>
      <c r="N589" s="14" t="str">
        <f t="shared" si="99"/>
        <v>8 Ave &amp; W 31 St TO W 22 St &amp; 8 Ave</v>
      </c>
      <c r="O589" s="5" t="s">
        <v>11</v>
      </c>
      <c r="P589" s="5" t="s">
        <v>19</v>
      </c>
      <c r="Q589" s="5">
        <v>1964</v>
      </c>
      <c r="R589" s="8">
        <f t="shared" si="96"/>
        <v>58</v>
      </c>
      <c r="S589" s="9" t="str">
        <f t="shared" si="97"/>
        <v>50-59</v>
      </c>
      <c r="T589" s="9"/>
    </row>
    <row r="590" spans="1:20" x14ac:dyDescent="0.3">
      <c r="A590" s="5">
        <v>1858796</v>
      </c>
      <c r="B590" s="6">
        <v>42807.349756944444</v>
      </c>
      <c r="C590" s="31">
        <f t="shared" si="90"/>
        <v>42807</v>
      </c>
      <c r="D590" s="32">
        <f t="shared" si="91"/>
        <v>0.34975694444444444</v>
      </c>
      <c r="E590" s="12">
        <f t="shared" si="98"/>
        <v>0.33333333333333331</v>
      </c>
      <c r="F590" s="10">
        <f t="shared" si="92"/>
        <v>2</v>
      </c>
      <c r="G590" s="9" t="str">
        <f t="shared" si="93"/>
        <v>Mar</v>
      </c>
      <c r="H590" s="9">
        <f t="shared" si="94"/>
        <v>2017</v>
      </c>
      <c r="I590" s="6">
        <v>42807.354189814818</v>
      </c>
      <c r="J590" s="5">
        <v>383</v>
      </c>
      <c r="K590" s="7">
        <f t="shared" si="95"/>
        <v>6.3833333333333337</v>
      </c>
      <c r="L590" s="5" t="s">
        <v>248</v>
      </c>
      <c r="M590" s="5" t="s">
        <v>398</v>
      </c>
      <c r="N590" s="14" t="str">
        <f t="shared" si="99"/>
        <v>West Thames St TO Water - Whitehall Plaza</v>
      </c>
      <c r="O590" s="5" t="s">
        <v>11</v>
      </c>
      <c r="P590" s="5" t="s">
        <v>19</v>
      </c>
      <c r="Q590" s="5">
        <v>1974</v>
      </c>
      <c r="R590" s="8">
        <f t="shared" si="96"/>
        <v>48</v>
      </c>
      <c r="S590" s="9" t="str">
        <f t="shared" si="97"/>
        <v>40-49</v>
      </c>
      <c r="T590" s="9"/>
    </row>
    <row r="591" spans="1:20" x14ac:dyDescent="0.3">
      <c r="A591" s="5">
        <v>6592160</v>
      </c>
      <c r="B591" s="6">
        <v>42913.642233796294</v>
      </c>
      <c r="C591" s="31">
        <f t="shared" si="90"/>
        <v>42913</v>
      </c>
      <c r="D591" s="32">
        <f t="shared" si="91"/>
        <v>0.64223379629629629</v>
      </c>
      <c r="E591" s="12">
        <f t="shared" si="98"/>
        <v>0.625</v>
      </c>
      <c r="F591" s="10">
        <f t="shared" si="92"/>
        <v>3</v>
      </c>
      <c r="G591" s="9" t="str">
        <f t="shared" si="93"/>
        <v>Jun</v>
      </c>
      <c r="H591" s="9">
        <f t="shared" si="94"/>
        <v>2017</v>
      </c>
      <c r="I591" s="6">
        <v>42913.646736111114</v>
      </c>
      <c r="J591" s="5">
        <v>389</v>
      </c>
      <c r="K591" s="7">
        <f t="shared" si="95"/>
        <v>6.4833333333333334</v>
      </c>
      <c r="L591" s="5" t="s">
        <v>187</v>
      </c>
      <c r="M591" s="5" t="s">
        <v>84</v>
      </c>
      <c r="N591" s="14" t="str">
        <f t="shared" si="99"/>
        <v>E 23 St &amp; 1 Ave TO Broadway &amp; E 22 St</v>
      </c>
      <c r="O591" s="5" t="s">
        <v>11</v>
      </c>
      <c r="P591" s="5" t="s">
        <v>12</v>
      </c>
      <c r="Q591" s="5">
        <v>1982</v>
      </c>
      <c r="R591" s="8">
        <f t="shared" si="96"/>
        <v>40</v>
      </c>
      <c r="S591" s="9" t="str">
        <f t="shared" si="97"/>
        <v>40-49</v>
      </c>
      <c r="T591" s="9"/>
    </row>
    <row r="592" spans="1:20" x14ac:dyDescent="0.3">
      <c r="A592" s="5">
        <v>5007909</v>
      </c>
      <c r="B592" s="6">
        <v>42885.734039351853</v>
      </c>
      <c r="C592" s="31">
        <f t="shared" si="90"/>
        <v>42885</v>
      </c>
      <c r="D592" s="32">
        <f t="shared" si="91"/>
        <v>0.73403935185185187</v>
      </c>
      <c r="E592" s="12">
        <f t="shared" si="98"/>
        <v>0.70833333333333326</v>
      </c>
      <c r="F592" s="10">
        <f t="shared" si="92"/>
        <v>3</v>
      </c>
      <c r="G592" s="9" t="str">
        <f t="shared" si="93"/>
        <v>May</v>
      </c>
      <c r="H592" s="9">
        <f t="shared" si="94"/>
        <v>2017</v>
      </c>
      <c r="I592" s="6">
        <v>42885.744745370372</v>
      </c>
      <c r="J592" s="5">
        <v>924</v>
      </c>
      <c r="K592" s="7">
        <f t="shared" si="95"/>
        <v>15.4</v>
      </c>
      <c r="L592" s="5" t="s">
        <v>155</v>
      </c>
      <c r="M592" s="5" t="s">
        <v>140</v>
      </c>
      <c r="N592" s="14" t="str">
        <f t="shared" si="99"/>
        <v>8 Ave &amp; W 33 St TO 1 Ave &amp; E 16 St</v>
      </c>
      <c r="O592" s="5" t="s">
        <v>11</v>
      </c>
      <c r="P592" s="5" t="s">
        <v>12</v>
      </c>
      <c r="Q592" s="5">
        <v>1972</v>
      </c>
      <c r="R592" s="8">
        <f t="shared" si="96"/>
        <v>50</v>
      </c>
      <c r="S592" s="9" t="str">
        <f t="shared" si="97"/>
        <v>50-59</v>
      </c>
      <c r="T592" s="9"/>
    </row>
    <row r="593" spans="1:20" x14ac:dyDescent="0.3">
      <c r="A593" s="5">
        <v>1821647</v>
      </c>
      <c r="B593" s="6">
        <v>42804.75640046296</v>
      </c>
      <c r="C593" s="31">
        <f t="shared" si="90"/>
        <v>42804</v>
      </c>
      <c r="D593" s="32">
        <f t="shared" si="91"/>
        <v>0.75640046296296293</v>
      </c>
      <c r="E593" s="12">
        <f t="shared" si="98"/>
        <v>0.75</v>
      </c>
      <c r="F593" s="10">
        <f t="shared" si="92"/>
        <v>6</v>
      </c>
      <c r="G593" s="9" t="str">
        <f t="shared" si="93"/>
        <v>Mar</v>
      </c>
      <c r="H593" s="9">
        <f t="shared" si="94"/>
        <v>2017</v>
      </c>
      <c r="I593" s="6">
        <v>42804.76059027778</v>
      </c>
      <c r="J593" s="5">
        <v>361</v>
      </c>
      <c r="K593" s="7">
        <f t="shared" si="95"/>
        <v>6.0166666666666666</v>
      </c>
      <c r="L593" s="5" t="s">
        <v>275</v>
      </c>
      <c r="M593" s="5" t="s">
        <v>53</v>
      </c>
      <c r="N593" s="14" t="str">
        <f t="shared" si="99"/>
        <v>W 18 St &amp; 6 Ave TO Washington Pl &amp; Broadway</v>
      </c>
      <c r="O593" s="5" t="s">
        <v>11</v>
      </c>
      <c r="P593" s="5" t="s">
        <v>19</v>
      </c>
      <c r="Q593" s="5">
        <v>1990</v>
      </c>
      <c r="R593" s="8">
        <f t="shared" si="96"/>
        <v>32</v>
      </c>
      <c r="S593" s="9" t="str">
        <f t="shared" si="97"/>
        <v>30-39</v>
      </c>
      <c r="T593" s="9"/>
    </row>
    <row r="594" spans="1:20" x14ac:dyDescent="0.3">
      <c r="A594" s="5">
        <v>5001163</v>
      </c>
      <c r="B594" s="6">
        <v>42885.665347222224</v>
      </c>
      <c r="C594" s="31">
        <f t="shared" si="90"/>
        <v>42885</v>
      </c>
      <c r="D594" s="32">
        <f t="shared" si="91"/>
        <v>0.6653472222222222</v>
      </c>
      <c r="E594" s="12">
        <f t="shared" si="98"/>
        <v>0.625</v>
      </c>
      <c r="F594" s="10">
        <f t="shared" si="92"/>
        <v>3</v>
      </c>
      <c r="G594" s="9" t="str">
        <f t="shared" si="93"/>
        <v>May</v>
      </c>
      <c r="H594" s="9">
        <f t="shared" si="94"/>
        <v>2017</v>
      </c>
      <c r="I594" s="6">
        <v>42885.675833333335</v>
      </c>
      <c r="J594" s="5">
        <v>906</v>
      </c>
      <c r="K594" s="7">
        <f t="shared" si="95"/>
        <v>15.1</v>
      </c>
      <c r="L594" s="5" t="s">
        <v>140</v>
      </c>
      <c r="M594" s="5" t="s">
        <v>38</v>
      </c>
      <c r="N594" s="14" t="str">
        <f t="shared" si="99"/>
        <v>1 Ave &amp; E 16 St TO 1 Ave &amp; E 68 St</v>
      </c>
      <c r="O594" s="5" t="s">
        <v>11</v>
      </c>
      <c r="P594" s="5" t="s">
        <v>12</v>
      </c>
      <c r="Q594" s="5">
        <v>1982</v>
      </c>
      <c r="R594" s="8">
        <f t="shared" si="96"/>
        <v>40</v>
      </c>
      <c r="S594" s="9" t="str">
        <f t="shared" si="97"/>
        <v>40-49</v>
      </c>
      <c r="T594" s="9"/>
    </row>
    <row r="595" spans="1:20" x14ac:dyDescent="0.3">
      <c r="A595" s="5">
        <v>227375</v>
      </c>
      <c r="B595" s="6">
        <v>42747.625486111108</v>
      </c>
      <c r="C595" s="31">
        <f t="shared" si="90"/>
        <v>42747</v>
      </c>
      <c r="D595" s="32">
        <f t="shared" si="91"/>
        <v>0.62548611111111108</v>
      </c>
      <c r="E595" s="12">
        <f t="shared" si="98"/>
        <v>0.625</v>
      </c>
      <c r="F595" s="10">
        <f t="shared" si="92"/>
        <v>5</v>
      </c>
      <c r="G595" s="9" t="str">
        <f t="shared" si="93"/>
        <v>Jan</v>
      </c>
      <c r="H595" s="9">
        <f t="shared" si="94"/>
        <v>2017</v>
      </c>
      <c r="I595" s="6">
        <v>42747.631643518522</v>
      </c>
      <c r="J595" s="5">
        <v>532</v>
      </c>
      <c r="K595" s="7">
        <f t="shared" si="95"/>
        <v>8.8666666666666671</v>
      </c>
      <c r="L595" s="5" t="s">
        <v>275</v>
      </c>
      <c r="M595" s="5" t="s">
        <v>260</v>
      </c>
      <c r="N595" s="14" t="str">
        <f t="shared" si="99"/>
        <v>W 18 St &amp; 6 Ave TO E 20 St &amp; 2 Ave</v>
      </c>
      <c r="O595" s="5" t="s">
        <v>11</v>
      </c>
      <c r="P595" s="5" t="s">
        <v>12</v>
      </c>
      <c r="Q595" s="5">
        <v>1989</v>
      </c>
      <c r="R595" s="8">
        <f t="shared" si="96"/>
        <v>33</v>
      </c>
      <c r="S595" s="9" t="str">
        <f t="shared" si="97"/>
        <v>30-39</v>
      </c>
      <c r="T595" s="9"/>
    </row>
    <row r="596" spans="1:20" x14ac:dyDescent="0.3">
      <c r="A596" s="5">
        <v>511331</v>
      </c>
      <c r="B596" s="6">
        <v>42758.728194444448</v>
      </c>
      <c r="C596" s="31">
        <f t="shared" si="90"/>
        <v>42758</v>
      </c>
      <c r="D596" s="32">
        <f t="shared" si="91"/>
        <v>0.72819444444444448</v>
      </c>
      <c r="E596" s="12">
        <f t="shared" si="98"/>
        <v>0.70833333333333326</v>
      </c>
      <c r="F596" s="10">
        <f t="shared" si="92"/>
        <v>2</v>
      </c>
      <c r="G596" s="9" t="str">
        <f t="shared" si="93"/>
        <v>Jan</v>
      </c>
      <c r="H596" s="9">
        <f t="shared" si="94"/>
        <v>2017</v>
      </c>
      <c r="I596" s="6">
        <v>42758.744305555556</v>
      </c>
      <c r="J596" s="5">
        <v>1391</v>
      </c>
      <c r="K596" s="7">
        <f t="shared" si="95"/>
        <v>23.183333333333334</v>
      </c>
      <c r="L596" s="5" t="s">
        <v>61</v>
      </c>
      <c r="M596" s="5" t="s">
        <v>364</v>
      </c>
      <c r="N596" s="14" t="str">
        <f t="shared" si="99"/>
        <v>W 38 St &amp; 8 Ave TO W 27 St &amp; 7 Ave</v>
      </c>
      <c r="O596" s="5" t="s">
        <v>11</v>
      </c>
      <c r="P596" s="5" t="s">
        <v>12</v>
      </c>
      <c r="Q596" s="5">
        <v>1972</v>
      </c>
      <c r="R596" s="8">
        <f t="shared" si="96"/>
        <v>50</v>
      </c>
      <c r="S596" s="9" t="str">
        <f t="shared" si="97"/>
        <v>50-59</v>
      </c>
      <c r="T596" s="9"/>
    </row>
    <row r="597" spans="1:20" x14ac:dyDescent="0.3">
      <c r="A597" s="5">
        <v>2095232</v>
      </c>
      <c r="B597" s="6">
        <v>42820.516458333332</v>
      </c>
      <c r="C597" s="31">
        <f t="shared" si="90"/>
        <v>42820</v>
      </c>
      <c r="D597" s="32">
        <f t="shared" si="91"/>
        <v>0.51645833333333335</v>
      </c>
      <c r="E597" s="12">
        <f t="shared" si="98"/>
        <v>0.5</v>
      </c>
      <c r="F597" s="10">
        <f t="shared" si="92"/>
        <v>1</v>
      </c>
      <c r="G597" s="9" t="str">
        <f t="shared" si="93"/>
        <v>Mar</v>
      </c>
      <c r="H597" s="9">
        <f t="shared" si="94"/>
        <v>2017</v>
      </c>
      <c r="I597" s="6">
        <v>42820.539618055554</v>
      </c>
      <c r="J597" s="5">
        <v>2001</v>
      </c>
      <c r="K597" s="7">
        <f t="shared" si="95"/>
        <v>33.35</v>
      </c>
      <c r="L597" s="5" t="s">
        <v>209</v>
      </c>
      <c r="M597" s="5" t="s">
        <v>440</v>
      </c>
      <c r="N597" s="14" t="str">
        <f t="shared" si="99"/>
        <v>Central Park West &amp; W 72 St TO E 97 St &amp; Madison Ave</v>
      </c>
      <c r="O597" s="5" t="s">
        <v>29</v>
      </c>
      <c r="P597" s="9" t="s">
        <v>12</v>
      </c>
      <c r="Q597" s="9">
        <v>1972</v>
      </c>
      <c r="R597" s="8">
        <f t="shared" si="96"/>
        <v>50</v>
      </c>
      <c r="S597" s="9" t="str">
        <f t="shared" si="97"/>
        <v>50-59</v>
      </c>
      <c r="T597" s="9"/>
    </row>
    <row r="598" spans="1:20" x14ac:dyDescent="0.3">
      <c r="A598" s="5">
        <v>6358884</v>
      </c>
      <c r="B598" s="6">
        <v>42909.5309375</v>
      </c>
      <c r="C598" s="31">
        <f t="shared" si="90"/>
        <v>42909</v>
      </c>
      <c r="D598" s="32">
        <f t="shared" si="91"/>
        <v>0.53093749999999995</v>
      </c>
      <c r="E598" s="12">
        <f t="shared" si="98"/>
        <v>0.5</v>
      </c>
      <c r="F598" s="10">
        <f t="shared" si="92"/>
        <v>6</v>
      </c>
      <c r="G598" s="9" t="str">
        <f t="shared" si="93"/>
        <v>Jun</v>
      </c>
      <c r="H598" s="9">
        <f t="shared" si="94"/>
        <v>2017</v>
      </c>
      <c r="I598" s="6">
        <v>42909.536238425928</v>
      </c>
      <c r="J598" s="5">
        <v>457</v>
      </c>
      <c r="K598" s="7">
        <f t="shared" si="95"/>
        <v>7.6166666666666663</v>
      </c>
      <c r="L598" s="5" t="s">
        <v>144</v>
      </c>
      <c r="M598" s="5" t="s">
        <v>359</v>
      </c>
      <c r="N598" s="14" t="str">
        <f t="shared" si="99"/>
        <v>Greenwich Ave &amp; 8 Ave TO W 26 St &amp; 10 Ave</v>
      </c>
      <c r="O598" s="5" t="s">
        <v>11</v>
      </c>
      <c r="P598" s="5" t="s">
        <v>12</v>
      </c>
      <c r="Q598" s="5">
        <v>1971</v>
      </c>
      <c r="R598" s="8">
        <f t="shared" si="96"/>
        <v>51</v>
      </c>
      <c r="S598" s="9" t="str">
        <f t="shared" si="97"/>
        <v>50-59</v>
      </c>
      <c r="T598" s="9"/>
    </row>
    <row r="599" spans="1:20" x14ac:dyDescent="0.3">
      <c r="A599" s="5">
        <v>4786384</v>
      </c>
      <c r="B599" s="6">
        <v>42880.333634259259</v>
      </c>
      <c r="C599" s="31">
        <f t="shared" si="90"/>
        <v>42880</v>
      </c>
      <c r="D599" s="32">
        <f t="shared" si="91"/>
        <v>0.33363425925925921</v>
      </c>
      <c r="E599" s="12">
        <f t="shared" si="98"/>
        <v>0.33333333333333331</v>
      </c>
      <c r="F599" s="10">
        <f t="shared" si="92"/>
        <v>5</v>
      </c>
      <c r="G599" s="9" t="str">
        <f t="shared" si="93"/>
        <v>May</v>
      </c>
      <c r="H599" s="9">
        <f t="shared" si="94"/>
        <v>2017</v>
      </c>
      <c r="I599" s="6">
        <v>42880.340104166666</v>
      </c>
      <c r="J599" s="5">
        <v>559</v>
      </c>
      <c r="K599" s="7">
        <f t="shared" si="95"/>
        <v>9.3166666666666664</v>
      </c>
      <c r="L599" s="5" t="s">
        <v>381</v>
      </c>
      <c r="M599" s="5" t="s">
        <v>144</v>
      </c>
      <c r="N599" s="14" t="str">
        <f t="shared" si="99"/>
        <v>E 20 St &amp; Park Ave TO Greenwich Ave &amp; 8 Ave</v>
      </c>
      <c r="O599" s="5" t="s">
        <v>11</v>
      </c>
      <c r="P599" s="5" t="s">
        <v>12</v>
      </c>
      <c r="Q599" s="5">
        <v>1975</v>
      </c>
      <c r="R599" s="8">
        <f t="shared" si="96"/>
        <v>47</v>
      </c>
      <c r="S599" s="9" t="str">
        <f t="shared" si="97"/>
        <v>40-49</v>
      </c>
      <c r="T599" s="9"/>
    </row>
    <row r="600" spans="1:20" x14ac:dyDescent="0.3">
      <c r="A600" s="5">
        <v>2652860</v>
      </c>
      <c r="B600" s="6">
        <v>42836.733923611115</v>
      </c>
      <c r="C600" s="31">
        <f t="shared" si="90"/>
        <v>42836</v>
      </c>
      <c r="D600" s="32">
        <f t="shared" si="91"/>
        <v>0.73392361111111104</v>
      </c>
      <c r="E600" s="12">
        <f t="shared" si="98"/>
        <v>0.70833333333333326</v>
      </c>
      <c r="F600" s="10">
        <f t="shared" si="92"/>
        <v>3</v>
      </c>
      <c r="G600" s="9" t="str">
        <f t="shared" si="93"/>
        <v>Apr</v>
      </c>
      <c r="H600" s="9">
        <f t="shared" si="94"/>
        <v>2017</v>
      </c>
      <c r="I600" s="6">
        <v>42836.737141203703</v>
      </c>
      <c r="J600" s="5">
        <v>278</v>
      </c>
      <c r="K600" s="7">
        <f t="shared" si="95"/>
        <v>4.6333333333333337</v>
      </c>
      <c r="L600" s="5" t="s">
        <v>28</v>
      </c>
      <c r="M600" s="5" t="s">
        <v>361</v>
      </c>
      <c r="N600" s="14" t="str">
        <f t="shared" si="99"/>
        <v>Central Park S &amp; 6 Ave TO Central Park West &amp; W 68 St</v>
      </c>
      <c r="O600" s="5" t="s">
        <v>11</v>
      </c>
      <c r="P600" s="5" t="s">
        <v>12</v>
      </c>
      <c r="Q600" s="5">
        <v>1958</v>
      </c>
      <c r="R600" s="8">
        <f t="shared" si="96"/>
        <v>64</v>
      </c>
      <c r="S600" s="9" t="str">
        <f t="shared" si="97"/>
        <v>60-69</v>
      </c>
      <c r="T600" s="9"/>
    </row>
    <row r="601" spans="1:20" x14ac:dyDescent="0.3">
      <c r="A601" s="5">
        <v>228975</v>
      </c>
      <c r="B601" s="6">
        <v>42747.656574074077</v>
      </c>
      <c r="C601" s="31">
        <f t="shared" si="90"/>
        <v>42747</v>
      </c>
      <c r="D601" s="32">
        <f t="shared" si="91"/>
        <v>0.65657407407407409</v>
      </c>
      <c r="E601" s="12">
        <f t="shared" si="98"/>
        <v>0.625</v>
      </c>
      <c r="F601" s="10">
        <f t="shared" si="92"/>
        <v>5</v>
      </c>
      <c r="G601" s="9" t="str">
        <f t="shared" si="93"/>
        <v>Jan</v>
      </c>
      <c r="H601" s="9">
        <f t="shared" si="94"/>
        <v>2017</v>
      </c>
      <c r="I601" s="6">
        <v>42747.664641203701</v>
      </c>
      <c r="J601" s="5">
        <v>697</v>
      </c>
      <c r="K601" s="7">
        <f t="shared" si="95"/>
        <v>11.616666666666667</v>
      </c>
      <c r="L601" s="5" t="s">
        <v>354</v>
      </c>
      <c r="M601" s="5" t="s">
        <v>317</v>
      </c>
      <c r="N601" s="14" t="str">
        <f t="shared" si="99"/>
        <v>W 25 St &amp; 6 Ave TO E 27 St &amp; 1 Ave</v>
      </c>
      <c r="O601" s="5" t="s">
        <v>11</v>
      </c>
      <c r="P601" s="5" t="s">
        <v>12</v>
      </c>
      <c r="Q601" s="5">
        <v>1986</v>
      </c>
      <c r="R601" s="8">
        <f t="shared" si="96"/>
        <v>36</v>
      </c>
      <c r="S601" s="9" t="str">
        <f t="shared" si="97"/>
        <v>30-39</v>
      </c>
      <c r="T601" s="9"/>
    </row>
    <row r="602" spans="1:20" x14ac:dyDescent="0.3">
      <c r="A602" s="5">
        <v>1862182</v>
      </c>
      <c r="B602" s="6">
        <v>42807.401319444441</v>
      </c>
      <c r="C602" s="31">
        <f t="shared" si="90"/>
        <v>42807</v>
      </c>
      <c r="D602" s="32">
        <f t="shared" si="91"/>
        <v>0.4013194444444444</v>
      </c>
      <c r="E602" s="12">
        <f t="shared" si="98"/>
        <v>0.375</v>
      </c>
      <c r="F602" s="10">
        <f t="shared" si="92"/>
        <v>2</v>
      </c>
      <c r="G602" s="9" t="str">
        <f t="shared" si="93"/>
        <v>Mar</v>
      </c>
      <c r="H602" s="9">
        <f t="shared" si="94"/>
        <v>2017</v>
      </c>
      <c r="I602" s="6">
        <v>42807.413784722223</v>
      </c>
      <c r="J602" s="5">
        <v>1076</v>
      </c>
      <c r="K602" s="7">
        <f t="shared" si="95"/>
        <v>17.933333333333334</v>
      </c>
      <c r="L602" s="5" t="s">
        <v>79</v>
      </c>
      <c r="M602" s="5" t="s">
        <v>147</v>
      </c>
      <c r="N602" s="14" t="str">
        <f t="shared" si="99"/>
        <v>Bayard St &amp; Baxter St TO E 33 St &amp; 2 Ave</v>
      </c>
      <c r="O602" s="5" t="s">
        <v>11</v>
      </c>
      <c r="P602" s="9" t="s">
        <v>12</v>
      </c>
      <c r="Q602" s="5">
        <v>1990</v>
      </c>
      <c r="R602" s="8">
        <f t="shared" si="96"/>
        <v>32</v>
      </c>
      <c r="S602" s="9" t="str">
        <f t="shared" si="97"/>
        <v>30-39</v>
      </c>
      <c r="T602" s="9"/>
    </row>
    <row r="603" spans="1:20" x14ac:dyDescent="0.3">
      <c r="A603" s="5">
        <v>1432998</v>
      </c>
      <c r="B603" s="6">
        <v>42792.690150462964</v>
      </c>
      <c r="C603" s="31">
        <f t="shared" si="90"/>
        <v>42792</v>
      </c>
      <c r="D603" s="32">
        <f t="shared" si="91"/>
        <v>0.69015046296296301</v>
      </c>
      <c r="E603" s="12">
        <f t="shared" si="98"/>
        <v>0.66666666666666663</v>
      </c>
      <c r="F603" s="10">
        <f t="shared" si="92"/>
        <v>1</v>
      </c>
      <c r="G603" s="9" t="str">
        <f t="shared" si="93"/>
        <v>Feb</v>
      </c>
      <c r="H603" s="9">
        <f t="shared" si="94"/>
        <v>2017</v>
      </c>
      <c r="I603" s="6">
        <v>42792.720081018517</v>
      </c>
      <c r="J603" s="5">
        <v>2585</v>
      </c>
      <c r="K603" s="7">
        <f t="shared" si="95"/>
        <v>43.083333333333336</v>
      </c>
      <c r="L603" s="5" t="s">
        <v>240</v>
      </c>
      <c r="M603" s="5" t="s">
        <v>79</v>
      </c>
      <c r="N603" s="14" t="str">
        <f t="shared" si="99"/>
        <v>E 7 St &amp; Avenue A TO Bayard St &amp; Baxter St</v>
      </c>
      <c r="O603" s="5" t="s">
        <v>11</v>
      </c>
      <c r="P603" s="5" t="s">
        <v>12</v>
      </c>
      <c r="Q603" s="5">
        <v>1952</v>
      </c>
      <c r="R603" s="8">
        <f t="shared" si="96"/>
        <v>70</v>
      </c>
      <c r="S603" s="9" t="str">
        <f t="shared" si="97"/>
        <v>70-79</v>
      </c>
      <c r="T603" s="9"/>
    </row>
    <row r="604" spans="1:20" x14ac:dyDescent="0.3">
      <c r="A604" s="5">
        <v>93958</v>
      </c>
      <c r="B604" s="6">
        <v>42740.748356481483</v>
      </c>
      <c r="C604" s="31">
        <f t="shared" si="90"/>
        <v>42740</v>
      </c>
      <c r="D604" s="32">
        <f t="shared" si="91"/>
        <v>0.74835648148148148</v>
      </c>
      <c r="E604" s="12">
        <f t="shared" si="98"/>
        <v>0.70833333333333326</v>
      </c>
      <c r="F604" s="10">
        <f t="shared" si="92"/>
        <v>5</v>
      </c>
      <c r="G604" s="9" t="str">
        <f t="shared" si="93"/>
        <v>Jan</v>
      </c>
      <c r="H604" s="9">
        <f t="shared" si="94"/>
        <v>2017</v>
      </c>
      <c r="I604" s="6">
        <v>42740.763506944444</v>
      </c>
      <c r="J604" s="5">
        <v>1309</v>
      </c>
      <c r="K604" s="7">
        <f t="shared" si="95"/>
        <v>21.816666666666666</v>
      </c>
      <c r="L604" s="5" t="s">
        <v>186</v>
      </c>
      <c r="M604" s="5" t="s">
        <v>143</v>
      </c>
      <c r="N604" s="14" t="str">
        <f t="shared" si="99"/>
        <v>11 Ave &amp; W 27 St TO E 10 St &amp; Avenue A</v>
      </c>
      <c r="O604" s="5" t="s">
        <v>11</v>
      </c>
      <c r="P604" s="5" t="s">
        <v>12</v>
      </c>
      <c r="Q604" s="5">
        <v>1986</v>
      </c>
      <c r="R604" s="8">
        <f t="shared" si="96"/>
        <v>36</v>
      </c>
      <c r="S604" s="9" t="str">
        <f t="shared" si="97"/>
        <v>30-39</v>
      </c>
      <c r="T604" s="9"/>
    </row>
    <row r="605" spans="1:20" x14ac:dyDescent="0.3">
      <c r="A605" s="5">
        <v>2128616</v>
      </c>
      <c r="B605" s="6">
        <v>42821.787708333337</v>
      </c>
      <c r="C605" s="31">
        <f t="shared" si="90"/>
        <v>42821</v>
      </c>
      <c r="D605" s="32">
        <f t="shared" si="91"/>
        <v>0.78770833333333334</v>
      </c>
      <c r="E605" s="12">
        <f t="shared" si="98"/>
        <v>0.75</v>
      </c>
      <c r="F605" s="10">
        <f t="shared" si="92"/>
        <v>2</v>
      </c>
      <c r="G605" s="9" t="str">
        <f t="shared" si="93"/>
        <v>Mar</v>
      </c>
      <c r="H605" s="9">
        <f t="shared" si="94"/>
        <v>2017</v>
      </c>
      <c r="I605" s="6">
        <v>42821.799641203703</v>
      </c>
      <c r="J605" s="5">
        <v>1030</v>
      </c>
      <c r="K605" s="7">
        <f t="shared" si="95"/>
        <v>17.166666666666668</v>
      </c>
      <c r="L605" s="5" t="s">
        <v>165</v>
      </c>
      <c r="M605" s="5" t="s">
        <v>310</v>
      </c>
      <c r="N605" s="14" t="str">
        <f t="shared" si="99"/>
        <v>E 51 St &amp; 1 Ave TO E 81 St &amp; York Ave</v>
      </c>
      <c r="O605" s="5" t="s">
        <v>11</v>
      </c>
      <c r="P605" s="5" t="s">
        <v>12</v>
      </c>
      <c r="Q605" s="5">
        <v>1991</v>
      </c>
      <c r="R605" s="8">
        <f t="shared" si="96"/>
        <v>31</v>
      </c>
      <c r="S605" s="9" t="str">
        <f t="shared" si="97"/>
        <v>30-39</v>
      </c>
      <c r="T605" s="9"/>
    </row>
    <row r="606" spans="1:20" x14ac:dyDescent="0.3">
      <c r="A606" s="5">
        <v>3293818</v>
      </c>
      <c r="B606" s="6">
        <v>42850.36341435185</v>
      </c>
      <c r="C606" s="31">
        <f t="shared" si="90"/>
        <v>42850</v>
      </c>
      <c r="D606" s="32">
        <f t="shared" si="91"/>
        <v>0.36341435185185184</v>
      </c>
      <c r="E606" s="12">
        <f t="shared" si="98"/>
        <v>0.33333333333333331</v>
      </c>
      <c r="F606" s="10">
        <f t="shared" si="92"/>
        <v>3</v>
      </c>
      <c r="G606" s="9" t="str">
        <f t="shared" si="93"/>
        <v>Apr</v>
      </c>
      <c r="H606" s="9">
        <f t="shared" si="94"/>
        <v>2017</v>
      </c>
      <c r="I606" s="6">
        <v>42850.365254629629</v>
      </c>
      <c r="J606" s="5">
        <v>159</v>
      </c>
      <c r="K606" s="7">
        <f t="shared" si="95"/>
        <v>2.65</v>
      </c>
      <c r="L606" s="5" t="s">
        <v>203</v>
      </c>
      <c r="M606" s="5" t="s">
        <v>428</v>
      </c>
      <c r="N606" s="14" t="str">
        <f t="shared" si="99"/>
        <v>South St &amp; Gouverneur Ln TO South St &amp; Whitehall St</v>
      </c>
      <c r="O606" s="5" t="s">
        <v>11</v>
      </c>
      <c r="P606" s="5" t="s">
        <v>19</v>
      </c>
      <c r="Q606" s="5">
        <v>1975</v>
      </c>
      <c r="R606" s="8">
        <f t="shared" si="96"/>
        <v>47</v>
      </c>
      <c r="S606" s="9" t="str">
        <f t="shared" si="97"/>
        <v>40-49</v>
      </c>
      <c r="T606" s="9"/>
    </row>
    <row r="607" spans="1:20" x14ac:dyDescent="0.3">
      <c r="A607" s="5">
        <v>729053</v>
      </c>
      <c r="B607" s="6">
        <v>42767.307071759256</v>
      </c>
      <c r="C607" s="31">
        <f t="shared" si="90"/>
        <v>42767</v>
      </c>
      <c r="D607" s="32">
        <f t="shared" si="91"/>
        <v>0.30707175925925928</v>
      </c>
      <c r="E607" s="12">
        <f t="shared" si="98"/>
        <v>0.29166666666666663</v>
      </c>
      <c r="F607" s="10">
        <f t="shared" si="92"/>
        <v>4</v>
      </c>
      <c r="G607" s="9" t="str">
        <f t="shared" si="93"/>
        <v>Feb</v>
      </c>
      <c r="H607" s="9">
        <f t="shared" si="94"/>
        <v>2017</v>
      </c>
      <c r="I607" s="6">
        <v>42767.316076388888</v>
      </c>
      <c r="J607" s="5">
        <v>777</v>
      </c>
      <c r="K607" s="7">
        <f t="shared" si="95"/>
        <v>12.95</v>
      </c>
      <c r="L607" s="5" t="s">
        <v>138</v>
      </c>
      <c r="M607" s="5" t="s">
        <v>342</v>
      </c>
      <c r="N607" s="14" t="str">
        <f t="shared" si="99"/>
        <v>Myrtle Ave &amp; Lewis Ave TO Clinton Ave &amp; Myrtle Ave</v>
      </c>
      <c r="O607" s="5" t="s">
        <v>11</v>
      </c>
      <c r="P607" s="5" t="s">
        <v>12</v>
      </c>
      <c r="Q607" s="5">
        <v>1992</v>
      </c>
      <c r="R607" s="8">
        <f t="shared" si="96"/>
        <v>30</v>
      </c>
      <c r="S607" s="9" t="str">
        <f t="shared" si="97"/>
        <v>30-39</v>
      </c>
      <c r="T607" s="9"/>
    </row>
    <row r="608" spans="1:20" x14ac:dyDescent="0.3">
      <c r="A608" s="5">
        <v>2476245</v>
      </c>
      <c r="B608" s="6">
        <v>42832.749803240738</v>
      </c>
      <c r="C608" s="31">
        <f t="shared" si="90"/>
        <v>42832</v>
      </c>
      <c r="D608" s="32">
        <f t="shared" si="91"/>
        <v>0.74980324074074067</v>
      </c>
      <c r="E608" s="12">
        <f t="shared" si="98"/>
        <v>0.70833333333333326</v>
      </c>
      <c r="F608" s="10">
        <f t="shared" si="92"/>
        <v>6</v>
      </c>
      <c r="G608" s="9" t="str">
        <f t="shared" si="93"/>
        <v>Apr</v>
      </c>
      <c r="H608" s="9">
        <f t="shared" si="94"/>
        <v>2017</v>
      </c>
      <c r="I608" s="6">
        <v>42832.760659722226</v>
      </c>
      <c r="J608" s="5">
        <v>938</v>
      </c>
      <c r="K608" s="7">
        <f t="shared" si="95"/>
        <v>15.633333333333333</v>
      </c>
      <c r="L608" s="5" t="s">
        <v>134</v>
      </c>
      <c r="M608" s="5" t="s">
        <v>337</v>
      </c>
      <c r="N608" s="14" t="str">
        <f t="shared" si="99"/>
        <v>Broadway &amp; W 51 St TO Central Park W &amp; W 96 St</v>
      </c>
      <c r="O608" s="5" t="s">
        <v>11</v>
      </c>
      <c r="P608" s="5" t="s">
        <v>12</v>
      </c>
      <c r="Q608" s="5">
        <v>1961</v>
      </c>
      <c r="R608" s="8">
        <f t="shared" si="96"/>
        <v>61</v>
      </c>
      <c r="S608" s="9" t="str">
        <f t="shared" si="97"/>
        <v>60-69</v>
      </c>
      <c r="T608" s="9"/>
    </row>
    <row r="609" spans="1:20" x14ac:dyDescent="0.3">
      <c r="A609" s="5">
        <v>5904884</v>
      </c>
      <c r="B609" s="6">
        <v>42901.362280092595</v>
      </c>
      <c r="C609" s="31">
        <f t="shared" si="90"/>
        <v>42901</v>
      </c>
      <c r="D609" s="32">
        <f t="shared" si="91"/>
        <v>0.36228009259259258</v>
      </c>
      <c r="E609" s="12">
        <f t="shared" si="98"/>
        <v>0.33333333333333331</v>
      </c>
      <c r="F609" s="10">
        <f t="shared" si="92"/>
        <v>5</v>
      </c>
      <c r="G609" s="9" t="str">
        <f t="shared" si="93"/>
        <v>Jun</v>
      </c>
      <c r="H609" s="9">
        <f t="shared" si="94"/>
        <v>2017</v>
      </c>
      <c r="I609" s="6">
        <v>42901.375717592593</v>
      </c>
      <c r="J609" s="5">
        <v>1161</v>
      </c>
      <c r="K609" s="7">
        <f t="shared" si="95"/>
        <v>19.350000000000001</v>
      </c>
      <c r="L609" s="5" t="s">
        <v>231</v>
      </c>
      <c r="M609" s="5" t="s">
        <v>146</v>
      </c>
      <c r="N609" s="14" t="str">
        <f t="shared" si="99"/>
        <v>Murray St &amp; West St TO South End Ave &amp; Liberty St</v>
      </c>
      <c r="O609" s="5" t="s">
        <v>11</v>
      </c>
      <c r="P609" s="5" t="s">
        <v>12</v>
      </c>
      <c r="Q609" s="5">
        <v>1967</v>
      </c>
      <c r="R609" s="8">
        <f t="shared" si="96"/>
        <v>55</v>
      </c>
      <c r="S609" s="9" t="str">
        <f t="shared" si="97"/>
        <v>50-59</v>
      </c>
      <c r="T609" s="9"/>
    </row>
    <row r="610" spans="1:20" x14ac:dyDescent="0.3">
      <c r="A610" s="5">
        <v>648040</v>
      </c>
      <c r="B610" s="6">
        <v>42763.891273148147</v>
      </c>
      <c r="C610" s="31">
        <f t="shared" si="90"/>
        <v>42763</v>
      </c>
      <c r="D610" s="32">
        <f t="shared" si="91"/>
        <v>0.89127314814814806</v>
      </c>
      <c r="E610" s="12">
        <f t="shared" si="98"/>
        <v>0.875</v>
      </c>
      <c r="F610" s="10">
        <f t="shared" si="92"/>
        <v>7</v>
      </c>
      <c r="G610" s="9" t="str">
        <f t="shared" si="93"/>
        <v>Jan</v>
      </c>
      <c r="H610" s="9">
        <f t="shared" si="94"/>
        <v>2017</v>
      </c>
      <c r="I610" s="6">
        <v>42763.898634259262</v>
      </c>
      <c r="J610" s="5">
        <v>636</v>
      </c>
      <c r="K610" s="7">
        <f t="shared" si="95"/>
        <v>10.6</v>
      </c>
      <c r="L610" s="5" t="s">
        <v>116</v>
      </c>
      <c r="M610" s="5" t="s">
        <v>367</v>
      </c>
      <c r="N610" s="14" t="str">
        <f t="shared" si="99"/>
        <v>Spruce St &amp; Nassau St TO E 11 St &amp; 1 Ave</v>
      </c>
      <c r="O610" s="5" t="s">
        <v>11</v>
      </c>
      <c r="P610" s="5" t="s">
        <v>12</v>
      </c>
      <c r="Q610" s="5">
        <v>1985</v>
      </c>
      <c r="R610" s="8">
        <f t="shared" si="96"/>
        <v>37</v>
      </c>
      <c r="S610" s="9" t="str">
        <f t="shared" si="97"/>
        <v>30-39</v>
      </c>
      <c r="T610" s="9"/>
    </row>
    <row r="611" spans="1:20" x14ac:dyDescent="0.3">
      <c r="A611" s="5">
        <v>4341667</v>
      </c>
      <c r="B611" s="6">
        <v>42871.908252314817</v>
      </c>
      <c r="C611" s="31">
        <f t="shared" si="90"/>
        <v>42871</v>
      </c>
      <c r="D611" s="32">
        <f t="shared" si="91"/>
        <v>0.90825231481481483</v>
      </c>
      <c r="E611" s="12">
        <f t="shared" si="98"/>
        <v>0.875</v>
      </c>
      <c r="F611" s="10">
        <f t="shared" si="92"/>
        <v>3</v>
      </c>
      <c r="G611" s="9" t="str">
        <f t="shared" si="93"/>
        <v>May</v>
      </c>
      <c r="H611" s="9">
        <f t="shared" si="94"/>
        <v>2017</v>
      </c>
      <c r="I611" s="6">
        <v>42871.909756944442</v>
      </c>
      <c r="J611" s="5">
        <v>129</v>
      </c>
      <c r="K611" s="7">
        <f t="shared" si="95"/>
        <v>2.15</v>
      </c>
      <c r="L611" s="5" t="s">
        <v>256</v>
      </c>
      <c r="M611" s="5" t="s">
        <v>83</v>
      </c>
      <c r="N611" s="14" t="str">
        <f t="shared" si="99"/>
        <v>W 31 St &amp; 7 Ave TO 8 Ave &amp; W 31 St</v>
      </c>
      <c r="O611" s="5" t="s">
        <v>11</v>
      </c>
      <c r="P611" s="5" t="s">
        <v>12</v>
      </c>
      <c r="Q611" s="5">
        <v>1969</v>
      </c>
      <c r="R611" s="8">
        <f t="shared" si="96"/>
        <v>53</v>
      </c>
      <c r="S611" s="9" t="str">
        <f t="shared" si="97"/>
        <v>50-59</v>
      </c>
      <c r="T611" s="9"/>
    </row>
    <row r="612" spans="1:20" x14ac:dyDescent="0.3">
      <c r="A612" s="5">
        <v>1393402</v>
      </c>
      <c r="B612" s="6">
        <v>42791.51053240741</v>
      </c>
      <c r="C612" s="31">
        <f t="shared" si="90"/>
        <v>42791</v>
      </c>
      <c r="D612" s="32">
        <f t="shared" si="91"/>
        <v>0.51053240740740746</v>
      </c>
      <c r="E612" s="12">
        <f t="shared" si="98"/>
        <v>0.5</v>
      </c>
      <c r="F612" s="10">
        <f t="shared" si="92"/>
        <v>7</v>
      </c>
      <c r="G612" s="9" t="str">
        <f t="shared" si="93"/>
        <v>Feb</v>
      </c>
      <c r="H612" s="9">
        <f t="shared" si="94"/>
        <v>2017</v>
      </c>
      <c r="I612" s="6">
        <v>42791.513402777775</v>
      </c>
      <c r="J612" s="5">
        <v>248</v>
      </c>
      <c r="K612" s="7">
        <f t="shared" si="95"/>
        <v>4.1333333333333337</v>
      </c>
      <c r="L612" s="5" t="s">
        <v>72</v>
      </c>
      <c r="M612" s="5" t="s">
        <v>10</v>
      </c>
      <c r="N612" s="14" t="str">
        <f t="shared" si="99"/>
        <v>Rivington St &amp; Chrystie St TO W Broadway &amp; Spring St</v>
      </c>
      <c r="O612" s="5" t="s">
        <v>11</v>
      </c>
      <c r="P612" s="5" t="s">
        <v>12</v>
      </c>
      <c r="Q612" s="5">
        <v>1995</v>
      </c>
      <c r="R612" s="8">
        <f t="shared" si="96"/>
        <v>27</v>
      </c>
      <c r="S612" s="9" t="str">
        <f t="shared" si="97"/>
        <v>20-29</v>
      </c>
      <c r="T612" s="9"/>
    </row>
    <row r="613" spans="1:20" x14ac:dyDescent="0.3">
      <c r="A613" s="5">
        <v>6403666</v>
      </c>
      <c r="B613" s="6">
        <v>42910.523229166669</v>
      </c>
      <c r="C613" s="31">
        <f t="shared" si="90"/>
        <v>42910</v>
      </c>
      <c r="D613" s="32">
        <f t="shared" si="91"/>
        <v>0.52322916666666663</v>
      </c>
      <c r="E613" s="12">
        <f t="shared" si="98"/>
        <v>0.5</v>
      </c>
      <c r="F613" s="10">
        <f t="shared" si="92"/>
        <v>7</v>
      </c>
      <c r="G613" s="9" t="str">
        <f t="shared" si="93"/>
        <v>Jun</v>
      </c>
      <c r="H613" s="9">
        <f t="shared" si="94"/>
        <v>2017</v>
      </c>
      <c r="I613" s="6">
        <v>42910.54042824074</v>
      </c>
      <c r="J613" s="5">
        <v>1486</v>
      </c>
      <c r="K613" s="7">
        <f t="shared" si="95"/>
        <v>24.766666666666666</v>
      </c>
      <c r="L613" s="5" t="s">
        <v>183</v>
      </c>
      <c r="M613" s="5" t="s">
        <v>45</v>
      </c>
      <c r="N613" s="14" t="str">
        <f t="shared" si="99"/>
        <v>Bus Slip &amp; State St TO E 2 St &amp; Avenue C</v>
      </c>
      <c r="O613" s="5" t="s">
        <v>29</v>
      </c>
      <c r="P613" s="9" t="s">
        <v>12</v>
      </c>
      <c r="Q613" s="9">
        <v>1995</v>
      </c>
      <c r="R613" s="8">
        <f t="shared" si="96"/>
        <v>27</v>
      </c>
      <c r="S613" s="9" t="str">
        <f t="shared" si="97"/>
        <v>20-29</v>
      </c>
      <c r="T613" s="9"/>
    </row>
    <row r="614" spans="1:20" x14ac:dyDescent="0.3">
      <c r="A614" s="5">
        <v>2083467</v>
      </c>
      <c r="B614" s="6">
        <v>42819.753576388888</v>
      </c>
      <c r="C614" s="31">
        <f t="shared" si="90"/>
        <v>42819</v>
      </c>
      <c r="D614" s="32">
        <f t="shared" si="91"/>
        <v>0.75357638888888889</v>
      </c>
      <c r="E614" s="12">
        <f t="shared" si="98"/>
        <v>0.75</v>
      </c>
      <c r="F614" s="10">
        <f t="shared" si="92"/>
        <v>7</v>
      </c>
      <c r="G614" s="9" t="str">
        <f t="shared" si="93"/>
        <v>Mar</v>
      </c>
      <c r="H614" s="9">
        <f t="shared" si="94"/>
        <v>2017</v>
      </c>
      <c r="I614" s="6">
        <v>42819.763101851851</v>
      </c>
      <c r="J614" s="5">
        <v>823</v>
      </c>
      <c r="K614" s="7">
        <f t="shared" si="95"/>
        <v>13.716666666666667</v>
      </c>
      <c r="L614" s="5" t="s">
        <v>122</v>
      </c>
      <c r="M614" s="5" t="s">
        <v>291</v>
      </c>
      <c r="N614" s="14" t="str">
        <f t="shared" si="99"/>
        <v>Pier 40 - Hudson River Park TO Hudson St &amp; Reade St</v>
      </c>
      <c r="O614" s="5" t="s">
        <v>11</v>
      </c>
      <c r="P614" s="5" t="s">
        <v>12</v>
      </c>
      <c r="Q614" s="5">
        <v>1968</v>
      </c>
      <c r="R614" s="8">
        <f t="shared" si="96"/>
        <v>54</v>
      </c>
      <c r="S614" s="9" t="str">
        <f t="shared" si="97"/>
        <v>50-59</v>
      </c>
      <c r="T614" s="9"/>
    </row>
    <row r="615" spans="1:20" x14ac:dyDescent="0.3">
      <c r="A615" s="5">
        <v>4315230</v>
      </c>
      <c r="B615" s="6">
        <v>42871.68445601852</v>
      </c>
      <c r="C615" s="31">
        <f t="shared" si="90"/>
        <v>42871</v>
      </c>
      <c r="D615" s="32">
        <f t="shared" si="91"/>
        <v>0.68445601851851856</v>
      </c>
      <c r="E615" s="12">
        <f t="shared" si="98"/>
        <v>0.66666666666666663</v>
      </c>
      <c r="F615" s="10">
        <f t="shared" si="92"/>
        <v>3</v>
      </c>
      <c r="G615" s="9" t="str">
        <f t="shared" si="93"/>
        <v>May</v>
      </c>
      <c r="H615" s="9">
        <f t="shared" si="94"/>
        <v>2017</v>
      </c>
      <c r="I615" s="6">
        <v>42871.704282407409</v>
      </c>
      <c r="J615" s="5">
        <v>1712</v>
      </c>
      <c r="K615" s="7">
        <f t="shared" si="95"/>
        <v>28.533333333333335</v>
      </c>
      <c r="L615" s="5" t="s">
        <v>280</v>
      </c>
      <c r="M615" s="5" t="s">
        <v>246</v>
      </c>
      <c r="N615" s="14" t="str">
        <f t="shared" si="99"/>
        <v>Clermont Ave &amp; Lafayette Ave TO Metropolitan Ave &amp; Bedford Ave</v>
      </c>
      <c r="O615" s="5" t="s">
        <v>29</v>
      </c>
      <c r="P615" s="9" t="s">
        <v>12</v>
      </c>
      <c r="Q615" s="9">
        <v>1968</v>
      </c>
      <c r="R615" s="8">
        <f t="shared" si="96"/>
        <v>54</v>
      </c>
      <c r="S615" s="9" t="str">
        <f t="shared" si="97"/>
        <v>50-59</v>
      </c>
      <c r="T615" s="9"/>
    </row>
    <row r="616" spans="1:20" x14ac:dyDescent="0.3">
      <c r="A616" s="5">
        <v>5437205</v>
      </c>
      <c r="B616" s="6">
        <v>42893.544409722221</v>
      </c>
      <c r="C616" s="31">
        <f t="shared" si="90"/>
        <v>42893</v>
      </c>
      <c r="D616" s="32">
        <f t="shared" si="91"/>
        <v>0.54440972222222228</v>
      </c>
      <c r="E616" s="12">
        <f t="shared" si="98"/>
        <v>0.54166666666666663</v>
      </c>
      <c r="F616" s="10">
        <f t="shared" si="92"/>
        <v>4</v>
      </c>
      <c r="G616" s="9" t="str">
        <f t="shared" si="93"/>
        <v>Jun</v>
      </c>
      <c r="H616" s="9">
        <f t="shared" si="94"/>
        <v>2017</v>
      </c>
      <c r="I616" s="6">
        <v>42893.553136574075</v>
      </c>
      <c r="J616" s="5">
        <v>753</v>
      </c>
      <c r="K616" s="7">
        <f t="shared" si="95"/>
        <v>12.55</v>
      </c>
      <c r="L616" s="5" t="s">
        <v>374</v>
      </c>
      <c r="M616" s="5" t="s">
        <v>184</v>
      </c>
      <c r="N616" s="14" t="str">
        <f t="shared" si="99"/>
        <v>W 21 St &amp; 6 Ave TO E 6 St &amp; Avenue B</v>
      </c>
      <c r="O616" s="5" t="s">
        <v>11</v>
      </c>
      <c r="P616" s="5" t="s">
        <v>12</v>
      </c>
      <c r="Q616" s="5">
        <v>1989</v>
      </c>
      <c r="R616" s="8">
        <f t="shared" si="96"/>
        <v>33</v>
      </c>
      <c r="S616" s="9" t="str">
        <f t="shared" si="97"/>
        <v>30-39</v>
      </c>
      <c r="T616" s="9"/>
    </row>
    <row r="617" spans="1:20" x14ac:dyDescent="0.3">
      <c r="A617" s="5">
        <v>1260121</v>
      </c>
      <c r="B617" s="6">
        <v>42788.346967592595</v>
      </c>
      <c r="C617" s="31">
        <f t="shared" si="90"/>
        <v>42788</v>
      </c>
      <c r="D617" s="32">
        <f t="shared" si="91"/>
        <v>0.34696759259259258</v>
      </c>
      <c r="E617" s="12">
        <f t="shared" si="98"/>
        <v>0.33333333333333331</v>
      </c>
      <c r="F617" s="10">
        <f t="shared" si="92"/>
        <v>4</v>
      </c>
      <c r="G617" s="9" t="str">
        <f t="shared" si="93"/>
        <v>Feb</v>
      </c>
      <c r="H617" s="9">
        <f t="shared" si="94"/>
        <v>2017</v>
      </c>
      <c r="I617" s="6">
        <v>42788.354895833334</v>
      </c>
      <c r="J617" s="5">
        <v>684</v>
      </c>
      <c r="K617" s="7">
        <f t="shared" si="95"/>
        <v>11.4</v>
      </c>
      <c r="L617" s="5" t="s">
        <v>39</v>
      </c>
      <c r="M617" s="5" t="s">
        <v>157</v>
      </c>
      <c r="N617" s="14" t="str">
        <f t="shared" si="99"/>
        <v>E 47 St &amp; Park Ave TO Broadway &amp; W 58 St</v>
      </c>
      <c r="O617" s="5" t="s">
        <v>11</v>
      </c>
      <c r="P617" s="5" t="s">
        <v>12</v>
      </c>
      <c r="Q617" s="5">
        <v>1974</v>
      </c>
      <c r="R617" s="8">
        <f t="shared" si="96"/>
        <v>48</v>
      </c>
      <c r="S617" s="9" t="str">
        <f t="shared" si="97"/>
        <v>40-49</v>
      </c>
      <c r="T617" s="9"/>
    </row>
    <row r="618" spans="1:20" x14ac:dyDescent="0.3">
      <c r="A618" s="5">
        <v>2460556</v>
      </c>
      <c r="B618" s="6">
        <v>42832.43476851852</v>
      </c>
      <c r="C618" s="31">
        <f t="shared" si="90"/>
        <v>42832</v>
      </c>
      <c r="D618" s="32">
        <f t="shared" si="91"/>
        <v>0.43476851851851855</v>
      </c>
      <c r="E618" s="12">
        <f t="shared" si="98"/>
        <v>0.41666666666666663</v>
      </c>
      <c r="F618" s="10">
        <f t="shared" si="92"/>
        <v>6</v>
      </c>
      <c r="G618" s="9" t="str">
        <f t="shared" si="93"/>
        <v>Apr</v>
      </c>
      <c r="H618" s="9">
        <f t="shared" si="94"/>
        <v>2017</v>
      </c>
      <c r="I618" s="6">
        <v>42832.43949074074</v>
      </c>
      <c r="J618" s="5">
        <v>408</v>
      </c>
      <c r="K618" s="7">
        <f t="shared" si="95"/>
        <v>6.8</v>
      </c>
      <c r="L618" s="5" t="s">
        <v>297</v>
      </c>
      <c r="M618" s="5" t="s">
        <v>253</v>
      </c>
      <c r="N618" s="14" t="str">
        <f t="shared" si="99"/>
        <v>W 82 St &amp; Central Park West TO W 88 St &amp; West End Ave</v>
      </c>
      <c r="O618" s="5" t="s">
        <v>11</v>
      </c>
      <c r="P618" s="5" t="s">
        <v>12</v>
      </c>
      <c r="Q618" s="5">
        <v>1982</v>
      </c>
      <c r="R618" s="8">
        <f t="shared" si="96"/>
        <v>40</v>
      </c>
      <c r="S618" s="9" t="str">
        <f t="shared" si="97"/>
        <v>40-49</v>
      </c>
      <c r="T618" s="9"/>
    </row>
    <row r="619" spans="1:20" x14ac:dyDescent="0.3">
      <c r="A619" s="5">
        <v>6102262</v>
      </c>
      <c r="B619" s="6">
        <v>42905.289212962962</v>
      </c>
      <c r="C619" s="31">
        <f t="shared" si="90"/>
        <v>42905</v>
      </c>
      <c r="D619" s="32">
        <f t="shared" si="91"/>
        <v>0.28921296296296295</v>
      </c>
      <c r="E619" s="12">
        <f t="shared" si="98"/>
        <v>0.25</v>
      </c>
      <c r="F619" s="10">
        <f t="shared" si="92"/>
        <v>2</v>
      </c>
      <c r="G619" s="9" t="str">
        <f t="shared" si="93"/>
        <v>Jun</v>
      </c>
      <c r="H619" s="9">
        <f t="shared" si="94"/>
        <v>2017</v>
      </c>
      <c r="I619" s="6">
        <v>42905.294895833336</v>
      </c>
      <c r="J619" s="5">
        <v>491</v>
      </c>
      <c r="K619" s="7">
        <f t="shared" si="95"/>
        <v>8.1833333333333336</v>
      </c>
      <c r="L619" s="5" t="s">
        <v>63</v>
      </c>
      <c r="M619" s="5" t="s">
        <v>255</v>
      </c>
      <c r="N619" s="14" t="str">
        <f t="shared" si="99"/>
        <v>W 43 St &amp; 10 Ave TO Pershing Square North</v>
      </c>
      <c r="O619" s="5" t="s">
        <v>11</v>
      </c>
      <c r="P619" s="5" t="s">
        <v>12</v>
      </c>
      <c r="Q619" s="5">
        <v>1983</v>
      </c>
      <c r="R619" s="8">
        <f t="shared" si="96"/>
        <v>39</v>
      </c>
      <c r="S619" s="9" t="str">
        <f t="shared" si="97"/>
        <v>30-39</v>
      </c>
      <c r="T619" s="9"/>
    </row>
    <row r="620" spans="1:20" x14ac:dyDescent="0.3">
      <c r="A620" s="5">
        <v>2469770</v>
      </c>
      <c r="B620" s="6">
        <v>42832.664826388886</v>
      </c>
      <c r="C620" s="31">
        <f t="shared" si="90"/>
        <v>42832</v>
      </c>
      <c r="D620" s="32">
        <f t="shared" si="91"/>
        <v>0.6648263888888889</v>
      </c>
      <c r="E620" s="12">
        <f t="shared" si="98"/>
        <v>0.625</v>
      </c>
      <c r="F620" s="10">
        <f t="shared" si="92"/>
        <v>6</v>
      </c>
      <c r="G620" s="9" t="str">
        <f t="shared" si="93"/>
        <v>Apr</v>
      </c>
      <c r="H620" s="9">
        <f t="shared" si="94"/>
        <v>2017</v>
      </c>
      <c r="I620" s="6">
        <v>42832.67863425926</v>
      </c>
      <c r="J620" s="5">
        <v>1192</v>
      </c>
      <c r="K620" s="7">
        <f t="shared" si="95"/>
        <v>19.866666666666667</v>
      </c>
      <c r="L620" s="5" t="s">
        <v>441</v>
      </c>
      <c r="M620" s="5" t="s">
        <v>88</v>
      </c>
      <c r="N620" s="14" t="str">
        <f t="shared" si="99"/>
        <v>Smith St &amp; 9 St TO Fulton St &amp; Clermont Ave</v>
      </c>
      <c r="O620" s="5" t="s">
        <v>11</v>
      </c>
      <c r="P620" s="5" t="s">
        <v>19</v>
      </c>
      <c r="Q620" s="5">
        <v>1977</v>
      </c>
      <c r="R620" s="8">
        <f t="shared" si="96"/>
        <v>45</v>
      </c>
      <c r="S620" s="9" t="str">
        <f t="shared" si="97"/>
        <v>40-49</v>
      </c>
      <c r="T620" s="9"/>
    </row>
    <row r="621" spans="1:20" x14ac:dyDescent="0.3">
      <c r="A621" s="5">
        <v>5621355</v>
      </c>
      <c r="B621" s="6">
        <v>42896.50403935185</v>
      </c>
      <c r="C621" s="31">
        <f t="shared" si="90"/>
        <v>42896</v>
      </c>
      <c r="D621" s="32">
        <f t="shared" si="91"/>
        <v>0.50403935185185189</v>
      </c>
      <c r="E621" s="12">
        <f t="shared" si="98"/>
        <v>0.5</v>
      </c>
      <c r="F621" s="10">
        <f t="shared" si="92"/>
        <v>7</v>
      </c>
      <c r="G621" s="9" t="str">
        <f t="shared" si="93"/>
        <v>Jun</v>
      </c>
      <c r="H621" s="9">
        <f t="shared" si="94"/>
        <v>2017</v>
      </c>
      <c r="I621" s="6">
        <v>42896.524189814816</v>
      </c>
      <c r="J621" s="5">
        <v>1740</v>
      </c>
      <c r="K621" s="7">
        <f t="shared" si="95"/>
        <v>29</v>
      </c>
      <c r="L621" s="5" t="s">
        <v>346</v>
      </c>
      <c r="M621" s="5" t="s">
        <v>363</v>
      </c>
      <c r="N621" s="14" t="str">
        <f t="shared" si="99"/>
        <v>Lexington Ave &amp; E 24 St TO Broadway &amp; W 41 St</v>
      </c>
      <c r="O621" s="5" t="s">
        <v>29</v>
      </c>
      <c r="P621" s="9" t="s">
        <v>19</v>
      </c>
      <c r="Q621" s="9">
        <v>1977</v>
      </c>
      <c r="R621" s="8">
        <f t="shared" si="96"/>
        <v>45</v>
      </c>
      <c r="S621" s="9" t="str">
        <f t="shared" si="97"/>
        <v>40-49</v>
      </c>
      <c r="T621" s="9"/>
    </row>
    <row r="622" spans="1:20" x14ac:dyDescent="0.3">
      <c r="A622" s="5">
        <v>1630084</v>
      </c>
      <c r="B622" s="6">
        <v>42798.476180555554</v>
      </c>
      <c r="C622" s="31">
        <f t="shared" si="90"/>
        <v>42798</v>
      </c>
      <c r="D622" s="32">
        <f t="shared" si="91"/>
        <v>0.47618055555555555</v>
      </c>
      <c r="E622" s="12">
        <f t="shared" si="98"/>
        <v>0.45833333333333331</v>
      </c>
      <c r="F622" s="10">
        <f t="shared" si="92"/>
        <v>7</v>
      </c>
      <c r="G622" s="9" t="str">
        <f t="shared" si="93"/>
        <v>Mar</v>
      </c>
      <c r="H622" s="9">
        <f t="shared" si="94"/>
        <v>2017</v>
      </c>
      <c r="I622" s="6">
        <v>42798.48400462963</v>
      </c>
      <c r="J622" s="5">
        <v>676</v>
      </c>
      <c r="K622" s="7">
        <f t="shared" si="95"/>
        <v>11.266666666666667</v>
      </c>
      <c r="L622" s="5" t="s">
        <v>107</v>
      </c>
      <c r="M622" s="5" t="s">
        <v>367</v>
      </c>
      <c r="N622" s="14" t="str">
        <f t="shared" si="99"/>
        <v>E 39 St &amp; 3 Ave TO E 11 St &amp; 1 Ave</v>
      </c>
      <c r="O622" s="5" t="s">
        <v>11</v>
      </c>
      <c r="P622" s="5" t="s">
        <v>12</v>
      </c>
      <c r="Q622" s="5">
        <v>1991</v>
      </c>
      <c r="R622" s="8">
        <f t="shared" si="96"/>
        <v>31</v>
      </c>
      <c r="S622" s="9" t="str">
        <f t="shared" si="97"/>
        <v>30-39</v>
      </c>
      <c r="T622" s="9"/>
    </row>
    <row r="623" spans="1:20" x14ac:dyDescent="0.3">
      <c r="A623" s="5">
        <v>4577767</v>
      </c>
      <c r="B623" s="6">
        <v>42875.822800925926</v>
      </c>
      <c r="C623" s="31">
        <f t="shared" si="90"/>
        <v>42875</v>
      </c>
      <c r="D623" s="32">
        <f t="shared" si="91"/>
        <v>0.82280092592592602</v>
      </c>
      <c r="E623" s="12">
        <f t="shared" si="98"/>
        <v>0.79166666666666663</v>
      </c>
      <c r="F623" s="10">
        <f t="shared" si="92"/>
        <v>7</v>
      </c>
      <c r="G623" s="9" t="str">
        <f t="shared" si="93"/>
        <v>May</v>
      </c>
      <c r="H623" s="9">
        <f t="shared" si="94"/>
        <v>2017</v>
      </c>
      <c r="I623" s="6">
        <v>42875.828750000001</v>
      </c>
      <c r="J623" s="5">
        <v>514</v>
      </c>
      <c r="K623" s="7">
        <f t="shared" si="95"/>
        <v>8.5666666666666664</v>
      </c>
      <c r="L623" s="5" t="s">
        <v>141</v>
      </c>
      <c r="M623" s="5" t="s">
        <v>82</v>
      </c>
      <c r="N623" s="14" t="str">
        <f t="shared" si="99"/>
        <v>E 16 St &amp; 5 Ave TO Perry St &amp; Bleecker St</v>
      </c>
      <c r="O623" s="5" t="s">
        <v>11</v>
      </c>
      <c r="P623" s="5" t="s">
        <v>12</v>
      </c>
      <c r="Q623" s="5">
        <v>1979</v>
      </c>
      <c r="R623" s="8">
        <f t="shared" si="96"/>
        <v>43</v>
      </c>
      <c r="S623" s="9" t="str">
        <f t="shared" si="97"/>
        <v>40-49</v>
      </c>
      <c r="T623" s="9"/>
    </row>
    <row r="624" spans="1:20" x14ac:dyDescent="0.3">
      <c r="A624" s="5">
        <v>4251955</v>
      </c>
      <c r="B624" s="6">
        <v>42870.653344907405</v>
      </c>
      <c r="C624" s="31">
        <f t="shared" si="90"/>
        <v>42870</v>
      </c>
      <c r="D624" s="32">
        <f t="shared" si="91"/>
        <v>0.65334490740740747</v>
      </c>
      <c r="E624" s="12">
        <f t="shared" si="98"/>
        <v>0.625</v>
      </c>
      <c r="F624" s="10">
        <f t="shared" si="92"/>
        <v>2</v>
      </c>
      <c r="G624" s="9" t="str">
        <f t="shared" si="93"/>
        <v>May</v>
      </c>
      <c r="H624" s="9">
        <f t="shared" si="94"/>
        <v>2017</v>
      </c>
      <c r="I624" s="6">
        <v>42870.657766203702</v>
      </c>
      <c r="J624" s="5">
        <v>382</v>
      </c>
      <c r="K624" s="7">
        <f t="shared" si="95"/>
        <v>6.3666666666666663</v>
      </c>
      <c r="L624" s="5" t="s">
        <v>79</v>
      </c>
      <c r="M624" s="5" t="s">
        <v>109</v>
      </c>
      <c r="N624" s="14" t="str">
        <f t="shared" si="99"/>
        <v>Bayard St &amp; Baxter St TO Vesey Pl &amp; River Terrace</v>
      </c>
      <c r="O624" s="5" t="s">
        <v>11</v>
      </c>
      <c r="P624" s="5" t="s">
        <v>12</v>
      </c>
      <c r="Q624" s="5">
        <v>1988</v>
      </c>
      <c r="R624" s="8">
        <f t="shared" si="96"/>
        <v>34</v>
      </c>
      <c r="S624" s="9" t="str">
        <f t="shared" si="97"/>
        <v>30-39</v>
      </c>
      <c r="T624" s="9"/>
    </row>
    <row r="625" spans="1:20" x14ac:dyDescent="0.3">
      <c r="A625" s="5">
        <v>5092155</v>
      </c>
      <c r="B625" s="6">
        <v>42887.338796296295</v>
      </c>
      <c r="C625" s="31">
        <f t="shared" si="90"/>
        <v>42887</v>
      </c>
      <c r="D625" s="32">
        <f t="shared" si="91"/>
        <v>0.33879629629629626</v>
      </c>
      <c r="E625" s="12">
        <f t="shared" si="98"/>
        <v>0.33333333333333331</v>
      </c>
      <c r="F625" s="10">
        <f t="shared" si="92"/>
        <v>5</v>
      </c>
      <c r="G625" s="9" t="str">
        <f t="shared" si="93"/>
        <v>Jun</v>
      </c>
      <c r="H625" s="9">
        <f t="shared" si="94"/>
        <v>2017</v>
      </c>
      <c r="I625" s="6">
        <v>42887.348506944443</v>
      </c>
      <c r="J625" s="5">
        <v>839</v>
      </c>
      <c r="K625" s="7">
        <f t="shared" si="95"/>
        <v>13.983333333333333</v>
      </c>
      <c r="L625" s="5" t="s">
        <v>313</v>
      </c>
      <c r="M625" s="5" t="s">
        <v>170</v>
      </c>
      <c r="N625" s="14" t="str">
        <f t="shared" si="99"/>
        <v>W 13 St &amp; 6 Ave TO W 52 St &amp; 6 Ave</v>
      </c>
      <c r="O625" s="5" t="s">
        <v>11</v>
      </c>
      <c r="P625" s="5" t="s">
        <v>12</v>
      </c>
      <c r="Q625" s="5">
        <v>1964</v>
      </c>
      <c r="R625" s="8">
        <f t="shared" si="96"/>
        <v>58</v>
      </c>
      <c r="S625" s="9" t="str">
        <f t="shared" si="97"/>
        <v>50-59</v>
      </c>
      <c r="T625" s="9"/>
    </row>
    <row r="626" spans="1:20" x14ac:dyDescent="0.3">
      <c r="A626" s="5">
        <v>4582789</v>
      </c>
      <c r="B626" s="6">
        <v>42875.951747685183</v>
      </c>
      <c r="C626" s="31">
        <f t="shared" si="90"/>
        <v>42875</v>
      </c>
      <c r="D626" s="32">
        <f t="shared" si="91"/>
        <v>0.95174768518518515</v>
      </c>
      <c r="E626" s="12">
        <f t="shared" si="98"/>
        <v>0.91666666666666663</v>
      </c>
      <c r="F626" s="10">
        <f t="shared" si="92"/>
        <v>7</v>
      </c>
      <c r="G626" s="9" t="str">
        <f t="shared" si="93"/>
        <v>May</v>
      </c>
      <c r="H626" s="9">
        <f t="shared" si="94"/>
        <v>2017</v>
      </c>
      <c r="I626" s="6">
        <v>42875.954710648148</v>
      </c>
      <c r="J626" s="5">
        <v>256</v>
      </c>
      <c r="K626" s="7">
        <f t="shared" si="95"/>
        <v>4.2666666666666666</v>
      </c>
      <c r="L626" s="5" t="s">
        <v>228</v>
      </c>
      <c r="M626" s="5" t="s">
        <v>56</v>
      </c>
      <c r="N626" s="14" t="str">
        <f t="shared" si="99"/>
        <v>Canal St &amp; Rutgers St TO Allen St &amp; Stanton St</v>
      </c>
      <c r="O626" s="5" t="s">
        <v>11</v>
      </c>
      <c r="P626" s="5" t="s">
        <v>12</v>
      </c>
      <c r="Q626" s="5">
        <v>1989</v>
      </c>
      <c r="R626" s="8">
        <f t="shared" si="96"/>
        <v>33</v>
      </c>
      <c r="S626" s="9" t="str">
        <f t="shared" si="97"/>
        <v>30-39</v>
      </c>
      <c r="T626" s="9"/>
    </row>
    <row r="627" spans="1:20" x14ac:dyDescent="0.3">
      <c r="A627" s="5">
        <v>437124</v>
      </c>
      <c r="B627" s="6">
        <v>42755.523518518516</v>
      </c>
      <c r="C627" s="31">
        <f t="shared" si="90"/>
        <v>42755</v>
      </c>
      <c r="D627" s="32">
        <f t="shared" si="91"/>
        <v>0.52351851851851849</v>
      </c>
      <c r="E627" s="12">
        <f t="shared" si="98"/>
        <v>0.5</v>
      </c>
      <c r="F627" s="10">
        <f t="shared" si="92"/>
        <v>6</v>
      </c>
      <c r="G627" s="9" t="str">
        <f t="shared" si="93"/>
        <v>Jan</v>
      </c>
      <c r="H627" s="9">
        <f t="shared" si="94"/>
        <v>2017</v>
      </c>
      <c r="I627" s="6">
        <v>42755.524710648147</v>
      </c>
      <c r="J627" s="5">
        <v>102</v>
      </c>
      <c r="K627" s="7">
        <f t="shared" si="95"/>
        <v>1.7</v>
      </c>
      <c r="L627" s="5" t="s">
        <v>436</v>
      </c>
      <c r="M627" s="5" t="s">
        <v>442</v>
      </c>
      <c r="N627" s="14" t="str">
        <f t="shared" si="99"/>
        <v>Madison St &amp; Clinton St TO Madison St &amp; Montgomery St</v>
      </c>
      <c r="O627" s="5" t="s">
        <v>11</v>
      </c>
      <c r="P627" s="5" t="s">
        <v>12</v>
      </c>
      <c r="Q627" s="5">
        <v>1994</v>
      </c>
      <c r="R627" s="8">
        <f t="shared" si="96"/>
        <v>28</v>
      </c>
      <c r="S627" s="9" t="str">
        <f t="shared" si="97"/>
        <v>20-29</v>
      </c>
      <c r="T627" s="9"/>
    </row>
    <row r="628" spans="1:20" x14ac:dyDescent="0.3">
      <c r="A628" s="5">
        <v>4386654</v>
      </c>
      <c r="B628" s="6">
        <v>42872.730474537035</v>
      </c>
      <c r="C628" s="31">
        <f t="shared" si="90"/>
        <v>42872</v>
      </c>
      <c r="D628" s="32">
        <f t="shared" si="91"/>
        <v>0.73047453703703702</v>
      </c>
      <c r="E628" s="12">
        <f t="shared" si="98"/>
        <v>0.70833333333333326</v>
      </c>
      <c r="F628" s="10">
        <f t="shared" si="92"/>
        <v>4</v>
      </c>
      <c r="G628" s="9" t="str">
        <f t="shared" si="93"/>
        <v>May</v>
      </c>
      <c r="H628" s="9">
        <f t="shared" si="94"/>
        <v>2017</v>
      </c>
      <c r="I628" s="6">
        <v>42872.734652777777</v>
      </c>
      <c r="J628" s="5">
        <v>361</v>
      </c>
      <c r="K628" s="7">
        <f t="shared" si="95"/>
        <v>6.0166666666666666</v>
      </c>
      <c r="L628" s="5" t="s">
        <v>439</v>
      </c>
      <c r="M628" s="5" t="s">
        <v>176</v>
      </c>
      <c r="N628" s="14" t="str">
        <f t="shared" si="99"/>
        <v>E 9 St &amp; Avenue C TO Cooper Square &amp; E 7 St</v>
      </c>
      <c r="O628" s="5" t="s">
        <v>11</v>
      </c>
      <c r="P628" s="5" t="s">
        <v>12</v>
      </c>
      <c r="Q628" s="5">
        <v>1985</v>
      </c>
      <c r="R628" s="8">
        <f t="shared" si="96"/>
        <v>37</v>
      </c>
      <c r="S628" s="9" t="str">
        <f t="shared" si="97"/>
        <v>30-39</v>
      </c>
      <c r="T628" s="9"/>
    </row>
    <row r="629" spans="1:20" x14ac:dyDescent="0.3">
      <c r="A629" s="5">
        <v>4848206</v>
      </c>
      <c r="B629" s="6">
        <v>42881.810763888891</v>
      </c>
      <c r="C629" s="31">
        <f t="shared" si="90"/>
        <v>42881</v>
      </c>
      <c r="D629" s="32">
        <f t="shared" si="91"/>
        <v>0.81076388888888884</v>
      </c>
      <c r="E629" s="12">
        <f t="shared" si="98"/>
        <v>0.79166666666666663</v>
      </c>
      <c r="F629" s="10">
        <f t="shared" si="92"/>
        <v>6</v>
      </c>
      <c r="G629" s="9" t="str">
        <f t="shared" si="93"/>
        <v>May</v>
      </c>
      <c r="H629" s="9">
        <f t="shared" si="94"/>
        <v>2017</v>
      </c>
      <c r="I629" s="6">
        <v>42881.813958333332</v>
      </c>
      <c r="J629" s="5">
        <v>276</v>
      </c>
      <c r="K629" s="7">
        <f t="shared" si="95"/>
        <v>4.5999999999999996</v>
      </c>
      <c r="L629" s="5" t="s">
        <v>303</v>
      </c>
      <c r="M629" s="5" t="s">
        <v>306</v>
      </c>
      <c r="N629" s="14" t="str">
        <f t="shared" si="99"/>
        <v>Brooklyn Bridge Park - Pier 2 TO Atlantic Ave &amp; Furman St</v>
      </c>
      <c r="O629" s="5" t="s">
        <v>11</v>
      </c>
      <c r="P629" s="5" t="s">
        <v>12</v>
      </c>
      <c r="Q629" s="5">
        <v>1990</v>
      </c>
      <c r="R629" s="8">
        <f t="shared" si="96"/>
        <v>32</v>
      </c>
      <c r="S629" s="9" t="str">
        <f t="shared" si="97"/>
        <v>30-39</v>
      </c>
      <c r="T629" s="9"/>
    </row>
    <row r="630" spans="1:20" x14ac:dyDescent="0.3">
      <c r="A630" s="5">
        <v>6355814</v>
      </c>
      <c r="B630" s="6">
        <v>42909.483356481483</v>
      </c>
      <c r="C630" s="31">
        <f t="shared" si="90"/>
        <v>42909</v>
      </c>
      <c r="D630" s="32">
        <f t="shared" si="91"/>
        <v>0.48335648148148147</v>
      </c>
      <c r="E630" s="12">
        <f t="shared" si="98"/>
        <v>0.45833333333333331</v>
      </c>
      <c r="F630" s="10">
        <f t="shared" si="92"/>
        <v>6</v>
      </c>
      <c r="G630" s="9" t="str">
        <f t="shared" si="93"/>
        <v>Jun</v>
      </c>
      <c r="H630" s="9">
        <f t="shared" si="94"/>
        <v>2017</v>
      </c>
      <c r="I630" s="6">
        <v>42909.496134259258</v>
      </c>
      <c r="J630" s="5">
        <v>1104</v>
      </c>
      <c r="K630" s="7">
        <f t="shared" si="95"/>
        <v>18.399999999999999</v>
      </c>
      <c r="L630" s="5" t="s">
        <v>186</v>
      </c>
      <c r="M630" s="5" t="s">
        <v>141</v>
      </c>
      <c r="N630" s="14" t="str">
        <f t="shared" si="99"/>
        <v>11 Ave &amp; W 27 St TO E 16 St &amp; 5 Ave</v>
      </c>
      <c r="O630" s="5" t="s">
        <v>11</v>
      </c>
      <c r="P630" s="5" t="s">
        <v>12</v>
      </c>
      <c r="Q630" s="5">
        <v>1985</v>
      </c>
      <c r="R630" s="8">
        <f t="shared" si="96"/>
        <v>37</v>
      </c>
      <c r="S630" s="9" t="str">
        <f t="shared" si="97"/>
        <v>30-39</v>
      </c>
      <c r="T630" s="9"/>
    </row>
    <row r="631" spans="1:20" x14ac:dyDescent="0.3">
      <c r="A631" s="5">
        <v>5590129</v>
      </c>
      <c r="B631" s="6">
        <v>42895.758483796293</v>
      </c>
      <c r="C631" s="31">
        <f t="shared" si="90"/>
        <v>42895</v>
      </c>
      <c r="D631" s="32">
        <f t="shared" si="91"/>
        <v>0.75848379629629636</v>
      </c>
      <c r="E631" s="12">
        <f t="shared" si="98"/>
        <v>0.75</v>
      </c>
      <c r="F631" s="10">
        <f t="shared" si="92"/>
        <v>6</v>
      </c>
      <c r="G631" s="9" t="str">
        <f t="shared" si="93"/>
        <v>Jun</v>
      </c>
      <c r="H631" s="9">
        <f t="shared" si="94"/>
        <v>2017</v>
      </c>
      <c r="I631" s="6">
        <v>42895.763865740744</v>
      </c>
      <c r="J631" s="5">
        <v>465</v>
      </c>
      <c r="K631" s="7">
        <f t="shared" si="95"/>
        <v>7.75</v>
      </c>
      <c r="L631" s="5" t="s">
        <v>328</v>
      </c>
      <c r="M631" s="5" t="s">
        <v>443</v>
      </c>
      <c r="N631" s="14" t="str">
        <f t="shared" si="99"/>
        <v>Riverside Dr &amp; W 72 St TO Riverside Dr &amp; W 89 St</v>
      </c>
      <c r="O631" s="5" t="s">
        <v>11</v>
      </c>
      <c r="P631" s="5" t="s">
        <v>19</v>
      </c>
      <c r="Q631" s="5">
        <v>1999</v>
      </c>
      <c r="R631" s="8">
        <f t="shared" si="96"/>
        <v>23</v>
      </c>
      <c r="S631" s="9" t="str">
        <f t="shared" si="97"/>
        <v>20-29</v>
      </c>
      <c r="T631" s="9"/>
    </row>
    <row r="632" spans="1:20" x14ac:dyDescent="0.3">
      <c r="A632" s="5">
        <v>4036294</v>
      </c>
      <c r="B632" s="6">
        <v>42865.615787037037</v>
      </c>
      <c r="C632" s="31">
        <f t="shared" si="90"/>
        <v>42865</v>
      </c>
      <c r="D632" s="32">
        <f t="shared" si="91"/>
        <v>0.61578703703703697</v>
      </c>
      <c r="E632" s="12">
        <f t="shared" si="98"/>
        <v>0.58333333333333326</v>
      </c>
      <c r="F632" s="10">
        <f t="shared" si="92"/>
        <v>4</v>
      </c>
      <c r="G632" s="9" t="str">
        <f t="shared" si="93"/>
        <v>May</v>
      </c>
      <c r="H632" s="9">
        <f t="shared" si="94"/>
        <v>2017</v>
      </c>
      <c r="I632" s="6">
        <v>42865.620057870372</v>
      </c>
      <c r="J632" s="5">
        <v>368</v>
      </c>
      <c r="K632" s="7">
        <f t="shared" si="95"/>
        <v>6.1333333333333337</v>
      </c>
      <c r="L632" s="5" t="s">
        <v>126</v>
      </c>
      <c r="M632" s="5" t="s">
        <v>176</v>
      </c>
      <c r="N632" s="14" t="str">
        <f t="shared" si="99"/>
        <v>Allen St &amp; Rivington St TO Cooper Square &amp; E 7 St</v>
      </c>
      <c r="O632" s="5" t="s">
        <v>11</v>
      </c>
      <c r="P632" s="5" t="s">
        <v>19</v>
      </c>
      <c r="Q632" s="5">
        <v>1987</v>
      </c>
      <c r="R632" s="8">
        <f t="shared" si="96"/>
        <v>35</v>
      </c>
      <c r="S632" s="9" t="str">
        <f t="shared" si="97"/>
        <v>30-39</v>
      </c>
      <c r="T632" s="9"/>
    </row>
    <row r="633" spans="1:20" x14ac:dyDescent="0.3">
      <c r="A633" s="5">
        <v>6281515</v>
      </c>
      <c r="B633" s="6">
        <v>42908.365914351853</v>
      </c>
      <c r="C633" s="31">
        <f t="shared" si="90"/>
        <v>42908</v>
      </c>
      <c r="D633" s="32">
        <f t="shared" si="91"/>
        <v>0.36591435185185189</v>
      </c>
      <c r="E633" s="12">
        <f t="shared" si="98"/>
        <v>0.33333333333333331</v>
      </c>
      <c r="F633" s="10">
        <f t="shared" si="92"/>
        <v>5</v>
      </c>
      <c r="G633" s="9" t="str">
        <f t="shared" si="93"/>
        <v>Jun</v>
      </c>
      <c r="H633" s="9">
        <f t="shared" si="94"/>
        <v>2017</v>
      </c>
      <c r="I633" s="6">
        <v>42908.372523148151</v>
      </c>
      <c r="J633" s="5">
        <v>571</v>
      </c>
      <c r="K633" s="7">
        <f t="shared" si="95"/>
        <v>9.5166666666666675</v>
      </c>
      <c r="L633" s="5" t="s">
        <v>441</v>
      </c>
      <c r="M633" s="5" t="s">
        <v>444</v>
      </c>
      <c r="N633" s="14" t="str">
        <f t="shared" si="99"/>
        <v>Smith St &amp; 9 St TO Reed St &amp; Van Brunt St</v>
      </c>
      <c r="O633" s="5" t="s">
        <v>11</v>
      </c>
      <c r="P633" s="5" t="s">
        <v>12</v>
      </c>
      <c r="Q633" s="5">
        <v>1968</v>
      </c>
      <c r="R633" s="8">
        <f t="shared" si="96"/>
        <v>54</v>
      </c>
      <c r="S633" s="9" t="str">
        <f t="shared" si="97"/>
        <v>50-59</v>
      </c>
      <c r="T633" s="9"/>
    </row>
    <row r="634" spans="1:20" x14ac:dyDescent="0.3">
      <c r="A634" s="5">
        <v>5000284</v>
      </c>
      <c r="B634" s="6">
        <v>42885.651076388887</v>
      </c>
      <c r="C634" s="31">
        <f t="shared" si="90"/>
        <v>42885</v>
      </c>
      <c r="D634" s="32">
        <f t="shared" si="91"/>
        <v>0.65107638888888886</v>
      </c>
      <c r="E634" s="12">
        <f t="shared" si="98"/>
        <v>0.625</v>
      </c>
      <c r="F634" s="10">
        <f t="shared" si="92"/>
        <v>3</v>
      </c>
      <c r="G634" s="9" t="str">
        <f t="shared" si="93"/>
        <v>May</v>
      </c>
      <c r="H634" s="9">
        <f t="shared" si="94"/>
        <v>2017</v>
      </c>
      <c r="I634" s="6">
        <v>42885.677499999998</v>
      </c>
      <c r="J634" s="5">
        <v>2282</v>
      </c>
      <c r="K634" s="7">
        <f t="shared" si="95"/>
        <v>38.033333333333331</v>
      </c>
      <c r="L634" s="5" t="s">
        <v>28</v>
      </c>
      <c r="M634" s="5" t="s">
        <v>228</v>
      </c>
      <c r="N634" s="14" t="str">
        <f t="shared" si="99"/>
        <v>Central Park S &amp; 6 Ave TO Canal St &amp; Rutgers St</v>
      </c>
      <c r="O634" s="5" t="s">
        <v>11</v>
      </c>
      <c r="P634" s="5" t="s">
        <v>12</v>
      </c>
      <c r="Q634" s="5">
        <v>1975</v>
      </c>
      <c r="R634" s="8">
        <f t="shared" si="96"/>
        <v>47</v>
      </c>
      <c r="S634" s="9" t="str">
        <f t="shared" si="97"/>
        <v>40-49</v>
      </c>
      <c r="T634" s="9"/>
    </row>
    <row r="635" spans="1:20" x14ac:dyDescent="0.3">
      <c r="A635" s="5">
        <v>3723871</v>
      </c>
      <c r="B635" s="6">
        <v>42858.764988425923</v>
      </c>
      <c r="C635" s="31">
        <f t="shared" si="90"/>
        <v>42858</v>
      </c>
      <c r="D635" s="32">
        <f t="shared" si="91"/>
        <v>0.76498842592592586</v>
      </c>
      <c r="E635" s="12">
        <f t="shared" si="98"/>
        <v>0.75</v>
      </c>
      <c r="F635" s="10">
        <f t="shared" si="92"/>
        <v>4</v>
      </c>
      <c r="G635" s="9" t="str">
        <f t="shared" si="93"/>
        <v>May</v>
      </c>
      <c r="H635" s="9">
        <f t="shared" si="94"/>
        <v>2017</v>
      </c>
      <c r="I635" s="6">
        <v>42858.771099537036</v>
      </c>
      <c r="J635" s="5">
        <v>528</v>
      </c>
      <c r="K635" s="7">
        <f t="shared" si="95"/>
        <v>8.8000000000000007</v>
      </c>
      <c r="L635" s="5" t="s">
        <v>39</v>
      </c>
      <c r="M635" s="5" t="s">
        <v>393</v>
      </c>
      <c r="N635" s="14" t="str">
        <f t="shared" si="99"/>
        <v>E 47 St &amp; Park Ave TO Broadway &amp; W 32 St</v>
      </c>
      <c r="O635" s="5" t="s">
        <v>11</v>
      </c>
      <c r="P635" s="5" t="s">
        <v>12</v>
      </c>
      <c r="Q635" s="5">
        <v>1978</v>
      </c>
      <c r="R635" s="8">
        <f t="shared" si="96"/>
        <v>44</v>
      </c>
      <c r="S635" s="9" t="str">
        <f t="shared" si="97"/>
        <v>40-49</v>
      </c>
      <c r="T635" s="9"/>
    </row>
    <row r="636" spans="1:20" x14ac:dyDescent="0.3">
      <c r="A636" s="5">
        <v>5658418</v>
      </c>
      <c r="B636" s="6">
        <v>42896.876909722225</v>
      </c>
      <c r="C636" s="31">
        <f t="shared" si="90"/>
        <v>42896</v>
      </c>
      <c r="D636" s="32">
        <f t="shared" si="91"/>
        <v>0.8769097222222223</v>
      </c>
      <c r="E636" s="12">
        <f t="shared" si="98"/>
        <v>0.875</v>
      </c>
      <c r="F636" s="10">
        <f t="shared" si="92"/>
        <v>7</v>
      </c>
      <c r="G636" s="9" t="str">
        <f t="shared" si="93"/>
        <v>Jun</v>
      </c>
      <c r="H636" s="9">
        <f t="shared" si="94"/>
        <v>2017</v>
      </c>
      <c r="I636" s="6">
        <v>42896.895104166666</v>
      </c>
      <c r="J636" s="5">
        <v>1571</v>
      </c>
      <c r="K636" s="7">
        <f t="shared" si="95"/>
        <v>26.183333333333334</v>
      </c>
      <c r="L636" s="5" t="s">
        <v>182</v>
      </c>
      <c r="M636" s="5" t="s">
        <v>31</v>
      </c>
      <c r="N636" s="14" t="str">
        <f t="shared" si="99"/>
        <v>2 Ave &amp; E 96 St TO E 25 St &amp; 2 Ave</v>
      </c>
      <c r="O636" s="5" t="s">
        <v>11</v>
      </c>
      <c r="P636" s="5" t="s">
        <v>12</v>
      </c>
      <c r="Q636" s="5">
        <v>1962</v>
      </c>
      <c r="R636" s="8">
        <f t="shared" si="96"/>
        <v>60</v>
      </c>
      <c r="S636" s="9" t="str">
        <f t="shared" si="97"/>
        <v>60-69</v>
      </c>
      <c r="T636" s="9"/>
    </row>
    <row r="637" spans="1:20" x14ac:dyDescent="0.3">
      <c r="A637" s="5">
        <v>6538158</v>
      </c>
      <c r="B637" s="6">
        <v>42912.736793981479</v>
      </c>
      <c r="C637" s="31">
        <f t="shared" si="90"/>
        <v>42912</v>
      </c>
      <c r="D637" s="32">
        <f t="shared" si="91"/>
        <v>0.73679398148148145</v>
      </c>
      <c r="E637" s="12">
        <f t="shared" si="98"/>
        <v>0.70833333333333326</v>
      </c>
      <c r="F637" s="10">
        <f t="shared" si="92"/>
        <v>2</v>
      </c>
      <c r="G637" s="9" t="str">
        <f t="shared" si="93"/>
        <v>Jun</v>
      </c>
      <c r="H637" s="9">
        <f t="shared" si="94"/>
        <v>2017</v>
      </c>
      <c r="I637" s="6">
        <v>42912.747881944444</v>
      </c>
      <c r="J637" s="5">
        <v>958</v>
      </c>
      <c r="K637" s="7">
        <f t="shared" si="95"/>
        <v>15.966666666666667</v>
      </c>
      <c r="L637" s="5" t="s">
        <v>134</v>
      </c>
      <c r="M637" s="5" t="s">
        <v>289</v>
      </c>
      <c r="N637" s="14" t="str">
        <f t="shared" si="99"/>
        <v>Broadway &amp; W 51 St TO W 33 St &amp; 7 Ave</v>
      </c>
      <c r="O637" s="5" t="s">
        <v>29</v>
      </c>
      <c r="P637" s="9" t="s">
        <v>12</v>
      </c>
      <c r="Q637" s="9">
        <v>1962</v>
      </c>
      <c r="R637" s="8">
        <f t="shared" si="96"/>
        <v>60</v>
      </c>
      <c r="S637" s="9" t="str">
        <f t="shared" si="97"/>
        <v>60-69</v>
      </c>
      <c r="T637" s="9"/>
    </row>
    <row r="638" spans="1:20" x14ac:dyDescent="0.3">
      <c r="A638" s="5">
        <v>6603188</v>
      </c>
      <c r="B638" s="6">
        <v>42913.737743055557</v>
      </c>
      <c r="C638" s="31">
        <f t="shared" si="90"/>
        <v>42913</v>
      </c>
      <c r="D638" s="32">
        <f t="shared" si="91"/>
        <v>0.73774305555555564</v>
      </c>
      <c r="E638" s="12">
        <f t="shared" si="98"/>
        <v>0.70833333333333326</v>
      </c>
      <c r="F638" s="10">
        <f t="shared" si="92"/>
        <v>3</v>
      </c>
      <c r="G638" s="9" t="str">
        <f t="shared" si="93"/>
        <v>Jun</v>
      </c>
      <c r="H638" s="9">
        <f t="shared" si="94"/>
        <v>2017</v>
      </c>
      <c r="I638" s="6">
        <v>42913.743854166663</v>
      </c>
      <c r="J638" s="5">
        <v>528</v>
      </c>
      <c r="K638" s="7">
        <f t="shared" si="95"/>
        <v>8.8000000000000007</v>
      </c>
      <c r="L638" s="5" t="s">
        <v>175</v>
      </c>
      <c r="M638" s="5" t="s">
        <v>38</v>
      </c>
      <c r="N638" s="14" t="str">
        <f t="shared" si="99"/>
        <v>E 47 St &amp; 2 Ave TO 1 Ave &amp; E 68 St</v>
      </c>
      <c r="O638" s="5" t="s">
        <v>11</v>
      </c>
      <c r="P638" s="5" t="s">
        <v>12</v>
      </c>
      <c r="Q638" s="5">
        <v>1992</v>
      </c>
      <c r="R638" s="8">
        <f t="shared" si="96"/>
        <v>30</v>
      </c>
      <c r="S638" s="9" t="str">
        <f t="shared" si="97"/>
        <v>30-39</v>
      </c>
      <c r="T638" s="9"/>
    </row>
    <row r="639" spans="1:20" x14ac:dyDescent="0.3">
      <c r="A639" s="5">
        <v>3332077</v>
      </c>
      <c r="B639" s="6">
        <v>42851.744293981479</v>
      </c>
      <c r="C639" s="31">
        <f t="shared" si="90"/>
        <v>42851</v>
      </c>
      <c r="D639" s="32">
        <f t="shared" si="91"/>
        <v>0.7442939814814814</v>
      </c>
      <c r="E639" s="12">
        <f t="shared" si="98"/>
        <v>0.70833333333333326</v>
      </c>
      <c r="F639" s="10">
        <f t="shared" si="92"/>
        <v>4</v>
      </c>
      <c r="G639" s="9" t="str">
        <f t="shared" si="93"/>
        <v>Apr</v>
      </c>
      <c r="H639" s="9">
        <f t="shared" si="94"/>
        <v>2017</v>
      </c>
      <c r="I639" s="6">
        <v>42851.749120370368</v>
      </c>
      <c r="J639" s="5">
        <v>417</v>
      </c>
      <c r="K639" s="7">
        <f t="shared" si="95"/>
        <v>6.95</v>
      </c>
      <c r="L639" s="5" t="s">
        <v>162</v>
      </c>
      <c r="M639" s="5" t="s">
        <v>200</v>
      </c>
      <c r="N639" s="14" t="str">
        <f t="shared" si="99"/>
        <v>W 44 St &amp; 5 Ave TO Broadway &amp; W 49 St</v>
      </c>
      <c r="O639" s="5" t="s">
        <v>11</v>
      </c>
      <c r="P639" s="5" t="s">
        <v>19</v>
      </c>
      <c r="Q639" s="5">
        <v>1960</v>
      </c>
      <c r="R639" s="8">
        <f t="shared" si="96"/>
        <v>62</v>
      </c>
      <c r="S639" s="9" t="str">
        <f t="shared" si="97"/>
        <v>60-69</v>
      </c>
      <c r="T639" s="9"/>
    </row>
    <row r="640" spans="1:20" x14ac:dyDescent="0.3">
      <c r="A640" s="5">
        <v>6579097</v>
      </c>
      <c r="B640" s="6">
        <v>42913.452453703707</v>
      </c>
      <c r="C640" s="31">
        <f t="shared" si="90"/>
        <v>42913</v>
      </c>
      <c r="D640" s="32">
        <f t="shared" si="91"/>
        <v>0.45245370370370369</v>
      </c>
      <c r="E640" s="12">
        <f t="shared" si="98"/>
        <v>0.41666666666666663</v>
      </c>
      <c r="F640" s="10">
        <f t="shared" si="92"/>
        <v>3</v>
      </c>
      <c r="G640" s="9" t="str">
        <f t="shared" si="93"/>
        <v>Jun</v>
      </c>
      <c r="H640" s="9">
        <f t="shared" si="94"/>
        <v>2017</v>
      </c>
      <c r="I640" s="6">
        <v>42913.468518518515</v>
      </c>
      <c r="J640" s="5">
        <v>1387</v>
      </c>
      <c r="K640" s="7">
        <f t="shared" si="95"/>
        <v>23.116666666666667</v>
      </c>
      <c r="L640" s="5" t="s">
        <v>246</v>
      </c>
      <c r="M640" s="5" t="s">
        <v>240</v>
      </c>
      <c r="N640" s="14" t="str">
        <f t="shared" si="99"/>
        <v>Metropolitan Ave &amp; Bedford Ave TO E 7 St &amp; Avenue A</v>
      </c>
      <c r="O640" s="5" t="s">
        <v>11</v>
      </c>
      <c r="P640" s="5" t="s">
        <v>12</v>
      </c>
      <c r="Q640" s="5">
        <v>1976</v>
      </c>
      <c r="R640" s="8">
        <f t="shared" si="96"/>
        <v>46</v>
      </c>
      <c r="S640" s="9" t="str">
        <f t="shared" si="97"/>
        <v>40-49</v>
      </c>
      <c r="T640" s="9"/>
    </row>
    <row r="641" spans="1:20" x14ac:dyDescent="0.3">
      <c r="A641" s="5">
        <v>4347914</v>
      </c>
      <c r="B641" s="6">
        <v>42872.29724537037</v>
      </c>
      <c r="C641" s="31">
        <f t="shared" si="90"/>
        <v>42872</v>
      </c>
      <c r="D641" s="32">
        <f t="shared" si="91"/>
        <v>0.29724537037037035</v>
      </c>
      <c r="E641" s="12">
        <f t="shared" si="98"/>
        <v>0.29166666666666663</v>
      </c>
      <c r="F641" s="10">
        <f t="shared" si="92"/>
        <v>4</v>
      </c>
      <c r="G641" s="9" t="str">
        <f t="shared" si="93"/>
        <v>May</v>
      </c>
      <c r="H641" s="9">
        <f t="shared" si="94"/>
        <v>2017</v>
      </c>
      <c r="I641" s="6">
        <v>42872.299247685187</v>
      </c>
      <c r="J641" s="5">
        <v>173</v>
      </c>
      <c r="K641" s="7">
        <f t="shared" si="95"/>
        <v>2.8833333333333333</v>
      </c>
      <c r="L641" s="5" t="s">
        <v>350</v>
      </c>
      <c r="M641" s="5" t="s">
        <v>142</v>
      </c>
      <c r="N641" s="14" t="str">
        <f t="shared" si="99"/>
        <v>Leonard St &amp; Church St TO Reade St &amp; Broadway</v>
      </c>
      <c r="O641" s="5" t="s">
        <v>11</v>
      </c>
      <c r="P641" s="5" t="s">
        <v>12</v>
      </c>
      <c r="Q641" s="5">
        <v>1991</v>
      </c>
      <c r="R641" s="8">
        <f t="shared" si="96"/>
        <v>31</v>
      </c>
      <c r="S641" s="9" t="str">
        <f t="shared" si="97"/>
        <v>30-39</v>
      </c>
      <c r="T641" s="9"/>
    </row>
    <row r="642" spans="1:20" x14ac:dyDescent="0.3">
      <c r="A642" s="5">
        <v>6248195</v>
      </c>
      <c r="B642" s="6">
        <v>42907.749710648146</v>
      </c>
      <c r="C642" s="31">
        <f t="shared" ref="C642:C667" si="100">DATE(YEAR(B642),MONTH(B642),DAY(B642))</f>
        <v>42907</v>
      </c>
      <c r="D642" s="32">
        <f t="shared" ref="D642:D667" si="101">TIME(HOUR(B642),MINUTE(B642),SECOND(B642))</f>
        <v>0.74971064814814825</v>
      </c>
      <c r="E642" s="12">
        <f t="shared" si="98"/>
        <v>0.70833333333333326</v>
      </c>
      <c r="F642" s="10">
        <f t="shared" ref="F642:F667" si="102">WEEKDAY(B642)</f>
        <v>4</v>
      </c>
      <c r="G642" s="9" t="str">
        <f t="shared" ref="G642:G667" si="103">TEXT(B642,"mmm")</f>
        <v>Jun</v>
      </c>
      <c r="H642" s="9">
        <f t="shared" ref="H642:H667" si="104">YEAR(B642)</f>
        <v>2017</v>
      </c>
      <c r="I642" s="6">
        <v>42907.758090277777</v>
      </c>
      <c r="J642" s="5">
        <v>724</v>
      </c>
      <c r="K642" s="7">
        <f t="shared" ref="K642:K667" si="105">J642/60</f>
        <v>12.066666666666666</v>
      </c>
      <c r="L642" s="5" t="s">
        <v>81</v>
      </c>
      <c r="M642" s="5" t="s">
        <v>243</v>
      </c>
      <c r="N642" s="14" t="str">
        <f t="shared" si="99"/>
        <v>N 8 St &amp; Driggs Ave TO Franklin St &amp; Dupont St</v>
      </c>
      <c r="O642" s="5" t="s">
        <v>11</v>
      </c>
      <c r="P642" s="5" t="s">
        <v>12</v>
      </c>
      <c r="Q642" s="5">
        <v>1983</v>
      </c>
      <c r="R642" s="8">
        <f t="shared" ref="R642:R667" si="106">2022-Q642</f>
        <v>39</v>
      </c>
      <c r="S642" s="9" t="str">
        <f t="shared" ref="S642:S667" si="107">IF(AND(R642&gt;=20,R642&lt;30),"20-29",IF(AND(R642&gt;=30,R642&lt;40),"30-39",IF(AND(R642&gt;=40,R642&lt;50),"40-49",IF(AND(R642&gt;=50,R642&lt;60),"50-59",IF(AND(R642&gt;=60,R642&lt;70),"60-69",IF(AND(R642&gt;=70,R642&lt;80),"70-79","80 above"))))))</f>
        <v>30-39</v>
      </c>
      <c r="T642" s="9"/>
    </row>
    <row r="643" spans="1:20" x14ac:dyDescent="0.3">
      <c r="A643" s="5">
        <v>238151</v>
      </c>
      <c r="B643" s="6">
        <v>42747.768171296295</v>
      </c>
      <c r="C643" s="31">
        <f t="shared" si="100"/>
        <v>42747</v>
      </c>
      <c r="D643" s="32">
        <f t="shared" si="101"/>
        <v>0.76817129629629621</v>
      </c>
      <c r="E643" s="12">
        <f t="shared" ref="E643:E667" si="108">FLOOR(D643,"1:00")</f>
        <v>0.75</v>
      </c>
      <c r="F643" s="10">
        <f t="shared" si="102"/>
        <v>5</v>
      </c>
      <c r="G643" s="9" t="str">
        <f t="shared" si="103"/>
        <v>Jan</v>
      </c>
      <c r="H643" s="9">
        <f t="shared" si="104"/>
        <v>2017</v>
      </c>
      <c r="I643" s="6">
        <v>42747.776423611111</v>
      </c>
      <c r="J643" s="5">
        <v>713</v>
      </c>
      <c r="K643" s="7">
        <f t="shared" si="105"/>
        <v>11.883333333333333</v>
      </c>
      <c r="L643" s="5" t="s">
        <v>445</v>
      </c>
      <c r="M643" s="5" t="s">
        <v>276</v>
      </c>
      <c r="N643" s="14" t="str">
        <f t="shared" ref="N643:N667" si="109">CONCATENATE(L643:L1308," TO ",M643:M1308)</f>
        <v>E 48 St &amp; 3 Ave TO W 39 St &amp; 9 Ave</v>
      </c>
      <c r="O643" s="5" t="s">
        <v>11</v>
      </c>
      <c r="P643" s="5" t="s">
        <v>12</v>
      </c>
      <c r="Q643" s="5">
        <v>1956</v>
      </c>
      <c r="R643" s="8">
        <f t="shared" si="106"/>
        <v>66</v>
      </c>
      <c r="S643" s="9" t="str">
        <f t="shared" si="107"/>
        <v>60-69</v>
      </c>
      <c r="T643" s="9"/>
    </row>
    <row r="644" spans="1:20" x14ac:dyDescent="0.3">
      <c r="A644" s="5">
        <v>6190901</v>
      </c>
      <c r="B644" s="6">
        <v>42906.81108796296</v>
      </c>
      <c r="C644" s="31">
        <f t="shared" si="100"/>
        <v>42906</v>
      </c>
      <c r="D644" s="32">
        <f t="shared" si="101"/>
        <v>0.81108796296296293</v>
      </c>
      <c r="E644" s="12">
        <f t="shared" si="108"/>
        <v>0.79166666666666663</v>
      </c>
      <c r="F644" s="10">
        <f t="shared" si="102"/>
        <v>3</v>
      </c>
      <c r="G644" s="9" t="str">
        <f t="shared" si="103"/>
        <v>Jun</v>
      </c>
      <c r="H644" s="9">
        <f t="shared" si="104"/>
        <v>2017</v>
      </c>
      <c r="I644" s="6">
        <v>42906.813078703701</v>
      </c>
      <c r="J644" s="5">
        <v>171</v>
      </c>
      <c r="K644" s="7">
        <f t="shared" si="105"/>
        <v>2.85</v>
      </c>
      <c r="L644" s="5" t="s">
        <v>446</v>
      </c>
      <c r="M644" s="5" t="s">
        <v>447</v>
      </c>
      <c r="N644" s="14" t="str">
        <f t="shared" si="109"/>
        <v>Putnam Ave &amp; Throop Ave TO Marcus Garvey Blvd &amp; Macon St</v>
      </c>
      <c r="O644" s="5" t="s">
        <v>11</v>
      </c>
      <c r="P644" s="5" t="s">
        <v>12</v>
      </c>
      <c r="Q644" s="5">
        <v>1961</v>
      </c>
      <c r="R644" s="8">
        <f t="shared" si="106"/>
        <v>61</v>
      </c>
      <c r="S644" s="9" t="str">
        <f t="shared" si="107"/>
        <v>60-69</v>
      </c>
      <c r="T644" s="9"/>
    </row>
    <row r="645" spans="1:20" x14ac:dyDescent="0.3">
      <c r="A645" s="5">
        <v>6645191</v>
      </c>
      <c r="B645" s="6">
        <v>42914.446284722224</v>
      </c>
      <c r="C645" s="31">
        <f t="shared" si="100"/>
        <v>42914</v>
      </c>
      <c r="D645" s="32">
        <f t="shared" si="101"/>
        <v>0.44628472222222221</v>
      </c>
      <c r="E645" s="12">
        <f t="shared" si="108"/>
        <v>0.41666666666666663</v>
      </c>
      <c r="F645" s="10">
        <f t="shared" si="102"/>
        <v>4</v>
      </c>
      <c r="G645" s="9" t="str">
        <f t="shared" si="103"/>
        <v>Jun</v>
      </c>
      <c r="H645" s="9">
        <f t="shared" si="104"/>
        <v>2017</v>
      </c>
      <c r="I645" s="6">
        <v>42914.452847222223</v>
      </c>
      <c r="J645" s="5">
        <v>566</v>
      </c>
      <c r="K645" s="7">
        <f t="shared" si="105"/>
        <v>9.4333333333333336</v>
      </c>
      <c r="L645" s="5" t="s">
        <v>144</v>
      </c>
      <c r="M645" s="5" t="s">
        <v>61</v>
      </c>
      <c r="N645" s="14" t="str">
        <f t="shared" si="109"/>
        <v>Greenwich Ave &amp; 8 Ave TO W 38 St &amp; 8 Ave</v>
      </c>
      <c r="O645" s="5" t="s">
        <v>11</v>
      </c>
      <c r="P645" s="5" t="s">
        <v>19</v>
      </c>
      <c r="Q645" s="5">
        <v>1984</v>
      </c>
      <c r="R645" s="8">
        <f t="shared" si="106"/>
        <v>38</v>
      </c>
      <c r="S645" s="9" t="str">
        <f t="shared" si="107"/>
        <v>30-39</v>
      </c>
      <c r="T645" s="9"/>
    </row>
    <row r="646" spans="1:20" x14ac:dyDescent="0.3">
      <c r="A646" s="5">
        <v>6116823</v>
      </c>
      <c r="B646" s="6">
        <v>42905.463634259257</v>
      </c>
      <c r="C646" s="31">
        <f t="shared" si="100"/>
        <v>42905</v>
      </c>
      <c r="D646" s="32">
        <f t="shared" si="101"/>
        <v>0.46363425925925927</v>
      </c>
      <c r="E646" s="12">
        <f t="shared" si="108"/>
        <v>0.45833333333333331</v>
      </c>
      <c r="F646" s="10">
        <f t="shared" si="102"/>
        <v>2</v>
      </c>
      <c r="G646" s="9" t="str">
        <f t="shared" si="103"/>
        <v>Jun</v>
      </c>
      <c r="H646" s="9">
        <f t="shared" si="104"/>
        <v>2017</v>
      </c>
      <c r="I646" s="6">
        <v>42905.474085648151</v>
      </c>
      <c r="J646" s="5">
        <v>903</v>
      </c>
      <c r="K646" s="7">
        <f t="shared" si="105"/>
        <v>15.05</v>
      </c>
      <c r="L646" s="5" t="s">
        <v>210</v>
      </c>
      <c r="M646" s="5" t="s">
        <v>185</v>
      </c>
      <c r="N646" s="14" t="str">
        <f t="shared" si="109"/>
        <v>W 49 St &amp; 8 Ave TO W 22 St &amp; 10 Ave</v>
      </c>
      <c r="O646" s="5" t="s">
        <v>11</v>
      </c>
      <c r="P646" s="5" t="s">
        <v>12</v>
      </c>
      <c r="Q646" s="5">
        <v>1985</v>
      </c>
      <c r="R646" s="8">
        <f t="shared" si="106"/>
        <v>37</v>
      </c>
      <c r="S646" s="9" t="str">
        <f t="shared" si="107"/>
        <v>30-39</v>
      </c>
      <c r="T646" s="9"/>
    </row>
    <row r="647" spans="1:20" x14ac:dyDescent="0.3">
      <c r="A647" s="5">
        <v>937987</v>
      </c>
      <c r="B647" s="6">
        <v>42774.532858796294</v>
      </c>
      <c r="C647" s="31">
        <f t="shared" si="100"/>
        <v>42774</v>
      </c>
      <c r="D647" s="32">
        <f t="shared" si="101"/>
        <v>0.53285879629629629</v>
      </c>
      <c r="E647" s="12">
        <f t="shared" si="108"/>
        <v>0.5</v>
      </c>
      <c r="F647" s="10">
        <f t="shared" si="102"/>
        <v>4</v>
      </c>
      <c r="G647" s="9" t="str">
        <f t="shared" si="103"/>
        <v>Feb</v>
      </c>
      <c r="H647" s="9">
        <f t="shared" si="104"/>
        <v>2017</v>
      </c>
      <c r="I647" s="6">
        <v>42774.537951388891</v>
      </c>
      <c r="J647" s="5">
        <v>439</v>
      </c>
      <c r="K647" s="7">
        <f t="shared" si="105"/>
        <v>7.3166666666666664</v>
      </c>
      <c r="L647" s="5" t="s">
        <v>62</v>
      </c>
      <c r="M647" s="5" t="s">
        <v>130</v>
      </c>
      <c r="N647" s="14" t="str">
        <f t="shared" si="109"/>
        <v>Great Jones St TO MacDougal St &amp; Prince St</v>
      </c>
      <c r="O647" s="5" t="s">
        <v>11</v>
      </c>
      <c r="P647" s="5" t="s">
        <v>19</v>
      </c>
      <c r="Q647" s="5">
        <v>1966</v>
      </c>
      <c r="R647" s="8">
        <f t="shared" si="106"/>
        <v>56</v>
      </c>
      <c r="S647" s="9" t="str">
        <f t="shared" si="107"/>
        <v>50-59</v>
      </c>
      <c r="T647" s="9"/>
    </row>
    <row r="648" spans="1:20" x14ac:dyDescent="0.3">
      <c r="A648" s="5">
        <v>5411923</v>
      </c>
      <c r="B648" s="6">
        <v>42892.961261574077</v>
      </c>
      <c r="C648" s="31">
        <f t="shared" si="100"/>
        <v>42892</v>
      </c>
      <c r="D648" s="32">
        <f t="shared" si="101"/>
        <v>0.96126157407407409</v>
      </c>
      <c r="E648" s="12">
        <f t="shared" si="108"/>
        <v>0.95833333333333326</v>
      </c>
      <c r="F648" s="10">
        <f t="shared" si="102"/>
        <v>3</v>
      </c>
      <c r="G648" s="9" t="str">
        <f t="shared" si="103"/>
        <v>Jun</v>
      </c>
      <c r="H648" s="9">
        <f t="shared" si="104"/>
        <v>2017</v>
      </c>
      <c r="I648" s="6">
        <v>42892.969502314816</v>
      </c>
      <c r="J648" s="5">
        <v>712</v>
      </c>
      <c r="K648" s="7">
        <f t="shared" si="105"/>
        <v>11.866666666666667</v>
      </c>
      <c r="L648" s="5" t="s">
        <v>221</v>
      </c>
      <c r="M648" s="5" t="s">
        <v>240</v>
      </c>
      <c r="N648" s="14" t="str">
        <f t="shared" si="109"/>
        <v>W 13 St &amp; 5 Ave TO E 7 St &amp; Avenue A</v>
      </c>
      <c r="O648" s="5" t="s">
        <v>11</v>
      </c>
      <c r="P648" s="5" t="s">
        <v>12</v>
      </c>
      <c r="Q648" s="5">
        <v>1987</v>
      </c>
      <c r="R648" s="8">
        <f t="shared" si="106"/>
        <v>35</v>
      </c>
      <c r="S648" s="9" t="str">
        <f t="shared" si="107"/>
        <v>30-39</v>
      </c>
      <c r="T648" s="9"/>
    </row>
    <row r="649" spans="1:20" x14ac:dyDescent="0.3">
      <c r="A649" s="5">
        <v>1614911</v>
      </c>
      <c r="B649" s="6">
        <v>42797.691145833334</v>
      </c>
      <c r="C649" s="31">
        <f t="shared" si="100"/>
        <v>42797</v>
      </c>
      <c r="D649" s="32">
        <f t="shared" si="101"/>
        <v>0.69114583333333324</v>
      </c>
      <c r="E649" s="12">
        <f t="shared" si="108"/>
        <v>0.66666666666666663</v>
      </c>
      <c r="F649" s="10">
        <f t="shared" si="102"/>
        <v>6</v>
      </c>
      <c r="G649" s="9" t="str">
        <f t="shared" si="103"/>
        <v>Mar</v>
      </c>
      <c r="H649" s="9">
        <f t="shared" si="104"/>
        <v>2017</v>
      </c>
      <c r="I649" s="6">
        <v>42797.702824074076</v>
      </c>
      <c r="J649" s="5">
        <v>1008</v>
      </c>
      <c r="K649" s="7">
        <f t="shared" si="105"/>
        <v>16.8</v>
      </c>
      <c r="L649" s="5" t="s">
        <v>140</v>
      </c>
      <c r="M649" s="5" t="s">
        <v>270</v>
      </c>
      <c r="N649" s="14" t="str">
        <f t="shared" si="109"/>
        <v>1 Ave &amp; E 16 St TO E 55 St &amp; 2 Ave</v>
      </c>
      <c r="O649" s="5" t="s">
        <v>11</v>
      </c>
      <c r="P649" s="5" t="s">
        <v>12</v>
      </c>
      <c r="Q649" s="5">
        <v>1974</v>
      </c>
      <c r="R649" s="8">
        <f t="shared" si="106"/>
        <v>48</v>
      </c>
      <c r="S649" s="9" t="str">
        <f t="shared" si="107"/>
        <v>40-49</v>
      </c>
      <c r="T649" s="9"/>
    </row>
    <row r="650" spans="1:20" x14ac:dyDescent="0.3">
      <c r="A650" s="5">
        <v>5260053</v>
      </c>
      <c r="B650" s="6">
        <v>42889.746342592596</v>
      </c>
      <c r="C650" s="31">
        <f t="shared" si="100"/>
        <v>42889</v>
      </c>
      <c r="D650" s="32">
        <f t="shared" si="101"/>
        <v>0.74634259259259261</v>
      </c>
      <c r="E650" s="12">
        <f t="shared" si="108"/>
        <v>0.70833333333333326</v>
      </c>
      <c r="F650" s="10">
        <f t="shared" si="102"/>
        <v>7</v>
      </c>
      <c r="G650" s="9" t="str">
        <f t="shared" si="103"/>
        <v>Jun</v>
      </c>
      <c r="H650" s="9">
        <f t="shared" si="104"/>
        <v>2017</v>
      </c>
      <c r="I650" s="6">
        <v>42889.765729166669</v>
      </c>
      <c r="J650" s="5">
        <v>1674</v>
      </c>
      <c r="K650" s="7">
        <f t="shared" si="105"/>
        <v>27.9</v>
      </c>
      <c r="L650" s="5" t="s">
        <v>448</v>
      </c>
      <c r="M650" s="5" t="s">
        <v>67</v>
      </c>
      <c r="N650" s="14" t="str">
        <f t="shared" si="109"/>
        <v>West End Ave &amp; W 94 St TO W 20 St &amp; 11 Ave</v>
      </c>
      <c r="O650" s="5" t="s">
        <v>11</v>
      </c>
      <c r="P650" s="5" t="s">
        <v>12</v>
      </c>
      <c r="Q650" s="5">
        <v>1992</v>
      </c>
      <c r="R650" s="8">
        <f t="shared" si="106"/>
        <v>30</v>
      </c>
      <c r="S650" s="9" t="str">
        <f t="shared" si="107"/>
        <v>30-39</v>
      </c>
      <c r="T650" s="9"/>
    </row>
    <row r="651" spans="1:20" x14ac:dyDescent="0.3">
      <c r="A651" s="5">
        <v>350707</v>
      </c>
      <c r="B651" s="6">
        <v>42752.693668981483</v>
      </c>
      <c r="C651" s="31">
        <f t="shared" si="100"/>
        <v>42752</v>
      </c>
      <c r="D651" s="32">
        <f t="shared" si="101"/>
        <v>0.69366898148148148</v>
      </c>
      <c r="E651" s="12">
        <f t="shared" si="108"/>
        <v>0.66666666666666663</v>
      </c>
      <c r="F651" s="10">
        <f t="shared" si="102"/>
        <v>3</v>
      </c>
      <c r="G651" s="9" t="str">
        <f t="shared" si="103"/>
        <v>Jan</v>
      </c>
      <c r="H651" s="9">
        <f t="shared" si="104"/>
        <v>2017</v>
      </c>
      <c r="I651" s="6">
        <v>42752.696539351855</v>
      </c>
      <c r="J651" s="5">
        <v>247</v>
      </c>
      <c r="K651" s="7">
        <f t="shared" si="105"/>
        <v>4.1166666666666663</v>
      </c>
      <c r="L651" s="5" t="s">
        <v>293</v>
      </c>
      <c r="M651" s="5" t="s">
        <v>96</v>
      </c>
      <c r="N651" s="14" t="str">
        <f t="shared" si="109"/>
        <v>5 Ave &amp; E 63 St TO E 53 St &amp; Madison Ave</v>
      </c>
      <c r="O651" s="5" t="s">
        <v>11</v>
      </c>
      <c r="P651" s="5" t="s">
        <v>19</v>
      </c>
      <c r="Q651" s="5">
        <v>1975</v>
      </c>
      <c r="R651" s="8">
        <f t="shared" si="106"/>
        <v>47</v>
      </c>
      <c r="S651" s="9" t="str">
        <f t="shared" si="107"/>
        <v>40-49</v>
      </c>
      <c r="T651" s="9"/>
    </row>
    <row r="652" spans="1:20" x14ac:dyDescent="0.3">
      <c r="A652" s="5">
        <v>1526858</v>
      </c>
      <c r="B652" s="6">
        <v>42795.36546296296</v>
      </c>
      <c r="C652" s="31">
        <f t="shared" si="100"/>
        <v>42795</v>
      </c>
      <c r="D652" s="32">
        <f t="shared" si="101"/>
        <v>0.36546296296296293</v>
      </c>
      <c r="E652" s="12">
        <f t="shared" si="108"/>
        <v>0.33333333333333331</v>
      </c>
      <c r="F652" s="10">
        <f t="shared" si="102"/>
        <v>4</v>
      </c>
      <c r="G652" s="9" t="str">
        <f t="shared" si="103"/>
        <v>Mar</v>
      </c>
      <c r="H652" s="9">
        <f t="shared" si="104"/>
        <v>2017</v>
      </c>
      <c r="I652" s="6">
        <v>42795.374050925922</v>
      </c>
      <c r="J652" s="5">
        <v>741</v>
      </c>
      <c r="K652" s="7">
        <f t="shared" si="105"/>
        <v>12.35</v>
      </c>
      <c r="L652" s="5" t="s">
        <v>43</v>
      </c>
      <c r="M652" s="5" t="s">
        <v>267</v>
      </c>
      <c r="N652" s="14" t="str">
        <f t="shared" si="109"/>
        <v>W 17 St &amp; 8 Ave TO Broadway &amp; W 55 St</v>
      </c>
      <c r="O652" s="5" t="s">
        <v>11</v>
      </c>
      <c r="P652" s="5" t="s">
        <v>12</v>
      </c>
      <c r="Q652" s="5">
        <v>1987</v>
      </c>
      <c r="R652" s="8">
        <f t="shared" si="106"/>
        <v>35</v>
      </c>
      <c r="S652" s="9" t="str">
        <f t="shared" si="107"/>
        <v>30-39</v>
      </c>
      <c r="T652" s="9"/>
    </row>
    <row r="653" spans="1:20" x14ac:dyDescent="0.3">
      <c r="A653" s="5">
        <v>1818265</v>
      </c>
      <c r="B653" s="6">
        <v>42804.69840277778</v>
      </c>
      <c r="C653" s="31">
        <f t="shared" si="100"/>
        <v>42804</v>
      </c>
      <c r="D653" s="32">
        <f t="shared" si="101"/>
        <v>0.69840277777777782</v>
      </c>
      <c r="E653" s="12">
        <f t="shared" si="108"/>
        <v>0.66666666666666663</v>
      </c>
      <c r="F653" s="10">
        <f t="shared" si="102"/>
        <v>6</v>
      </c>
      <c r="G653" s="9" t="str">
        <f t="shared" si="103"/>
        <v>Mar</v>
      </c>
      <c r="H653" s="9">
        <f t="shared" si="104"/>
        <v>2017</v>
      </c>
      <c r="I653" s="6">
        <v>42804.707384259258</v>
      </c>
      <c r="J653" s="5">
        <v>776</v>
      </c>
      <c r="K653" s="7">
        <f t="shared" si="105"/>
        <v>12.933333333333334</v>
      </c>
      <c r="L653" s="5" t="s">
        <v>198</v>
      </c>
      <c r="M653" s="5" t="s">
        <v>112</v>
      </c>
      <c r="N653" s="14" t="str">
        <f t="shared" si="109"/>
        <v>2 Ave &amp; E 31 St TO E 20 St &amp; FDR Drive</v>
      </c>
      <c r="O653" s="5" t="s">
        <v>11</v>
      </c>
      <c r="P653" s="5" t="s">
        <v>12</v>
      </c>
      <c r="Q653" s="5">
        <v>1981</v>
      </c>
      <c r="R653" s="8">
        <f t="shared" si="106"/>
        <v>41</v>
      </c>
      <c r="S653" s="9" t="str">
        <f t="shared" si="107"/>
        <v>40-49</v>
      </c>
      <c r="T653" s="9"/>
    </row>
    <row r="654" spans="1:20" x14ac:dyDescent="0.3">
      <c r="A654" s="5">
        <v>5729780</v>
      </c>
      <c r="B654" s="6">
        <v>42898.413206018522</v>
      </c>
      <c r="C654" s="31">
        <f t="shared" si="100"/>
        <v>42898</v>
      </c>
      <c r="D654" s="32">
        <f t="shared" si="101"/>
        <v>0.41320601851851851</v>
      </c>
      <c r="E654" s="12">
        <f t="shared" si="108"/>
        <v>0.375</v>
      </c>
      <c r="F654" s="10">
        <f t="shared" si="102"/>
        <v>2</v>
      </c>
      <c r="G654" s="9" t="str">
        <f t="shared" si="103"/>
        <v>Jun</v>
      </c>
      <c r="H654" s="9">
        <f t="shared" si="104"/>
        <v>2017</v>
      </c>
      <c r="I654" s="6">
        <v>42898.42596064815</v>
      </c>
      <c r="J654" s="5">
        <v>1101</v>
      </c>
      <c r="K654" s="7">
        <f t="shared" si="105"/>
        <v>18.350000000000001</v>
      </c>
      <c r="L654" s="5" t="s">
        <v>131</v>
      </c>
      <c r="M654" s="5" t="s">
        <v>197</v>
      </c>
      <c r="N654" s="14" t="str">
        <f t="shared" si="109"/>
        <v>E 14 St &amp; Avenue B TO 6 Ave &amp; Canal St</v>
      </c>
      <c r="O654" s="5" t="s">
        <v>11</v>
      </c>
      <c r="P654" s="5" t="s">
        <v>19</v>
      </c>
      <c r="Q654" s="5">
        <v>1981</v>
      </c>
      <c r="R654" s="8">
        <f t="shared" si="106"/>
        <v>41</v>
      </c>
      <c r="S654" s="9" t="str">
        <f t="shared" si="107"/>
        <v>40-49</v>
      </c>
      <c r="T654" s="9"/>
    </row>
    <row r="655" spans="1:20" x14ac:dyDescent="0.3">
      <c r="A655" s="5">
        <v>1391893</v>
      </c>
      <c r="B655" s="6">
        <v>42791.491805555554</v>
      </c>
      <c r="C655" s="31">
        <f t="shared" si="100"/>
        <v>42791</v>
      </c>
      <c r="D655" s="32">
        <f t="shared" si="101"/>
        <v>0.49180555555555555</v>
      </c>
      <c r="E655" s="12">
        <f t="shared" si="108"/>
        <v>0.45833333333333331</v>
      </c>
      <c r="F655" s="10">
        <f t="shared" si="102"/>
        <v>7</v>
      </c>
      <c r="G655" s="9" t="str">
        <f t="shared" si="103"/>
        <v>Feb</v>
      </c>
      <c r="H655" s="9">
        <f t="shared" si="104"/>
        <v>2017</v>
      </c>
      <c r="I655" s="6">
        <v>42791.500613425924</v>
      </c>
      <c r="J655" s="5">
        <v>760</v>
      </c>
      <c r="K655" s="7">
        <f t="shared" si="105"/>
        <v>12.666666666666666</v>
      </c>
      <c r="L655" s="5" t="s">
        <v>193</v>
      </c>
      <c r="M655" s="5" t="s">
        <v>429</v>
      </c>
      <c r="N655" s="14" t="str">
        <f t="shared" si="109"/>
        <v>Rivington St &amp; Ridge St TO Lispenard St &amp; Broadway</v>
      </c>
      <c r="O655" s="5" t="s">
        <v>11</v>
      </c>
      <c r="P655" s="5" t="s">
        <v>12</v>
      </c>
      <c r="Q655" s="5">
        <v>1987</v>
      </c>
      <c r="R655" s="8">
        <f t="shared" si="106"/>
        <v>35</v>
      </c>
      <c r="S655" s="9" t="str">
        <f t="shared" si="107"/>
        <v>30-39</v>
      </c>
      <c r="T655" s="9"/>
    </row>
    <row r="656" spans="1:20" x14ac:dyDescent="0.3">
      <c r="A656" s="5">
        <v>6789894</v>
      </c>
      <c r="B656" s="6">
        <v>42916.643796296295</v>
      </c>
      <c r="C656" s="31">
        <f t="shared" si="100"/>
        <v>42916</v>
      </c>
      <c r="D656" s="32">
        <f t="shared" si="101"/>
        <v>0.64379629629629631</v>
      </c>
      <c r="E656" s="12">
        <f t="shared" si="108"/>
        <v>0.625</v>
      </c>
      <c r="F656" s="10">
        <f t="shared" si="102"/>
        <v>6</v>
      </c>
      <c r="G656" s="9" t="str">
        <f t="shared" si="103"/>
        <v>Jun</v>
      </c>
      <c r="H656" s="9">
        <f t="shared" si="104"/>
        <v>2017</v>
      </c>
      <c r="I656" s="6">
        <v>42916.659872685188</v>
      </c>
      <c r="J656" s="5">
        <v>1388</v>
      </c>
      <c r="K656" s="7">
        <f t="shared" si="105"/>
        <v>23.133333333333333</v>
      </c>
      <c r="L656" s="5" t="s">
        <v>115</v>
      </c>
      <c r="M656" s="5" t="s">
        <v>449</v>
      </c>
      <c r="N656" s="14" t="str">
        <f t="shared" si="109"/>
        <v>E 85 St &amp; 3 Ave TO Central Park West &amp; W 100 St</v>
      </c>
      <c r="O656" s="5" t="s">
        <v>29</v>
      </c>
      <c r="P656" s="9" t="s">
        <v>12</v>
      </c>
      <c r="Q656" s="9">
        <v>1987</v>
      </c>
      <c r="R656" s="8">
        <f t="shared" si="106"/>
        <v>35</v>
      </c>
      <c r="S656" s="9" t="str">
        <f t="shared" si="107"/>
        <v>30-39</v>
      </c>
      <c r="T656" s="9"/>
    </row>
    <row r="657" spans="1:20" x14ac:dyDescent="0.3">
      <c r="A657" s="5">
        <v>2378391</v>
      </c>
      <c r="B657" s="6">
        <v>42829.820532407408</v>
      </c>
      <c r="C657" s="31">
        <f t="shared" si="100"/>
        <v>42829</v>
      </c>
      <c r="D657" s="32">
        <f t="shared" si="101"/>
        <v>0.8205324074074074</v>
      </c>
      <c r="E657" s="12">
        <f t="shared" si="108"/>
        <v>0.79166666666666663</v>
      </c>
      <c r="F657" s="10">
        <f t="shared" si="102"/>
        <v>3</v>
      </c>
      <c r="G657" s="9" t="str">
        <f t="shared" si="103"/>
        <v>Apr</v>
      </c>
      <c r="H657" s="9">
        <f t="shared" si="104"/>
        <v>2017</v>
      </c>
      <c r="I657" s="6">
        <v>42829.84574074074</v>
      </c>
      <c r="J657" s="5">
        <v>2178</v>
      </c>
      <c r="K657" s="7">
        <f t="shared" si="105"/>
        <v>36.299999999999997</v>
      </c>
      <c r="L657" s="5" t="s">
        <v>208</v>
      </c>
      <c r="M657" s="5" t="s">
        <v>78</v>
      </c>
      <c r="N657" s="14" t="str">
        <f t="shared" si="109"/>
        <v>E 32 St &amp; Park Ave TO Cathedral Pkwy &amp; Broadway</v>
      </c>
      <c r="O657" s="5" t="s">
        <v>11</v>
      </c>
      <c r="P657" s="5" t="s">
        <v>12</v>
      </c>
      <c r="Q657" s="5">
        <v>1962</v>
      </c>
      <c r="R657" s="8">
        <f t="shared" si="106"/>
        <v>60</v>
      </c>
      <c r="S657" s="9" t="str">
        <f t="shared" si="107"/>
        <v>60-69</v>
      </c>
      <c r="T657" s="9"/>
    </row>
    <row r="658" spans="1:20" x14ac:dyDescent="0.3">
      <c r="A658" s="5">
        <v>146803</v>
      </c>
      <c r="B658" s="6">
        <v>42744.719155092593</v>
      </c>
      <c r="C658" s="31">
        <f t="shared" si="100"/>
        <v>42744</v>
      </c>
      <c r="D658" s="32">
        <f t="shared" si="101"/>
        <v>0.71915509259259258</v>
      </c>
      <c r="E658" s="12">
        <f t="shared" si="108"/>
        <v>0.70833333333333326</v>
      </c>
      <c r="F658" s="10">
        <f t="shared" si="102"/>
        <v>2</v>
      </c>
      <c r="G658" s="9" t="str">
        <f t="shared" si="103"/>
        <v>Jan</v>
      </c>
      <c r="H658" s="9">
        <f t="shared" si="104"/>
        <v>2017</v>
      </c>
      <c r="I658" s="6">
        <v>42744.72550925926</v>
      </c>
      <c r="J658" s="5">
        <v>548</v>
      </c>
      <c r="K658" s="7">
        <f t="shared" si="105"/>
        <v>9.1333333333333329</v>
      </c>
      <c r="L658" s="5" t="s">
        <v>147</v>
      </c>
      <c r="M658" s="5" t="s">
        <v>289</v>
      </c>
      <c r="N658" s="14" t="str">
        <f t="shared" si="109"/>
        <v>E 33 St &amp; 2 Ave TO W 33 St &amp; 7 Ave</v>
      </c>
      <c r="O658" s="5" t="s">
        <v>11</v>
      </c>
      <c r="P658" s="5" t="s">
        <v>12</v>
      </c>
      <c r="Q658" s="5">
        <v>1974</v>
      </c>
      <c r="R658" s="8">
        <f t="shared" si="106"/>
        <v>48</v>
      </c>
      <c r="S658" s="9" t="str">
        <f t="shared" si="107"/>
        <v>40-49</v>
      </c>
      <c r="T658" s="9"/>
    </row>
    <row r="659" spans="1:20" x14ac:dyDescent="0.3">
      <c r="A659" s="5">
        <v>3184895</v>
      </c>
      <c r="B659" s="6">
        <v>42847.812060185184</v>
      </c>
      <c r="C659" s="31">
        <f t="shared" si="100"/>
        <v>42847</v>
      </c>
      <c r="D659" s="32">
        <f t="shared" si="101"/>
        <v>0.81206018518518519</v>
      </c>
      <c r="E659" s="12">
        <f t="shared" si="108"/>
        <v>0.79166666666666663</v>
      </c>
      <c r="F659" s="10">
        <f t="shared" si="102"/>
        <v>7</v>
      </c>
      <c r="G659" s="9" t="str">
        <f t="shared" si="103"/>
        <v>Apr</v>
      </c>
      <c r="H659" s="9">
        <f t="shared" si="104"/>
        <v>2017</v>
      </c>
      <c r="I659" s="6">
        <v>42847.819374999999</v>
      </c>
      <c r="J659" s="5">
        <v>631</v>
      </c>
      <c r="K659" s="7">
        <f t="shared" si="105"/>
        <v>10.516666666666667</v>
      </c>
      <c r="L659" s="5" t="s">
        <v>318</v>
      </c>
      <c r="M659" s="5" t="s">
        <v>231</v>
      </c>
      <c r="N659" s="14" t="str">
        <f t="shared" si="109"/>
        <v>Watts St &amp; Greenwich St TO Murray St &amp; West St</v>
      </c>
      <c r="O659" s="5" t="s">
        <v>11</v>
      </c>
      <c r="P659" s="5" t="s">
        <v>12</v>
      </c>
      <c r="Q659" s="5">
        <v>1968</v>
      </c>
      <c r="R659" s="8">
        <f t="shared" si="106"/>
        <v>54</v>
      </c>
      <c r="S659" s="9" t="str">
        <f t="shared" si="107"/>
        <v>50-59</v>
      </c>
      <c r="T659" s="9"/>
    </row>
    <row r="660" spans="1:20" x14ac:dyDescent="0.3">
      <c r="A660" s="5">
        <v>5619352</v>
      </c>
      <c r="B660" s="6">
        <v>42896.484965277778</v>
      </c>
      <c r="C660" s="31">
        <f t="shared" si="100"/>
        <v>42896</v>
      </c>
      <c r="D660" s="32">
        <f t="shared" si="101"/>
        <v>0.48496527777777776</v>
      </c>
      <c r="E660" s="12">
        <f t="shared" si="108"/>
        <v>0.45833333333333331</v>
      </c>
      <c r="F660" s="10">
        <f t="shared" si="102"/>
        <v>7</v>
      </c>
      <c r="G660" s="9" t="str">
        <f t="shared" si="103"/>
        <v>Jun</v>
      </c>
      <c r="H660" s="9">
        <f t="shared" si="104"/>
        <v>2017</v>
      </c>
      <c r="I660" s="6">
        <v>42896.493009259262</v>
      </c>
      <c r="J660" s="5">
        <v>694</v>
      </c>
      <c r="K660" s="7">
        <f t="shared" si="105"/>
        <v>11.566666666666666</v>
      </c>
      <c r="L660" s="5" t="s">
        <v>114</v>
      </c>
      <c r="M660" s="5" t="s">
        <v>113</v>
      </c>
      <c r="N660" s="14" t="str">
        <f t="shared" si="109"/>
        <v>West St &amp; Chambers St TO Washington St &amp; Gansevoort St</v>
      </c>
      <c r="O660" s="5" t="s">
        <v>11</v>
      </c>
      <c r="P660" s="5" t="s">
        <v>19</v>
      </c>
      <c r="Q660" s="5">
        <v>1968</v>
      </c>
      <c r="R660" s="8">
        <f t="shared" si="106"/>
        <v>54</v>
      </c>
      <c r="S660" s="9" t="str">
        <f t="shared" si="107"/>
        <v>50-59</v>
      </c>
      <c r="T660" s="9"/>
    </row>
    <row r="661" spans="1:20" x14ac:dyDescent="0.3">
      <c r="A661" s="5">
        <v>1831535</v>
      </c>
      <c r="B661" s="6">
        <v>42805.510775462964</v>
      </c>
      <c r="C661" s="31">
        <f t="shared" si="100"/>
        <v>42805</v>
      </c>
      <c r="D661" s="32">
        <f t="shared" si="101"/>
        <v>0.51077546296296295</v>
      </c>
      <c r="E661" s="12">
        <f t="shared" si="108"/>
        <v>0.5</v>
      </c>
      <c r="F661" s="10">
        <f t="shared" si="102"/>
        <v>7</v>
      </c>
      <c r="G661" s="9" t="str">
        <f t="shared" si="103"/>
        <v>Mar</v>
      </c>
      <c r="H661" s="9">
        <f t="shared" si="104"/>
        <v>2017</v>
      </c>
      <c r="I661" s="6">
        <v>42805.517175925925</v>
      </c>
      <c r="J661" s="5">
        <v>552</v>
      </c>
      <c r="K661" s="7">
        <f t="shared" si="105"/>
        <v>9.1999999999999993</v>
      </c>
      <c r="L661" s="5" t="s">
        <v>234</v>
      </c>
      <c r="M661" s="5" t="s">
        <v>347</v>
      </c>
      <c r="N661" s="14" t="str">
        <f t="shared" si="109"/>
        <v>Norfolk St &amp; Broome St TO Bialystoker Pl &amp; Delancey St</v>
      </c>
      <c r="O661" s="5" t="s">
        <v>11</v>
      </c>
      <c r="P661" s="5" t="s">
        <v>12</v>
      </c>
      <c r="Q661" s="5">
        <v>1992</v>
      </c>
      <c r="R661" s="8">
        <f t="shared" si="106"/>
        <v>30</v>
      </c>
      <c r="S661" s="9" t="str">
        <f t="shared" si="107"/>
        <v>30-39</v>
      </c>
      <c r="T661" s="9"/>
    </row>
    <row r="662" spans="1:20" x14ac:dyDescent="0.3">
      <c r="A662" s="5">
        <v>5111514</v>
      </c>
      <c r="B662" s="6">
        <v>42887.555925925924</v>
      </c>
      <c r="C662" s="31">
        <f t="shared" si="100"/>
        <v>42887</v>
      </c>
      <c r="D662" s="32">
        <f t="shared" si="101"/>
        <v>0.55592592592592593</v>
      </c>
      <c r="E662" s="12">
        <f t="shared" si="108"/>
        <v>0.54166666666666663</v>
      </c>
      <c r="F662" s="10">
        <f t="shared" si="102"/>
        <v>5</v>
      </c>
      <c r="G662" s="9" t="str">
        <f t="shared" si="103"/>
        <v>Jun</v>
      </c>
      <c r="H662" s="9">
        <f t="shared" si="104"/>
        <v>2017</v>
      </c>
      <c r="I662" s="6">
        <v>42887.557384259257</v>
      </c>
      <c r="J662" s="5">
        <v>125</v>
      </c>
      <c r="K662" s="7">
        <f t="shared" si="105"/>
        <v>2.0833333333333335</v>
      </c>
      <c r="L662" s="5" t="s">
        <v>208</v>
      </c>
      <c r="M662" s="5" t="s">
        <v>426</v>
      </c>
      <c r="N662" s="14" t="str">
        <f t="shared" si="109"/>
        <v>E 32 St &amp; Park Ave TO Lexington Ave &amp; E 29 St</v>
      </c>
      <c r="O662" s="5" t="s">
        <v>11</v>
      </c>
      <c r="P662" s="5" t="s">
        <v>12</v>
      </c>
      <c r="Q662" s="5">
        <v>1987</v>
      </c>
      <c r="R662" s="8">
        <f t="shared" si="106"/>
        <v>35</v>
      </c>
      <c r="S662" s="9" t="str">
        <f t="shared" si="107"/>
        <v>30-39</v>
      </c>
      <c r="T662" s="9"/>
    </row>
    <row r="663" spans="1:20" x14ac:dyDescent="0.3">
      <c r="A663" s="5">
        <v>5797505</v>
      </c>
      <c r="B663" s="6">
        <v>42899.554872685185</v>
      </c>
      <c r="C663" s="31">
        <f t="shared" si="100"/>
        <v>42899</v>
      </c>
      <c r="D663" s="32">
        <f t="shared" si="101"/>
        <v>0.55487268518518518</v>
      </c>
      <c r="E663" s="12">
        <f t="shared" si="108"/>
        <v>0.54166666666666663</v>
      </c>
      <c r="F663" s="10">
        <f t="shared" si="102"/>
        <v>3</v>
      </c>
      <c r="G663" s="9" t="str">
        <f t="shared" si="103"/>
        <v>Jun</v>
      </c>
      <c r="H663" s="9">
        <f t="shared" si="104"/>
        <v>2017</v>
      </c>
      <c r="I663" s="6">
        <v>42899.560011574074</v>
      </c>
      <c r="J663" s="5">
        <v>444</v>
      </c>
      <c r="K663" s="7">
        <f t="shared" si="105"/>
        <v>7.4</v>
      </c>
      <c r="L663" s="5" t="s">
        <v>85</v>
      </c>
      <c r="M663" s="5" t="s">
        <v>99</v>
      </c>
      <c r="N663" s="14" t="str">
        <f t="shared" si="109"/>
        <v>Pershing Square South TO Broadway &amp; W 36 St</v>
      </c>
      <c r="O663" s="5" t="s">
        <v>11</v>
      </c>
      <c r="P663" s="5" t="s">
        <v>12</v>
      </c>
      <c r="Q663" s="5">
        <v>1978</v>
      </c>
      <c r="R663" s="8">
        <f t="shared" si="106"/>
        <v>44</v>
      </c>
      <c r="S663" s="9" t="str">
        <f t="shared" si="107"/>
        <v>40-49</v>
      </c>
      <c r="T663" s="9"/>
    </row>
    <row r="664" spans="1:20" x14ac:dyDescent="0.3">
      <c r="A664" s="5">
        <v>2010334</v>
      </c>
      <c r="B664" s="6">
        <v>42817.645613425928</v>
      </c>
      <c r="C664" s="31">
        <f t="shared" si="100"/>
        <v>42817</v>
      </c>
      <c r="D664" s="32">
        <f t="shared" si="101"/>
        <v>0.64561342592592597</v>
      </c>
      <c r="E664" s="12">
        <f t="shared" si="108"/>
        <v>0.625</v>
      </c>
      <c r="F664" s="10">
        <f t="shared" si="102"/>
        <v>5</v>
      </c>
      <c r="G664" s="9" t="str">
        <f t="shared" si="103"/>
        <v>Mar</v>
      </c>
      <c r="H664" s="9">
        <f t="shared" si="104"/>
        <v>2017</v>
      </c>
      <c r="I664" s="6">
        <v>42817.656180555554</v>
      </c>
      <c r="J664" s="5">
        <v>912</v>
      </c>
      <c r="K664" s="7">
        <f t="shared" si="105"/>
        <v>15.2</v>
      </c>
      <c r="L664" s="5" t="s">
        <v>95</v>
      </c>
      <c r="M664" s="5" t="s">
        <v>391</v>
      </c>
      <c r="N664" s="14" t="str">
        <f t="shared" si="109"/>
        <v>W 104 St &amp; Amsterdam Ave TO Amsterdam Ave &amp; W 73 St</v>
      </c>
      <c r="O664" s="5" t="s">
        <v>11</v>
      </c>
      <c r="P664" s="5" t="s">
        <v>12</v>
      </c>
      <c r="Q664" s="5">
        <v>1978</v>
      </c>
      <c r="R664" s="8">
        <f t="shared" si="106"/>
        <v>44</v>
      </c>
      <c r="S664" s="9" t="str">
        <f t="shared" si="107"/>
        <v>40-49</v>
      </c>
      <c r="T664" s="9"/>
    </row>
    <row r="665" spans="1:20" x14ac:dyDescent="0.3">
      <c r="A665" s="5">
        <v>3447958</v>
      </c>
      <c r="B665" s="6">
        <v>42853.777673611112</v>
      </c>
      <c r="C665" s="31">
        <f t="shared" si="100"/>
        <v>42853</v>
      </c>
      <c r="D665" s="32">
        <f t="shared" si="101"/>
        <v>0.77767361111111111</v>
      </c>
      <c r="E665" s="12">
        <f t="shared" si="108"/>
        <v>0.75</v>
      </c>
      <c r="F665" s="10">
        <f t="shared" si="102"/>
        <v>6</v>
      </c>
      <c r="G665" s="9" t="str">
        <f t="shared" si="103"/>
        <v>Apr</v>
      </c>
      <c r="H665" s="9">
        <f t="shared" si="104"/>
        <v>2017</v>
      </c>
      <c r="I665" s="6">
        <v>42853.784143518518</v>
      </c>
      <c r="J665" s="5">
        <v>559</v>
      </c>
      <c r="K665" s="7">
        <f t="shared" si="105"/>
        <v>9.3166666666666664</v>
      </c>
      <c r="L665" s="5" t="s">
        <v>9</v>
      </c>
      <c r="M665" s="5" t="s">
        <v>394</v>
      </c>
      <c r="N665" s="14" t="str">
        <f t="shared" si="109"/>
        <v>Suffolk St &amp; Stanton St TO Forsyth St &amp; Canal St</v>
      </c>
      <c r="O665" s="5" t="s">
        <v>11</v>
      </c>
      <c r="P665" s="5" t="s">
        <v>12</v>
      </c>
      <c r="Q665" s="5">
        <v>1990</v>
      </c>
      <c r="R665" s="8">
        <f t="shared" si="106"/>
        <v>32</v>
      </c>
      <c r="S665" s="9" t="str">
        <f t="shared" si="107"/>
        <v>30-39</v>
      </c>
      <c r="T665" s="9"/>
    </row>
    <row r="666" spans="1:20" x14ac:dyDescent="0.3">
      <c r="A666" s="5">
        <v>2854090</v>
      </c>
      <c r="B666" s="6">
        <v>42840.663946759261</v>
      </c>
      <c r="C666" s="31">
        <f t="shared" si="100"/>
        <v>42840</v>
      </c>
      <c r="D666" s="32">
        <f t="shared" si="101"/>
        <v>0.66394675925925928</v>
      </c>
      <c r="E666" s="12">
        <f t="shared" si="108"/>
        <v>0.625</v>
      </c>
      <c r="F666" s="10">
        <f t="shared" si="102"/>
        <v>7</v>
      </c>
      <c r="G666" s="9" t="str">
        <f t="shared" si="103"/>
        <v>Apr</v>
      </c>
      <c r="H666" s="9">
        <f t="shared" si="104"/>
        <v>2017</v>
      </c>
      <c r="I666" s="6">
        <v>42840.669421296298</v>
      </c>
      <c r="J666" s="5">
        <v>472</v>
      </c>
      <c r="K666" s="7">
        <f t="shared" si="105"/>
        <v>7.8666666666666663</v>
      </c>
      <c r="L666" s="5" t="s">
        <v>218</v>
      </c>
      <c r="M666" s="5" t="s">
        <v>178</v>
      </c>
      <c r="N666" s="14" t="str">
        <f t="shared" si="109"/>
        <v>E 66 St &amp; Madison Ave TO W 52 St &amp; 5 Ave</v>
      </c>
      <c r="O666" s="5" t="s">
        <v>11</v>
      </c>
      <c r="P666" s="5" t="s">
        <v>12</v>
      </c>
      <c r="Q666" s="5">
        <v>1966</v>
      </c>
      <c r="R666" s="8">
        <f t="shared" si="106"/>
        <v>56</v>
      </c>
      <c r="S666" s="9" t="str">
        <f t="shared" si="107"/>
        <v>50-59</v>
      </c>
      <c r="T666" s="9"/>
    </row>
    <row r="667" spans="1:20" x14ac:dyDescent="0.3">
      <c r="A667" s="5">
        <v>3795615</v>
      </c>
      <c r="B667" s="6">
        <v>42860.010254629633</v>
      </c>
      <c r="C667" s="31">
        <f t="shared" si="100"/>
        <v>42860</v>
      </c>
      <c r="D667" s="32">
        <f t="shared" si="101"/>
        <v>1.0254629629629629E-2</v>
      </c>
      <c r="E667" s="12">
        <f t="shared" si="108"/>
        <v>0</v>
      </c>
      <c r="F667" s="10">
        <f t="shared" si="102"/>
        <v>6</v>
      </c>
      <c r="G667" s="9" t="str">
        <f t="shared" si="103"/>
        <v>May</v>
      </c>
      <c r="H667" s="9">
        <f t="shared" si="104"/>
        <v>2017</v>
      </c>
      <c r="I667" s="6">
        <v>42860.026956018519</v>
      </c>
      <c r="J667" s="5">
        <v>1443</v>
      </c>
      <c r="K667" s="7">
        <f t="shared" si="105"/>
        <v>24.05</v>
      </c>
      <c r="L667" s="5" t="s">
        <v>345</v>
      </c>
      <c r="M667" s="5" t="s">
        <v>450</v>
      </c>
      <c r="N667" s="14" t="str">
        <f t="shared" si="109"/>
        <v>Richardson St &amp; N Henry St TO Putnam Ave &amp; Nostrand Ave</v>
      </c>
      <c r="O667" s="5" t="s">
        <v>11</v>
      </c>
      <c r="P667" s="5" t="s">
        <v>19</v>
      </c>
      <c r="Q667" s="5">
        <v>1983</v>
      </c>
      <c r="R667" s="8">
        <f t="shared" si="106"/>
        <v>39</v>
      </c>
      <c r="S667" s="9" t="str">
        <f t="shared" si="107"/>
        <v>30-39</v>
      </c>
      <c r="T667" s="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zoomScale="77" zoomScaleNormal="150" workbookViewId="0">
      <selection activeCell="H7" sqref="H7"/>
    </sheetView>
  </sheetViews>
  <sheetFormatPr defaultRowHeight="14.4" x14ac:dyDescent="0.3"/>
  <sheetData>
    <row r="1" spans="1:9" x14ac:dyDescent="0.3">
      <c r="A1" s="45" t="s">
        <v>478</v>
      </c>
      <c r="B1" s="45"/>
      <c r="C1" s="45"/>
      <c r="D1" s="45"/>
      <c r="E1" s="45"/>
      <c r="F1" s="45"/>
      <c r="G1" s="45"/>
      <c r="H1" s="45"/>
      <c r="I1" s="37"/>
    </row>
    <row r="2" spans="1:9" x14ac:dyDescent="0.3">
      <c r="A2" s="37"/>
      <c r="B2" s="37" t="s">
        <v>463</v>
      </c>
      <c r="C2" s="37"/>
      <c r="D2" s="37"/>
      <c r="E2" s="37"/>
      <c r="F2" s="37"/>
      <c r="G2" s="37"/>
      <c r="H2" s="37"/>
      <c r="I2" s="37"/>
    </row>
    <row r="3" spans="1:9" x14ac:dyDescent="0.3">
      <c r="A3" s="37"/>
      <c r="B3" s="37" t="s">
        <v>531</v>
      </c>
      <c r="C3" s="37"/>
      <c r="D3" s="37"/>
      <c r="E3" s="37"/>
      <c r="F3" s="37"/>
      <c r="G3" s="37"/>
      <c r="H3" s="37"/>
      <c r="I3" s="37"/>
    </row>
    <row r="4" spans="1:9" x14ac:dyDescent="0.3">
      <c r="A4" s="37"/>
      <c r="B4" s="37" t="s">
        <v>481</v>
      </c>
      <c r="C4" s="37"/>
      <c r="D4" s="37"/>
      <c r="E4" s="37"/>
      <c r="F4" s="37"/>
      <c r="G4" s="37"/>
      <c r="H4" s="37"/>
      <c r="I4" s="37"/>
    </row>
    <row r="5" spans="1:9" x14ac:dyDescent="0.3">
      <c r="A5" s="37"/>
      <c r="B5" s="37" t="s">
        <v>492</v>
      </c>
      <c r="C5" s="37"/>
      <c r="D5" s="37"/>
      <c r="E5" s="37"/>
      <c r="F5" s="37"/>
      <c r="G5" s="37"/>
      <c r="H5" s="37"/>
      <c r="I5" s="37"/>
    </row>
    <row r="6" spans="1:9" x14ac:dyDescent="0.3">
      <c r="A6" s="37"/>
      <c r="B6" s="37" t="s">
        <v>499</v>
      </c>
      <c r="C6" s="37"/>
      <c r="D6" s="37"/>
      <c r="E6" s="37"/>
      <c r="F6" s="37"/>
      <c r="G6" s="37"/>
      <c r="H6" s="37"/>
      <c r="I6" s="37"/>
    </row>
    <row r="7" spans="1:9" x14ac:dyDescent="0.3">
      <c r="A7" s="37"/>
      <c r="B7" s="37" t="s">
        <v>501</v>
      </c>
      <c r="C7" s="37"/>
      <c r="D7" s="37"/>
      <c r="E7" s="37"/>
      <c r="F7" s="37"/>
      <c r="G7" s="37"/>
      <c r="H7" s="37"/>
      <c r="I7" s="37"/>
    </row>
    <row r="8" spans="1:9" x14ac:dyDescent="0.3">
      <c r="A8" s="37"/>
      <c r="B8" s="37" t="s">
        <v>502</v>
      </c>
      <c r="C8" s="37"/>
      <c r="D8" s="37"/>
      <c r="E8" s="37"/>
      <c r="F8" s="37"/>
      <c r="G8" s="37"/>
      <c r="H8" s="37"/>
      <c r="I8" s="37"/>
    </row>
    <row r="9" spans="1:9" x14ac:dyDescent="0.3">
      <c r="A9" s="37"/>
      <c r="B9" s="37" t="s">
        <v>527</v>
      </c>
      <c r="C9" s="37"/>
      <c r="D9" s="37"/>
      <c r="E9" s="37"/>
      <c r="F9" s="37"/>
      <c r="G9" s="37"/>
      <c r="H9" s="37"/>
      <c r="I9" s="37"/>
    </row>
    <row r="10" spans="1:9" x14ac:dyDescent="0.3">
      <c r="A10" s="37"/>
      <c r="B10" s="37" t="s">
        <v>528</v>
      </c>
      <c r="C10" s="37"/>
      <c r="D10" s="37"/>
      <c r="E10" s="37"/>
      <c r="F10" s="37"/>
      <c r="G10" s="37"/>
      <c r="H10" s="37"/>
      <c r="I10" s="37"/>
    </row>
    <row r="11" spans="1:9" x14ac:dyDescent="0.3">
      <c r="A11" s="37"/>
      <c r="B11" s="37" t="s">
        <v>530</v>
      </c>
      <c r="C11" s="37"/>
      <c r="D11" s="37"/>
      <c r="E11" s="37"/>
      <c r="F11" s="37"/>
      <c r="G11" s="37"/>
      <c r="H11" s="37"/>
      <c r="I11" s="37"/>
    </row>
    <row r="12" spans="1:9" x14ac:dyDescent="0.3">
      <c r="A12" s="37"/>
      <c r="B12" s="37" t="s">
        <v>532</v>
      </c>
      <c r="C12" s="37"/>
      <c r="D12" s="37"/>
      <c r="E12" s="37"/>
      <c r="F12" s="37"/>
      <c r="G12" s="37"/>
      <c r="H12" s="37"/>
      <c r="I12" s="37"/>
    </row>
    <row r="13" spans="1:9" x14ac:dyDescent="0.3">
      <c r="A13" s="37"/>
      <c r="B13" s="37" t="s">
        <v>533</v>
      </c>
      <c r="C13" s="37"/>
      <c r="D13" s="37"/>
      <c r="E13" s="37"/>
      <c r="F13" s="37"/>
      <c r="G13" s="37"/>
      <c r="H13" s="37"/>
      <c r="I13" s="37"/>
    </row>
    <row r="14" spans="1:9" x14ac:dyDescent="0.3">
      <c r="A14" s="37"/>
      <c r="B14" s="37" t="s">
        <v>534</v>
      </c>
      <c r="C14" s="37"/>
      <c r="D14" s="37"/>
      <c r="E14" s="37"/>
      <c r="F14" s="37"/>
      <c r="G14" s="37"/>
      <c r="H14" s="37"/>
      <c r="I14" s="37"/>
    </row>
    <row r="15" spans="1:9" x14ac:dyDescent="0.3">
      <c r="A15" s="37"/>
      <c r="B15" s="37" t="s">
        <v>535</v>
      </c>
      <c r="C15" s="37"/>
      <c r="D15" s="37"/>
      <c r="E15" s="37"/>
      <c r="F15" s="37"/>
      <c r="G15" s="37"/>
      <c r="H15" s="37"/>
      <c r="I15" s="37"/>
    </row>
    <row r="16" spans="1:9" x14ac:dyDescent="0.3">
      <c r="A16" s="37"/>
      <c r="B16" s="37" t="s">
        <v>536</v>
      </c>
      <c r="C16" s="37"/>
      <c r="D16" s="37"/>
      <c r="E16" s="37"/>
      <c r="F16" s="37"/>
      <c r="G16" s="37"/>
      <c r="H16" s="37"/>
      <c r="I16" s="37"/>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zoomScale="31" zoomScaleNormal="46" workbookViewId="0">
      <selection activeCell="AF55" sqref="AF5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77"/>
  <sheetViews>
    <sheetView topLeftCell="A30" zoomScale="69" zoomScaleNormal="80" workbookViewId="0">
      <selection activeCell="B51" sqref="B51"/>
    </sheetView>
  </sheetViews>
  <sheetFormatPr defaultColWidth="9.109375" defaultRowHeight="13.2" x14ac:dyDescent="0.25"/>
  <cols>
    <col min="1" max="1" width="12.33203125" style="15" customWidth="1"/>
    <col min="2" max="2" width="12.5546875" style="15" bestFit="1" customWidth="1"/>
    <col min="3" max="3" width="17.5546875" style="15" bestFit="1" customWidth="1"/>
    <col min="4" max="4" width="10.21875" style="15" bestFit="1" customWidth="1"/>
    <col min="5" max="5" width="13.109375" style="15" customWidth="1"/>
    <col min="6" max="6" width="31.44140625" style="15" bestFit="1" customWidth="1"/>
    <col min="7" max="7" width="14.5546875" style="15" customWidth="1"/>
    <col min="8" max="8" width="18.109375" style="15" customWidth="1"/>
    <col min="9" max="9" width="10.33203125" style="15" customWidth="1"/>
    <col min="10" max="12" width="6.109375" style="15" customWidth="1"/>
    <col min="13" max="13" width="13.109375" style="15" customWidth="1"/>
    <col min="14" max="14" width="29.33203125" style="15" customWidth="1"/>
    <col min="15" max="15" width="48.88671875" style="15" customWidth="1"/>
    <col min="16" max="16" width="34" style="15" customWidth="1"/>
    <col min="17" max="74" width="12.33203125" style="15" customWidth="1"/>
    <col min="75" max="547" width="12.33203125" style="15" bestFit="1" customWidth="1"/>
    <col min="548" max="548" width="12.33203125" style="15" customWidth="1"/>
    <col min="549" max="667" width="12.33203125" style="15" bestFit="1" customWidth="1"/>
    <col min="668" max="668" width="11.44140625" style="15" bestFit="1" customWidth="1"/>
    <col min="669" max="16384" width="9.109375" style="15"/>
  </cols>
  <sheetData>
    <row r="1" spans="1:9" x14ac:dyDescent="0.25">
      <c r="A1" s="45" t="s">
        <v>537</v>
      </c>
      <c r="B1" s="45"/>
      <c r="C1" s="45"/>
      <c r="D1" s="45"/>
      <c r="E1" s="34"/>
      <c r="F1" s="34"/>
      <c r="G1" s="34"/>
      <c r="H1" s="34"/>
      <c r="I1" s="34"/>
    </row>
    <row r="3" spans="1:9" ht="14.4" x14ac:dyDescent="0.3">
      <c r="A3" s="18" t="s">
        <v>491</v>
      </c>
      <c r="B3" s="16"/>
      <c r="C3" s="16"/>
      <c r="D3" s="16"/>
      <c r="E3"/>
      <c r="F3"/>
      <c r="G3"/>
      <c r="H3"/>
    </row>
    <row r="4" spans="1:9" ht="14.4" x14ac:dyDescent="0.3">
      <c r="B4" s="35" t="s">
        <v>6</v>
      </c>
      <c r="C4" t="s">
        <v>466</v>
      </c>
      <c r="D4" s="16"/>
      <c r="G4"/>
      <c r="H4"/>
      <c r="I4" s="30"/>
    </row>
    <row r="5" spans="1:9" ht="14.4" x14ac:dyDescent="0.3">
      <c r="B5" t="s">
        <v>11</v>
      </c>
      <c r="C5" s="47">
        <v>593</v>
      </c>
      <c r="D5"/>
      <c r="F5" t="s">
        <v>476</v>
      </c>
      <c r="G5"/>
      <c r="H5"/>
      <c r="I5" s="30"/>
    </row>
    <row r="6" spans="1:9" ht="14.4" x14ac:dyDescent="0.3">
      <c r="B6" t="s">
        <v>29</v>
      </c>
      <c r="C6" s="47">
        <v>73</v>
      </c>
      <c r="D6"/>
      <c r="F6">
        <v>666</v>
      </c>
      <c r="G6">
        <f>GETPIVOTDATA("Start station to End station",$F$5)</f>
        <v>666</v>
      </c>
      <c r="H6"/>
    </row>
    <row r="7" spans="1:9" ht="14.4" x14ac:dyDescent="0.3">
      <c r="B7" t="s">
        <v>497</v>
      </c>
      <c r="C7" s="47">
        <v>666</v>
      </c>
      <c r="D7"/>
      <c r="F7"/>
      <c r="G7"/>
      <c r="H7"/>
    </row>
    <row r="8" spans="1:9" ht="14.4" x14ac:dyDescent="0.3">
      <c r="D8" s="29"/>
      <c r="E8"/>
      <c r="F8"/>
      <c r="G8"/>
      <c r="H8"/>
    </row>
    <row r="9" spans="1:9" ht="14.4" x14ac:dyDescent="0.3">
      <c r="A9" s="26" t="s">
        <v>490</v>
      </c>
      <c r="B9" s="26"/>
      <c r="C9" s="25"/>
      <c r="D9" s="25"/>
      <c r="E9"/>
      <c r="F9" t="s">
        <v>483</v>
      </c>
      <c r="G9"/>
      <c r="H9"/>
    </row>
    <row r="10" spans="1:9" ht="14.4" x14ac:dyDescent="0.3">
      <c r="B10" s="35" t="s">
        <v>7</v>
      </c>
      <c r="C10" t="s">
        <v>477</v>
      </c>
      <c r="D10" s="23"/>
      <c r="E10"/>
      <c r="F10" s="44">
        <v>9043.1499999999978</v>
      </c>
      <c r="G10" s="44">
        <f>GETPIVOTDATA("Trip duration (minutes)",$F$9)</f>
        <v>9043.1499999999978</v>
      </c>
      <c r="H10"/>
    </row>
    <row r="11" spans="1:9" ht="14.4" x14ac:dyDescent="0.3">
      <c r="B11" t="s">
        <v>12</v>
      </c>
      <c r="C11" s="47">
        <v>525</v>
      </c>
      <c r="F11"/>
      <c r="G11"/>
      <c r="H11"/>
    </row>
    <row r="12" spans="1:9" ht="14.4" x14ac:dyDescent="0.3">
      <c r="B12" t="s">
        <v>19</v>
      </c>
      <c r="C12" s="47">
        <v>141</v>
      </c>
      <c r="F12" t="s">
        <v>486</v>
      </c>
      <c r="G12"/>
      <c r="H12"/>
    </row>
    <row r="13" spans="1:9" ht="14.4" x14ac:dyDescent="0.3">
      <c r="B13"/>
      <c r="C13"/>
      <c r="F13" s="44">
        <v>13.578303303303301</v>
      </c>
      <c r="G13" s="44">
        <f>GETPIVOTDATA("Trip duration (minutes)",$F$12)</f>
        <v>13.578303303303301</v>
      </c>
      <c r="H13"/>
    </row>
    <row r="14" spans="1:9" ht="14.4" x14ac:dyDescent="0.3">
      <c r="A14" s="17" t="s">
        <v>498</v>
      </c>
      <c r="B14" s="21"/>
      <c r="C14" s="21"/>
      <c r="D14"/>
      <c r="E14"/>
      <c r="F14"/>
      <c r="G14"/>
      <c r="H14"/>
    </row>
    <row r="15" spans="1:9" ht="14.4" x14ac:dyDescent="0.3">
      <c r="B15" s="35" t="s">
        <v>479</v>
      </c>
      <c r="C15" t="s">
        <v>480</v>
      </c>
      <c r="D15"/>
      <c r="F15"/>
      <c r="G15"/>
      <c r="H15"/>
    </row>
    <row r="16" spans="1:9" ht="14.4" x14ac:dyDescent="0.3">
      <c r="B16" t="s">
        <v>462</v>
      </c>
      <c r="C16" s="47">
        <v>2</v>
      </c>
      <c r="D16"/>
      <c r="F16"/>
      <c r="G16"/>
      <c r="H16"/>
    </row>
    <row r="17" spans="1:8" ht="14.4" x14ac:dyDescent="0.3">
      <c r="B17" t="s">
        <v>461</v>
      </c>
      <c r="C17" s="47">
        <v>19</v>
      </c>
      <c r="D17"/>
      <c r="F17"/>
      <c r="G17"/>
      <c r="H17"/>
    </row>
    <row r="18" spans="1:8" ht="14.4" x14ac:dyDescent="0.3">
      <c r="B18" t="s">
        <v>456</v>
      </c>
      <c r="C18" s="47">
        <v>47</v>
      </c>
      <c r="D18"/>
      <c r="F18"/>
      <c r="G18"/>
      <c r="H18"/>
    </row>
    <row r="19" spans="1:8" ht="14.4" x14ac:dyDescent="0.3">
      <c r="B19" t="s">
        <v>460</v>
      </c>
      <c r="C19" s="47">
        <v>58</v>
      </c>
      <c r="D19"/>
      <c r="F19"/>
      <c r="G19"/>
      <c r="H19"/>
    </row>
    <row r="20" spans="1:8" ht="14.4" x14ac:dyDescent="0.3">
      <c r="B20" t="s">
        <v>458</v>
      </c>
      <c r="C20" s="47">
        <v>118</v>
      </c>
      <c r="D20"/>
      <c r="F20"/>
      <c r="G20"/>
      <c r="H20"/>
    </row>
    <row r="21" spans="1:8" ht="14.4" x14ac:dyDescent="0.3">
      <c r="B21" t="s">
        <v>459</v>
      </c>
      <c r="C21" s="47">
        <v>174</v>
      </c>
      <c r="D21"/>
      <c r="F21"/>
      <c r="G21"/>
      <c r="H21"/>
    </row>
    <row r="22" spans="1:8" ht="14.4" x14ac:dyDescent="0.3">
      <c r="B22" t="s">
        <v>457</v>
      </c>
      <c r="C22" s="47">
        <v>248</v>
      </c>
      <c r="D22"/>
      <c r="F22"/>
      <c r="G22"/>
      <c r="H22"/>
    </row>
    <row r="23" spans="1:8" ht="14.4" x14ac:dyDescent="0.3">
      <c r="B23"/>
      <c r="C23"/>
      <c r="D23"/>
      <c r="F23"/>
      <c r="G23"/>
      <c r="H23"/>
    </row>
    <row r="24" spans="1:8" ht="14.4" x14ac:dyDescent="0.3">
      <c r="A24"/>
      <c r="B24"/>
      <c r="C24"/>
      <c r="D24"/>
      <c r="F24"/>
      <c r="G24"/>
      <c r="H24"/>
    </row>
    <row r="25" spans="1:8" ht="14.4" x14ac:dyDescent="0.3">
      <c r="A25" s="18" t="s">
        <v>481</v>
      </c>
      <c r="B25" s="19"/>
      <c r="C25" s="20"/>
      <c r="D25"/>
      <c r="E25"/>
      <c r="F25"/>
      <c r="G25"/>
      <c r="H25"/>
    </row>
    <row r="26" spans="1:8" ht="14.4" x14ac:dyDescent="0.3">
      <c r="B26" s="35" t="s">
        <v>6</v>
      </c>
      <c r="C26" t="s">
        <v>486</v>
      </c>
      <c r="E26"/>
      <c r="F26"/>
      <c r="G26"/>
      <c r="H26"/>
    </row>
    <row r="27" spans="1:8" ht="14.4" x14ac:dyDescent="0.3">
      <c r="B27" t="s">
        <v>29</v>
      </c>
      <c r="C27">
        <v>25.771689497716903</v>
      </c>
      <c r="F27"/>
      <c r="G27"/>
    </row>
    <row r="28" spans="1:8" ht="14.4" x14ac:dyDescent="0.3">
      <c r="A28" s="20"/>
      <c r="B28" t="s">
        <v>11</v>
      </c>
      <c r="C28">
        <v>12.077262507026425</v>
      </c>
      <c r="F28"/>
      <c r="G28"/>
    </row>
    <row r="29" spans="1:8" ht="14.4" x14ac:dyDescent="0.3">
      <c r="A29" s="20"/>
      <c r="B29" t="s">
        <v>497</v>
      </c>
      <c r="C29">
        <v>13.578303303303306</v>
      </c>
      <c r="F29"/>
      <c r="G29"/>
    </row>
    <row r="30" spans="1:8" ht="14.4" x14ac:dyDescent="0.3">
      <c r="A30" s="20"/>
      <c r="B30" s="36"/>
      <c r="C30"/>
      <c r="F30"/>
      <c r="G30"/>
    </row>
    <row r="31" spans="1:8" ht="14.4" x14ac:dyDescent="0.3">
      <c r="A31" s="20"/>
      <c r="B31" s="36"/>
      <c r="C31"/>
      <c r="F31"/>
      <c r="G31"/>
    </row>
    <row r="32" spans="1:8" ht="14.4" x14ac:dyDescent="0.3">
      <c r="A32" s="18" t="s">
        <v>500</v>
      </c>
      <c r="B32" s="18"/>
      <c r="C32" s="16"/>
      <c r="F32"/>
      <c r="G32"/>
    </row>
    <row r="33" spans="1:14" ht="14.4" x14ac:dyDescent="0.3">
      <c r="B33" s="35" t="s">
        <v>480</v>
      </c>
      <c r="C33" s="35" t="s">
        <v>6</v>
      </c>
      <c r="D33"/>
      <c r="E33"/>
      <c r="F33"/>
      <c r="J33"/>
      <c r="K33"/>
      <c r="L33"/>
      <c r="M33"/>
      <c r="N33"/>
    </row>
    <row r="34" spans="1:14" ht="14.4" x14ac:dyDescent="0.3">
      <c r="B34" s="35" t="s">
        <v>479</v>
      </c>
      <c r="C34" t="s">
        <v>29</v>
      </c>
      <c r="D34" t="s">
        <v>11</v>
      </c>
      <c r="E34"/>
      <c r="F34"/>
      <c r="J34"/>
      <c r="K34"/>
      <c r="L34"/>
      <c r="M34"/>
      <c r="N34"/>
    </row>
    <row r="35" spans="1:14" ht="14.4" x14ac:dyDescent="0.3">
      <c r="B35" t="s">
        <v>462</v>
      </c>
      <c r="C35" s="47"/>
      <c r="D35" s="47">
        <v>2</v>
      </c>
      <c r="E35"/>
      <c r="F35"/>
      <c r="J35"/>
      <c r="K35"/>
      <c r="L35"/>
      <c r="M35"/>
      <c r="N35"/>
    </row>
    <row r="36" spans="1:14" ht="14.4" x14ac:dyDescent="0.3">
      <c r="B36" t="s">
        <v>461</v>
      </c>
      <c r="C36" s="47">
        <v>4</v>
      </c>
      <c r="D36" s="47">
        <v>15</v>
      </c>
      <c r="E36"/>
      <c r="F36"/>
      <c r="J36"/>
      <c r="K36"/>
      <c r="L36"/>
      <c r="M36"/>
      <c r="N36"/>
    </row>
    <row r="37" spans="1:14" ht="14.4" x14ac:dyDescent="0.3">
      <c r="B37" t="s">
        <v>456</v>
      </c>
      <c r="C37" s="47">
        <v>6</v>
      </c>
      <c r="D37" s="47">
        <v>41</v>
      </c>
      <c r="E37"/>
      <c r="F37"/>
      <c r="J37"/>
      <c r="K37"/>
      <c r="L37"/>
      <c r="M37"/>
      <c r="N37"/>
    </row>
    <row r="38" spans="1:14" ht="14.4" x14ac:dyDescent="0.3">
      <c r="B38" t="s">
        <v>460</v>
      </c>
      <c r="C38" s="47">
        <v>6</v>
      </c>
      <c r="D38" s="47">
        <v>52</v>
      </c>
      <c r="E38"/>
      <c r="F38"/>
    </row>
    <row r="39" spans="1:14" ht="14.4" x14ac:dyDescent="0.3">
      <c r="B39" t="s">
        <v>458</v>
      </c>
      <c r="C39" s="47">
        <v>14</v>
      </c>
      <c r="D39" s="47">
        <v>104</v>
      </c>
      <c r="E39"/>
      <c r="F39"/>
    </row>
    <row r="40" spans="1:14" ht="14.4" x14ac:dyDescent="0.3">
      <c r="B40" t="s">
        <v>459</v>
      </c>
      <c r="C40" s="47">
        <v>16</v>
      </c>
      <c r="D40" s="47">
        <v>158</v>
      </c>
      <c r="E40"/>
      <c r="F40"/>
    </row>
    <row r="41" spans="1:14" ht="14.4" x14ac:dyDescent="0.3">
      <c r="B41" t="s">
        <v>457</v>
      </c>
      <c r="C41" s="47">
        <v>27</v>
      </c>
      <c r="D41" s="47">
        <v>221</v>
      </c>
      <c r="E41"/>
      <c r="F41"/>
    </row>
    <row r="42" spans="1:14" ht="14.4" x14ac:dyDescent="0.3">
      <c r="B42"/>
      <c r="C42"/>
      <c r="D42"/>
      <c r="E42"/>
      <c r="F42"/>
    </row>
    <row r="43" spans="1:14" ht="14.4" x14ac:dyDescent="0.3">
      <c r="E43"/>
      <c r="F43"/>
      <c r="G43"/>
      <c r="H43"/>
      <c r="I43"/>
    </row>
    <row r="44" spans="1:14" ht="14.4" x14ac:dyDescent="0.3">
      <c r="A44" s="46" t="s">
        <v>499</v>
      </c>
      <c r="B44" s="46"/>
      <c r="C44" s="46"/>
      <c r="D44" s="21"/>
      <c r="F44"/>
    </row>
    <row r="45" spans="1:14" ht="14.4" x14ac:dyDescent="0.3">
      <c r="A45" s="21"/>
      <c r="F45"/>
    </row>
    <row r="46" spans="1:14" ht="14.4" x14ac:dyDescent="0.3">
      <c r="A46" s="21"/>
      <c r="B46" s="35" t="s">
        <v>4</v>
      </c>
      <c r="C46" t="s">
        <v>465</v>
      </c>
      <c r="D46"/>
      <c r="F46"/>
    </row>
    <row r="47" spans="1:14" ht="14.4" x14ac:dyDescent="0.3">
      <c r="A47" s="21"/>
      <c r="B47" t="s">
        <v>160</v>
      </c>
      <c r="C47" s="47">
        <v>7</v>
      </c>
      <c r="D47"/>
      <c r="F47"/>
    </row>
    <row r="48" spans="1:14" ht="14.4" x14ac:dyDescent="0.3">
      <c r="A48" s="21"/>
      <c r="B48" t="s">
        <v>198</v>
      </c>
      <c r="C48" s="47">
        <v>7</v>
      </c>
      <c r="D48"/>
      <c r="F48"/>
    </row>
    <row r="49" spans="1:7" ht="14.4" x14ac:dyDescent="0.3">
      <c r="A49" s="21"/>
      <c r="B49" t="s">
        <v>98</v>
      </c>
      <c r="C49" s="47">
        <v>7</v>
      </c>
      <c r="D49"/>
      <c r="F49"/>
    </row>
    <row r="50" spans="1:7" ht="14.4" x14ac:dyDescent="0.3">
      <c r="B50" t="s">
        <v>114</v>
      </c>
      <c r="C50" s="47">
        <v>8</v>
      </c>
      <c r="D50"/>
      <c r="F50"/>
    </row>
    <row r="51" spans="1:7" ht="14.4" x14ac:dyDescent="0.3">
      <c r="B51" t="s">
        <v>28</v>
      </c>
      <c r="C51" s="47">
        <v>12</v>
      </c>
      <c r="D51"/>
      <c r="F51"/>
    </row>
    <row r="52" spans="1:7" ht="14.4" x14ac:dyDescent="0.3">
      <c r="B52"/>
      <c r="C52"/>
      <c r="D52"/>
      <c r="F52"/>
    </row>
    <row r="53" spans="1:7" ht="14.4" x14ac:dyDescent="0.3">
      <c r="B53"/>
      <c r="C53"/>
      <c r="D53"/>
      <c r="F53"/>
    </row>
    <row r="54" spans="1:7" ht="14.4" x14ac:dyDescent="0.3">
      <c r="B54"/>
      <c r="C54"/>
      <c r="D54"/>
      <c r="F54"/>
    </row>
    <row r="55" spans="1:7" ht="14.4" x14ac:dyDescent="0.3">
      <c r="B55"/>
      <c r="C55"/>
      <c r="D55"/>
      <c r="F55"/>
    </row>
    <row r="56" spans="1:7" ht="14.4" x14ac:dyDescent="0.3">
      <c r="B56"/>
      <c r="C56"/>
      <c r="D56"/>
      <c r="F56"/>
    </row>
    <row r="57" spans="1:7" ht="14.4" x14ac:dyDescent="0.3">
      <c r="B57"/>
      <c r="C57"/>
      <c r="D57"/>
      <c r="F57"/>
    </row>
    <row r="58" spans="1:7" ht="14.4" x14ac:dyDescent="0.3">
      <c r="B58"/>
      <c r="C58"/>
      <c r="D58"/>
      <c r="F58"/>
    </row>
    <row r="59" spans="1:7" ht="14.4" x14ac:dyDescent="0.3">
      <c r="A59" s="46" t="s">
        <v>501</v>
      </c>
      <c r="B59" s="46"/>
      <c r="C59" s="46"/>
      <c r="D59" s="21"/>
      <c r="E59"/>
      <c r="F59"/>
      <c r="G59"/>
    </row>
    <row r="60" spans="1:7" ht="14.4" x14ac:dyDescent="0.3">
      <c r="A60" s="21"/>
      <c r="B60" s="21"/>
      <c r="C60" s="21"/>
      <c r="D60" s="21"/>
      <c r="E60"/>
      <c r="F60"/>
      <c r="G60"/>
    </row>
    <row r="61" spans="1:7" ht="14.4" x14ac:dyDescent="0.3">
      <c r="A61" s="21"/>
      <c r="B61" s="35" t="s">
        <v>5</v>
      </c>
      <c r="C61" t="s">
        <v>467</v>
      </c>
      <c r="D61" s="21"/>
      <c r="F61"/>
      <c r="G61"/>
    </row>
    <row r="62" spans="1:7" ht="14.4" x14ac:dyDescent="0.3">
      <c r="A62" s="21"/>
      <c r="B62" t="s">
        <v>42</v>
      </c>
      <c r="C62">
        <v>10</v>
      </c>
      <c r="D62" s="21"/>
      <c r="F62"/>
      <c r="G62"/>
    </row>
    <row r="63" spans="1:7" ht="14.4" x14ac:dyDescent="0.3">
      <c r="A63" s="21"/>
      <c r="B63" t="s">
        <v>240</v>
      </c>
      <c r="C63">
        <v>10</v>
      </c>
      <c r="D63" s="21"/>
      <c r="F63"/>
      <c r="G63"/>
    </row>
    <row r="64" spans="1:7" ht="14.4" x14ac:dyDescent="0.3">
      <c r="A64" s="21"/>
      <c r="B64" t="s">
        <v>289</v>
      </c>
      <c r="C64">
        <v>8</v>
      </c>
      <c r="D64" s="21"/>
      <c r="F64"/>
      <c r="G64"/>
    </row>
    <row r="65" spans="1:7" ht="14.4" x14ac:dyDescent="0.3">
      <c r="B65" t="s">
        <v>61</v>
      </c>
      <c r="C65">
        <v>8</v>
      </c>
      <c r="F65"/>
      <c r="G65"/>
    </row>
    <row r="66" spans="1:7" ht="14.4" x14ac:dyDescent="0.3">
      <c r="B66" t="s">
        <v>187</v>
      </c>
      <c r="C66">
        <v>6</v>
      </c>
      <c r="F66"/>
      <c r="G66"/>
    </row>
    <row r="67" spans="1:7" ht="14.4" x14ac:dyDescent="0.3">
      <c r="B67" t="s">
        <v>146</v>
      </c>
      <c r="C67">
        <v>6</v>
      </c>
      <c r="F67"/>
      <c r="G67"/>
    </row>
    <row r="68" spans="1:7" ht="14.4" x14ac:dyDescent="0.3">
      <c r="B68" t="s">
        <v>114</v>
      </c>
      <c r="C68">
        <v>6</v>
      </c>
      <c r="F68"/>
      <c r="G68"/>
    </row>
    <row r="69" spans="1:7" ht="14.4" x14ac:dyDescent="0.3">
      <c r="B69" t="s">
        <v>38</v>
      </c>
      <c r="C69">
        <v>6</v>
      </c>
      <c r="F69"/>
      <c r="G69"/>
    </row>
    <row r="70" spans="1:7" ht="14.4" x14ac:dyDescent="0.3">
      <c r="B70" t="s">
        <v>118</v>
      </c>
      <c r="C70">
        <v>6</v>
      </c>
      <c r="F70"/>
      <c r="G70"/>
    </row>
    <row r="71" spans="1:7" ht="14.4" x14ac:dyDescent="0.3">
      <c r="B71" t="s">
        <v>144</v>
      </c>
      <c r="C71">
        <v>6</v>
      </c>
      <c r="F71"/>
      <c r="G71"/>
    </row>
    <row r="72" spans="1:7" ht="14.4" x14ac:dyDescent="0.3">
      <c r="B72"/>
      <c r="C72"/>
      <c r="F72"/>
      <c r="G72"/>
    </row>
    <row r="73" spans="1:7" ht="14.4" x14ac:dyDescent="0.3">
      <c r="E73"/>
      <c r="F73"/>
      <c r="G73"/>
    </row>
    <row r="74" spans="1:7" ht="14.4" x14ac:dyDescent="0.3">
      <c r="A74" s="18" t="s">
        <v>502</v>
      </c>
      <c r="B74" s="16"/>
      <c r="C74" s="16"/>
      <c r="E74"/>
      <c r="F74"/>
      <c r="G74"/>
    </row>
    <row r="75" spans="1:7" ht="14.4" x14ac:dyDescent="0.3">
      <c r="A75" s="38"/>
      <c r="B75" s="39"/>
      <c r="C75" s="38"/>
      <c r="D75" s="39"/>
      <c r="E75"/>
      <c r="F75"/>
      <c r="G75"/>
    </row>
    <row r="76" spans="1:7" ht="14.4" x14ac:dyDescent="0.3">
      <c r="A76" s="38"/>
      <c r="B76" s="35" t="s">
        <v>455</v>
      </c>
      <c r="C76" t="s">
        <v>476</v>
      </c>
      <c r="D76"/>
      <c r="F76"/>
      <c r="G76"/>
    </row>
    <row r="77" spans="1:7" ht="14.4" x14ac:dyDescent="0.3">
      <c r="A77" s="38"/>
      <c r="B77" t="s">
        <v>475</v>
      </c>
      <c r="C77">
        <v>2</v>
      </c>
      <c r="D77"/>
      <c r="F77"/>
    </row>
    <row r="78" spans="1:7" ht="14.4" x14ac:dyDescent="0.3">
      <c r="A78" s="38"/>
      <c r="B78" t="s">
        <v>473</v>
      </c>
      <c r="C78">
        <v>2</v>
      </c>
      <c r="F78"/>
    </row>
    <row r="79" spans="1:7" ht="14.4" x14ac:dyDescent="0.3">
      <c r="A79" s="38"/>
      <c r="B79" t="s">
        <v>472</v>
      </c>
      <c r="C79">
        <v>2</v>
      </c>
      <c r="F79"/>
    </row>
    <row r="80" spans="1:7" ht="14.4" x14ac:dyDescent="0.3">
      <c r="A80" s="39"/>
      <c r="B80" t="s">
        <v>469</v>
      </c>
      <c r="C80">
        <v>2</v>
      </c>
      <c r="F80"/>
    </row>
    <row r="81" spans="1:16" ht="14.4" x14ac:dyDescent="0.3">
      <c r="A81" s="39"/>
      <c r="B81" t="s">
        <v>474</v>
      </c>
      <c r="C81">
        <v>2</v>
      </c>
      <c r="F81"/>
    </row>
    <row r="82" spans="1:16" ht="14.4" x14ac:dyDescent="0.3">
      <c r="A82" s="39"/>
      <c r="B82" t="s">
        <v>470</v>
      </c>
      <c r="C82">
        <v>2</v>
      </c>
      <c r="F82"/>
    </row>
    <row r="83" spans="1:16" ht="14.4" x14ac:dyDescent="0.3">
      <c r="A83" s="39"/>
      <c r="B83" t="s">
        <v>468</v>
      </c>
      <c r="C83">
        <v>2</v>
      </c>
      <c r="F83"/>
    </row>
    <row r="84" spans="1:16" ht="14.4" x14ac:dyDescent="0.3">
      <c r="A84" s="39"/>
      <c r="B84" t="s">
        <v>471</v>
      </c>
      <c r="C84">
        <v>2</v>
      </c>
      <c r="F84"/>
    </row>
    <row r="85" spans="1:16" ht="14.4" x14ac:dyDescent="0.3">
      <c r="E85"/>
      <c r="F85"/>
    </row>
    <row r="86" spans="1:16" ht="14.4" x14ac:dyDescent="0.3">
      <c r="E86"/>
      <c r="F86"/>
    </row>
    <row r="87" spans="1:16" ht="14.4" x14ac:dyDescent="0.3">
      <c r="A87" s="17" t="s">
        <v>538</v>
      </c>
      <c r="B87" s="16"/>
      <c r="C87" s="16"/>
      <c r="E87"/>
      <c r="F87"/>
    </row>
    <row r="88" spans="1:16" ht="14.4" x14ac:dyDescent="0.3">
      <c r="E88"/>
      <c r="F88"/>
    </row>
    <row r="89" spans="1:16" ht="14.4" x14ac:dyDescent="0.3">
      <c r="B89" s="35" t="s">
        <v>6</v>
      </c>
      <c r="C89" t="s">
        <v>483</v>
      </c>
      <c r="E89"/>
      <c r="F89"/>
    </row>
    <row r="90" spans="1:16" ht="14.4" x14ac:dyDescent="0.3">
      <c r="B90" t="s">
        <v>11</v>
      </c>
      <c r="C90">
        <v>7161.8166666666702</v>
      </c>
      <c r="D90" s="22"/>
      <c r="E90"/>
      <c r="F90"/>
      <c r="I90" s="22"/>
    </row>
    <row r="91" spans="1:16" ht="14.4" x14ac:dyDescent="0.3">
      <c r="A91" s="20"/>
      <c r="B91" t="s">
        <v>29</v>
      </c>
      <c r="C91">
        <v>1881.3333333333339</v>
      </c>
      <c r="D91" s="22"/>
      <c r="E91"/>
      <c r="F91"/>
      <c r="I91" s="22"/>
    </row>
    <row r="92" spans="1:16" ht="14.4" x14ac:dyDescent="0.3">
      <c r="A92" s="20"/>
      <c r="B92" t="s">
        <v>497</v>
      </c>
      <c r="C92">
        <v>9043.1500000000051</v>
      </c>
      <c r="D92" s="22"/>
      <c r="E92"/>
      <c r="F92"/>
      <c r="I92" s="22"/>
    </row>
    <row r="93" spans="1:16" ht="14.4" x14ac:dyDescent="0.3">
      <c r="A93" s="20"/>
      <c r="D93" s="22"/>
      <c r="E93"/>
      <c r="F93"/>
      <c r="I93" s="22"/>
      <c r="M93"/>
    </row>
    <row r="94" spans="1:16" ht="14.4" x14ac:dyDescent="0.3">
      <c r="A94" s="17" t="s">
        <v>528</v>
      </c>
      <c r="B94" s="16"/>
      <c r="C94" s="16"/>
      <c r="D94" s="16"/>
      <c r="E94"/>
      <c r="F94"/>
      <c r="M94"/>
      <c r="N94"/>
      <c r="O94"/>
      <c r="P94"/>
    </row>
    <row r="95" spans="1:16" ht="14.4" x14ac:dyDescent="0.3">
      <c r="A95" s="20"/>
      <c r="E95"/>
      <c r="F95"/>
      <c r="M95"/>
      <c r="N95"/>
      <c r="O95"/>
      <c r="P95"/>
    </row>
    <row r="96" spans="1:16" ht="14.4" x14ac:dyDescent="0.3">
      <c r="A96" s="20"/>
      <c r="B96" s="35" t="s">
        <v>6</v>
      </c>
      <c r="C96" t="s">
        <v>484</v>
      </c>
      <c r="F96"/>
      <c r="G96"/>
      <c r="M96"/>
      <c r="N96"/>
      <c r="O96"/>
      <c r="P96"/>
    </row>
    <row r="97" spans="1:16" ht="14.4" x14ac:dyDescent="0.3">
      <c r="A97" s="20"/>
      <c r="B97" t="s">
        <v>11</v>
      </c>
      <c r="C97">
        <v>593</v>
      </c>
      <c r="F97"/>
      <c r="G97"/>
      <c r="M97"/>
      <c r="N97"/>
      <c r="O97"/>
      <c r="P97"/>
    </row>
    <row r="98" spans="1:16" ht="14.4" x14ac:dyDescent="0.3">
      <c r="A98" s="20"/>
      <c r="B98" t="s">
        <v>29</v>
      </c>
      <c r="C98">
        <v>73</v>
      </c>
      <c r="F98"/>
      <c r="G98"/>
      <c r="O98"/>
      <c r="P98"/>
    </row>
    <row r="99" spans="1:16" ht="14.4" x14ac:dyDescent="0.3">
      <c r="A99" s="20"/>
      <c r="B99" t="s">
        <v>497</v>
      </c>
      <c r="C99">
        <v>666</v>
      </c>
      <c r="F99"/>
      <c r="G99"/>
      <c r="O99"/>
      <c r="P99"/>
    </row>
    <row r="100" spans="1:16" ht="14.4" x14ac:dyDescent="0.3">
      <c r="A100" s="20"/>
      <c r="E100"/>
      <c r="F100"/>
      <c r="G100"/>
      <c r="O100"/>
      <c r="P100"/>
    </row>
    <row r="101" spans="1:16" ht="14.4" x14ac:dyDescent="0.3">
      <c r="A101" s="27" t="s">
        <v>529</v>
      </c>
      <c r="B101" s="24"/>
      <c r="C101" s="24"/>
      <c r="D101" s="24"/>
      <c r="E101"/>
      <c r="F101"/>
      <c r="G101"/>
      <c r="H101" s="16"/>
      <c r="I101" s="16"/>
      <c r="O101"/>
      <c r="P101"/>
    </row>
    <row r="102" spans="1:16" ht="14.4" x14ac:dyDescent="0.3">
      <c r="A102" s="20"/>
      <c r="E102"/>
      <c r="F102"/>
      <c r="G102"/>
      <c r="O102"/>
      <c r="P102"/>
    </row>
    <row r="103" spans="1:16" ht="14.4" x14ac:dyDescent="0.3">
      <c r="A103" s="20"/>
      <c r="B103" s="35" t="s">
        <v>6</v>
      </c>
      <c r="C103" t="s">
        <v>486</v>
      </c>
      <c r="F103"/>
      <c r="G103"/>
      <c r="O103"/>
      <c r="P103"/>
    </row>
    <row r="104" spans="1:16" ht="14.4" x14ac:dyDescent="0.3">
      <c r="A104" s="20"/>
      <c r="B104" t="s">
        <v>29</v>
      </c>
      <c r="C104">
        <v>25.771689497716903</v>
      </c>
      <c r="F104"/>
      <c r="G104"/>
      <c r="O104"/>
      <c r="P104"/>
    </row>
    <row r="105" spans="1:16" ht="14.4" x14ac:dyDescent="0.3">
      <c r="A105" s="20"/>
      <c r="B105" t="s">
        <v>11</v>
      </c>
      <c r="C105">
        <v>12.077262507026425</v>
      </c>
      <c r="F105"/>
      <c r="G105"/>
      <c r="O105"/>
      <c r="P105"/>
    </row>
    <row r="106" spans="1:16" ht="14.4" x14ac:dyDescent="0.3">
      <c r="A106" s="20"/>
      <c r="B106" t="s">
        <v>497</v>
      </c>
      <c r="C106">
        <v>13.578303303303306</v>
      </c>
      <c r="F106"/>
      <c r="G106"/>
      <c r="O106"/>
      <c r="P106"/>
    </row>
    <row r="107" spans="1:16" ht="14.4" x14ac:dyDescent="0.3">
      <c r="A107" s="20"/>
      <c r="E107"/>
      <c r="F107"/>
      <c r="G107"/>
      <c r="O107"/>
      <c r="P107"/>
    </row>
    <row r="108" spans="1:16" ht="14.4" x14ac:dyDescent="0.3">
      <c r="A108" s="28" t="s">
        <v>532</v>
      </c>
      <c r="E108"/>
      <c r="F108"/>
      <c r="G108"/>
      <c r="O108"/>
      <c r="P108"/>
    </row>
    <row r="109" spans="1:16" ht="14.4" x14ac:dyDescent="0.3">
      <c r="A109" s="20"/>
      <c r="E109"/>
      <c r="F109"/>
      <c r="G109"/>
      <c r="O109"/>
      <c r="P109"/>
    </row>
    <row r="110" spans="1:16" ht="14.4" x14ac:dyDescent="0.3">
      <c r="A110" s="20"/>
      <c r="B110" s="35" t="s">
        <v>466</v>
      </c>
      <c r="C110" s="35" t="s">
        <v>7</v>
      </c>
      <c r="D110"/>
      <c r="E110"/>
      <c r="F110"/>
      <c r="I110"/>
      <c r="O110"/>
      <c r="P110"/>
    </row>
    <row r="111" spans="1:16" ht="14.4" x14ac:dyDescent="0.3">
      <c r="A111" s="20"/>
      <c r="B111" s="35" t="s">
        <v>6</v>
      </c>
      <c r="C111" t="s">
        <v>19</v>
      </c>
      <c r="D111" t="s">
        <v>12</v>
      </c>
      <c r="E111"/>
      <c r="F111"/>
      <c r="I111"/>
      <c r="O111"/>
      <c r="P111"/>
    </row>
    <row r="112" spans="1:16" ht="14.4" x14ac:dyDescent="0.3">
      <c r="A112" s="20"/>
      <c r="B112" t="s">
        <v>11</v>
      </c>
      <c r="C112">
        <v>128</v>
      </c>
      <c r="D112">
        <v>465</v>
      </c>
      <c r="E112"/>
      <c r="F112"/>
      <c r="I112"/>
      <c r="O112"/>
      <c r="P112"/>
    </row>
    <row r="113" spans="1:16" ht="14.4" x14ac:dyDescent="0.3">
      <c r="A113" s="20"/>
      <c r="E113"/>
      <c r="F113"/>
      <c r="G113"/>
      <c r="H113"/>
      <c r="O113"/>
      <c r="P113"/>
    </row>
    <row r="114" spans="1:16" ht="14.4" x14ac:dyDescent="0.3">
      <c r="A114" s="28" t="s">
        <v>533</v>
      </c>
      <c r="E114"/>
      <c r="F114"/>
      <c r="H114"/>
      <c r="O114"/>
      <c r="P114"/>
    </row>
    <row r="115" spans="1:16" ht="14.4" x14ac:dyDescent="0.3">
      <c r="A115" s="20"/>
      <c r="E115"/>
      <c r="F115"/>
      <c r="H115"/>
      <c r="O115"/>
      <c r="P115"/>
    </row>
    <row r="116" spans="1:16" ht="14.4" x14ac:dyDescent="0.3">
      <c r="A116" s="20"/>
      <c r="B116" s="35" t="s">
        <v>7</v>
      </c>
      <c r="C116" t="s">
        <v>486</v>
      </c>
      <c r="F116"/>
      <c r="H116"/>
      <c r="O116"/>
      <c r="P116"/>
    </row>
    <row r="117" spans="1:16" ht="14.4" x14ac:dyDescent="0.3">
      <c r="A117" s="20"/>
      <c r="B117" t="s">
        <v>19</v>
      </c>
      <c r="C117">
        <v>13.45401891252955</v>
      </c>
      <c r="F117"/>
      <c r="H117"/>
      <c r="O117"/>
      <c r="P117"/>
    </row>
    <row r="118" spans="1:16" ht="14.4" x14ac:dyDescent="0.3">
      <c r="A118" s="20"/>
      <c r="B118" t="s">
        <v>12</v>
      </c>
      <c r="C118">
        <v>13.611682539682539</v>
      </c>
      <c r="F118"/>
      <c r="H118"/>
      <c r="O118"/>
      <c r="P118"/>
    </row>
    <row r="119" spans="1:16" ht="14.4" x14ac:dyDescent="0.3">
      <c r="A119" s="20"/>
      <c r="B119" t="s">
        <v>497</v>
      </c>
      <c r="C119">
        <v>13.578303303303301</v>
      </c>
      <c r="F119"/>
      <c r="H119"/>
      <c r="O119"/>
      <c r="P119"/>
    </row>
    <row r="120" spans="1:16" ht="14.4" x14ac:dyDescent="0.3">
      <c r="F120"/>
      <c r="H120"/>
      <c r="O120"/>
      <c r="P120"/>
    </row>
    <row r="121" spans="1:16" ht="14.4" x14ac:dyDescent="0.3">
      <c r="A121" s="28" t="s">
        <v>534</v>
      </c>
      <c r="F121"/>
      <c r="G121"/>
      <c r="H121"/>
      <c r="O121"/>
      <c r="P121"/>
    </row>
    <row r="122" spans="1:16" ht="14.4" x14ac:dyDescent="0.3">
      <c r="A122" s="20"/>
      <c r="F122"/>
      <c r="G122"/>
      <c r="H122"/>
      <c r="O122"/>
      <c r="P122"/>
    </row>
    <row r="123" spans="1:16" ht="14.4" x14ac:dyDescent="0.3">
      <c r="A123" s="20"/>
      <c r="B123" s="35" t="s">
        <v>452</v>
      </c>
      <c r="C123" t="s">
        <v>488</v>
      </c>
      <c r="F123"/>
      <c r="G123"/>
      <c r="H123"/>
      <c r="O123"/>
      <c r="P123"/>
    </row>
    <row r="124" spans="1:16" ht="14.4" x14ac:dyDescent="0.3">
      <c r="A124" s="20"/>
      <c r="B124" t="s">
        <v>539</v>
      </c>
      <c r="C124" s="47">
        <v>196</v>
      </c>
      <c r="F124"/>
      <c r="G124"/>
      <c r="H124"/>
      <c r="O124"/>
      <c r="P124"/>
    </row>
    <row r="125" spans="1:16" ht="14.4" x14ac:dyDescent="0.3">
      <c r="A125" s="20"/>
      <c r="B125" t="s">
        <v>487</v>
      </c>
      <c r="C125" s="47">
        <v>134</v>
      </c>
      <c r="F125"/>
      <c r="G125"/>
      <c r="H125"/>
      <c r="O125"/>
      <c r="P125"/>
    </row>
    <row r="126" spans="1:16" ht="14.4" x14ac:dyDescent="0.3">
      <c r="A126" s="20"/>
      <c r="B126" t="s">
        <v>540</v>
      </c>
      <c r="C126" s="47">
        <v>127</v>
      </c>
      <c r="F126"/>
      <c r="G126"/>
      <c r="H126"/>
      <c r="O126"/>
      <c r="P126"/>
    </row>
    <row r="127" spans="1:16" ht="14.4" x14ac:dyDescent="0.3">
      <c r="A127" s="20"/>
      <c r="B127" t="s">
        <v>541</v>
      </c>
      <c r="C127" s="47">
        <v>84</v>
      </c>
      <c r="F127"/>
      <c r="G127"/>
      <c r="H127"/>
      <c r="O127"/>
      <c r="P127"/>
    </row>
    <row r="128" spans="1:16" ht="14.4" x14ac:dyDescent="0.3">
      <c r="A128" s="20"/>
      <c r="B128" t="s">
        <v>542</v>
      </c>
      <c r="C128" s="47">
        <v>66</v>
      </c>
      <c r="F128"/>
      <c r="G128"/>
      <c r="H128"/>
      <c r="O128"/>
      <c r="P128"/>
    </row>
    <row r="129" spans="1:16" ht="14.4" x14ac:dyDescent="0.3">
      <c r="A129" s="20"/>
      <c r="B129" t="s">
        <v>543</v>
      </c>
      <c r="C129" s="47">
        <v>59</v>
      </c>
      <c r="F129"/>
      <c r="G129"/>
      <c r="H129"/>
      <c r="O129"/>
      <c r="P129"/>
    </row>
    <row r="130" spans="1:16" ht="14.4" x14ac:dyDescent="0.3">
      <c r="A130" s="20"/>
      <c r="F130"/>
      <c r="O130"/>
      <c r="P130"/>
    </row>
    <row r="131" spans="1:16" ht="14.4" x14ac:dyDescent="0.3">
      <c r="A131" s="28" t="s">
        <v>535</v>
      </c>
      <c r="F131"/>
      <c r="O131"/>
      <c r="P131"/>
    </row>
    <row r="132" spans="1:16" ht="14.4" x14ac:dyDescent="0.3">
      <c r="A132" s="20"/>
      <c r="F132"/>
      <c r="O132"/>
      <c r="P132"/>
    </row>
    <row r="133" spans="1:16" ht="14.4" x14ac:dyDescent="0.3">
      <c r="A133" s="20"/>
      <c r="B133" s="35" t="s">
        <v>453</v>
      </c>
      <c r="C133" t="s">
        <v>489</v>
      </c>
      <c r="F133"/>
      <c r="O133"/>
      <c r="P133"/>
    </row>
    <row r="134" spans="1:16" ht="14.4" x14ac:dyDescent="0.3">
      <c r="A134" s="20"/>
      <c r="B134" s="40">
        <v>4</v>
      </c>
      <c r="C134" s="47">
        <v>121</v>
      </c>
      <c r="F134"/>
      <c r="O134"/>
      <c r="P134"/>
    </row>
    <row r="135" spans="1:16" ht="14.4" x14ac:dyDescent="0.3">
      <c r="A135" s="20"/>
      <c r="B135" s="40">
        <v>5</v>
      </c>
      <c r="C135" s="47">
        <v>118</v>
      </c>
      <c r="F135"/>
      <c r="O135"/>
      <c r="P135"/>
    </row>
    <row r="136" spans="1:16" ht="14.4" x14ac:dyDescent="0.3">
      <c r="A136" s="20"/>
      <c r="B136" s="40">
        <v>6</v>
      </c>
      <c r="C136" s="47">
        <v>96</v>
      </c>
      <c r="F136"/>
      <c r="O136"/>
      <c r="P136"/>
    </row>
    <row r="137" spans="1:16" ht="14.4" x14ac:dyDescent="0.3">
      <c r="A137" s="20"/>
      <c r="B137" s="40">
        <v>3</v>
      </c>
      <c r="C137" s="47">
        <v>89</v>
      </c>
      <c r="F137"/>
      <c r="O137"/>
      <c r="P137"/>
    </row>
    <row r="138" spans="1:16" ht="14.4" x14ac:dyDescent="0.3">
      <c r="A138" s="20"/>
      <c r="B138" s="40">
        <v>2</v>
      </c>
      <c r="C138" s="47">
        <v>84</v>
      </c>
      <c r="F138"/>
      <c r="O138"/>
      <c r="P138"/>
    </row>
    <row r="139" spans="1:16" ht="14.4" x14ac:dyDescent="0.3">
      <c r="A139" s="20"/>
      <c r="B139" s="40">
        <v>7</v>
      </c>
      <c r="C139" s="47">
        <v>83</v>
      </c>
      <c r="F139"/>
      <c r="O139"/>
      <c r="P139"/>
    </row>
    <row r="140" spans="1:16" ht="14.4" x14ac:dyDescent="0.3">
      <c r="A140" s="20"/>
      <c r="B140" s="40">
        <v>1</v>
      </c>
      <c r="C140" s="47">
        <v>75</v>
      </c>
      <c r="F140"/>
      <c r="O140"/>
      <c r="P140"/>
    </row>
    <row r="141" spans="1:16" ht="14.4" x14ac:dyDescent="0.3">
      <c r="A141" s="20"/>
      <c r="E141"/>
      <c r="F141"/>
      <c r="G141"/>
      <c r="H141" s="9"/>
      <c r="O141"/>
      <c r="P141"/>
    </row>
    <row r="142" spans="1:16" ht="14.4" x14ac:dyDescent="0.3">
      <c r="A142" s="28" t="s">
        <v>536</v>
      </c>
      <c r="E142"/>
      <c r="F142"/>
      <c r="G142"/>
      <c r="O142"/>
      <c r="P142"/>
    </row>
    <row r="143" spans="1:16" ht="14.4" x14ac:dyDescent="0.3">
      <c r="A143" s="20"/>
      <c r="E143"/>
      <c r="F143"/>
      <c r="G143"/>
      <c r="O143"/>
      <c r="P143"/>
    </row>
    <row r="144" spans="1:16" ht="14.4" x14ac:dyDescent="0.3">
      <c r="A144" s="33"/>
      <c r="B144" s="35" t="s">
        <v>482</v>
      </c>
      <c r="C144" t="s">
        <v>526</v>
      </c>
      <c r="D144"/>
      <c r="E144"/>
      <c r="F144"/>
      <c r="G144"/>
      <c r="H144" s="33"/>
      <c r="I144"/>
      <c r="J144" s="9"/>
      <c r="O144"/>
      <c r="P144"/>
    </row>
    <row r="145" spans="1:16" ht="14.4" x14ac:dyDescent="0.3">
      <c r="A145" s="33"/>
      <c r="B145" s="36" t="s">
        <v>519</v>
      </c>
      <c r="C145" s="47">
        <v>63</v>
      </c>
      <c r="D145"/>
      <c r="E145"/>
      <c r="F145"/>
      <c r="G145"/>
      <c r="H145" s="33"/>
      <c r="I145"/>
      <c r="J145" s="9"/>
      <c r="O145"/>
      <c r="P145"/>
    </row>
    <row r="146" spans="1:16" ht="14.4" x14ac:dyDescent="0.3">
      <c r="A146" s="33"/>
      <c r="B146" s="36" t="s">
        <v>520</v>
      </c>
      <c r="C146" s="47">
        <v>62</v>
      </c>
      <c r="D146"/>
      <c r="E146"/>
      <c r="F146"/>
      <c r="G146"/>
      <c r="H146" s="33"/>
      <c r="I146"/>
      <c r="J146" s="9"/>
      <c r="O146"/>
      <c r="P146"/>
    </row>
    <row r="147" spans="1:16" ht="14.4" x14ac:dyDescent="0.3">
      <c r="A147" s="33"/>
      <c r="B147" s="36" t="s">
        <v>518</v>
      </c>
      <c r="C147" s="47">
        <v>58</v>
      </c>
      <c r="D147"/>
      <c r="E147"/>
      <c r="F147"/>
      <c r="G147" s="42"/>
      <c r="H147" s="41"/>
      <c r="I147" s="41"/>
      <c r="O147"/>
      <c r="P147"/>
    </row>
    <row r="148" spans="1:16" ht="14.4" x14ac:dyDescent="0.3">
      <c r="A148" s="33"/>
      <c r="B148" s="36" t="s">
        <v>510</v>
      </c>
      <c r="C148" s="47">
        <v>52</v>
      </c>
      <c r="D148"/>
      <c r="E148"/>
      <c r="F148"/>
      <c r="G148" s="9"/>
      <c r="H148" s="9"/>
      <c r="I148"/>
      <c r="O148"/>
      <c r="P148"/>
    </row>
    <row r="149" spans="1:16" ht="14.4" x14ac:dyDescent="0.3">
      <c r="A149" s="33"/>
      <c r="B149" s="36" t="s">
        <v>511</v>
      </c>
      <c r="C149" s="47">
        <v>45</v>
      </c>
      <c r="D149"/>
      <c r="E149"/>
      <c r="F149"/>
      <c r="G149" s="9"/>
      <c r="H149" s="9"/>
      <c r="I149"/>
      <c r="O149"/>
      <c r="P149"/>
    </row>
    <row r="150" spans="1:16" ht="14.4" x14ac:dyDescent="0.3">
      <c r="A150" s="33"/>
      <c r="B150" s="36" t="s">
        <v>517</v>
      </c>
      <c r="C150" s="47">
        <v>44</v>
      </c>
      <c r="D150"/>
      <c r="E150"/>
      <c r="F150"/>
      <c r="G150" s="9"/>
      <c r="H150" s="43"/>
      <c r="I150"/>
      <c r="O150"/>
      <c r="P150"/>
    </row>
    <row r="151" spans="1:16" ht="14.4" x14ac:dyDescent="0.3">
      <c r="A151" s="33"/>
      <c r="B151" s="36" t="s">
        <v>515</v>
      </c>
      <c r="C151" s="47">
        <v>38</v>
      </c>
      <c r="D151"/>
      <c r="E151"/>
      <c r="F151"/>
      <c r="G151" s="9"/>
      <c r="H151" s="9"/>
      <c r="I151"/>
      <c r="O151"/>
      <c r="P151"/>
    </row>
    <row r="152" spans="1:16" ht="14.4" x14ac:dyDescent="0.3">
      <c r="A152" s="33"/>
      <c r="B152" s="36" t="s">
        <v>509</v>
      </c>
      <c r="C152" s="47">
        <v>38</v>
      </c>
      <c r="D152"/>
      <c r="E152"/>
      <c r="F152"/>
      <c r="G152" s="9"/>
      <c r="H152" s="9"/>
      <c r="I152"/>
      <c r="O152"/>
      <c r="P152"/>
    </row>
    <row r="153" spans="1:16" ht="14.4" x14ac:dyDescent="0.3">
      <c r="A153" s="33"/>
      <c r="B153" s="36" t="s">
        <v>514</v>
      </c>
      <c r="C153" s="47">
        <v>37</v>
      </c>
      <c r="D153"/>
      <c r="E153"/>
      <c r="F153"/>
      <c r="G153" s="9"/>
      <c r="H153" s="9"/>
      <c r="I153"/>
      <c r="O153"/>
      <c r="P153"/>
    </row>
    <row r="154" spans="1:16" ht="14.4" x14ac:dyDescent="0.3">
      <c r="A154" s="33"/>
      <c r="B154" s="36" t="s">
        <v>513</v>
      </c>
      <c r="C154" s="47">
        <v>36</v>
      </c>
      <c r="D154"/>
      <c r="E154"/>
      <c r="F154"/>
      <c r="G154" s="9"/>
      <c r="H154" s="9"/>
      <c r="I154"/>
      <c r="O154"/>
      <c r="P154"/>
    </row>
    <row r="155" spans="1:16" ht="14.4" x14ac:dyDescent="0.3">
      <c r="A155" s="33"/>
      <c r="B155" s="36" t="s">
        <v>521</v>
      </c>
      <c r="C155" s="47">
        <v>35</v>
      </c>
      <c r="D155"/>
      <c r="E155"/>
      <c r="F155"/>
      <c r="G155" s="9"/>
      <c r="H155" s="9"/>
      <c r="I155"/>
      <c r="O155"/>
      <c r="P155"/>
    </row>
    <row r="156" spans="1:16" ht="14.4" x14ac:dyDescent="0.3">
      <c r="A156" s="33"/>
      <c r="B156" s="36" t="s">
        <v>522</v>
      </c>
      <c r="C156" s="47">
        <v>33</v>
      </c>
      <c r="D156"/>
      <c r="E156"/>
      <c r="F156"/>
      <c r="G156" s="9"/>
      <c r="H156" s="9"/>
      <c r="I156"/>
      <c r="O156"/>
      <c r="P156"/>
    </row>
    <row r="157" spans="1:16" ht="14.4" x14ac:dyDescent="0.3">
      <c r="A157" s="33"/>
      <c r="B157" s="36" t="s">
        <v>516</v>
      </c>
      <c r="C157" s="47">
        <v>28</v>
      </c>
      <c r="D157"/>
      <c r="E157"/>
      <c r="F157"/>
      <c r="G157"/>
      <c r="H157"/>
      <c r="I157"/>
      <c r="O157"/>
      <c r="P157"/>
    </row>
    <row r="158" spans="1:16" ht="14.4" x14ac:dyDescent="0.3">
      <c r="A158" s="33"/>
      <c r="B158" s="36" t="s">
        <v>512</v>
      </c>
      <c r="C158" s="47">
        <v>22</v>
      </c>
      <c r="D158"/>
      <c r="E158"/>
      <c r="F158"/>
      <c r="G158"/>
      <c r="H158"/>
      <c r="I158"/>
      <c r="O158"/>
      <c r="P158"/>
    </row>
    <row r="159" spans="1:16" ht="14.4" x14ac:dyDescent="0.3">
      <c r="A159" s="33"/>
      <c r="B159" s="36" t="s">
        <v>523</v>
      </c>
      <c r="C159" s="47">
        <v>18</v>
      </c>
      <c r="D159"/>
      <c r="E159"/>
      <c r="F159"/>
      <c r="G159"/>
      <c r="H159"/>
      <c r="I159"/>
      <c r="O159"/>
      <c r="P159"/>
    </row>
    <row r="160" spans="1:16" ht="14.4" x14ac:dyDescent="0.3">
      <c r="A160" s="33"/>
      <c r="B160" s="36" t="s">
        <v>525</v>
      </c>
      <c r="C160" s="47">
        <v>15</v>
      </c>
      <c r="D160"/>
      <c r="E160"/>
      <c r="F160"/>
      <c r="G160"/>
      <c r="H160"/>
      <c r="I160"/>
      <c r="O160"/>
      <c r="P160"/>
    </row>
    <row r="161" spans="1:16" ht="14.4" x14ac:dyDescent="0.3">
      <c r="A161" s="33"/>
      <c r="B161" s="36" t="s">
        <v>508</v>
      </c>
      <c r="C161" s="47">
        <v>15</v>
      </c>
      <c r="D161"/>
      <c r="E161"/>
      <c r="F161"/>
      <c r="G161"/>
      <c r="H161"/>
      <c r="I161"/>
      <c r="O161"/>
      <c r="P161"/>
    </row>
    <row r="162" spans="1:16" ht="14.4" x14ac:dyDescent="0.3">
      <c r="A162" s="33"/>
      <c r="B162" s="36" t="s">
        <v>524</v>
      </c>
      <c r="C162" s="47">
        <v>14</v>
      </c>
      <c r="D162" s="33"/>
      <c r="E162"/>
      <c r="F162"/>
      <c r="G162"/>
      <c r="H162"/>
      <c r="O162"/>
      <c r="P162"/>
    </row>
    <row r="163" spans="1:16" ht="14.4" x14ac:dyDescent="0.3">
      <c r="A163" s="33"/>
      <c r="B163" s="36" t="s">
        <v>503</v>
      </c>
      <c r="C163" s="47">
        <v>4</v>
      </c>
      <c r="D163" s="33"/>
      <c r="E163"/>
      <c r="F163"/>
      <c r="G163" s="33"/>
      <c r="O163"/>
      <c r="P163"/>
    </row>
    <row r="164" spans="1:16" ht="14.4" x14ac:dyDescent="0.3">
      <c r="A164" s="33"/>
      <c r="B164" s="36" t="s">
        <v>507</v>
      </c>
      <c r="C164" s="47">
        <v>4</v>
      </c>
      <c r="D164" s="33"/>
      <c r="E164"/>
      <c r="F164"/>
      <c r="G164" s="33"/>
      <c r="O164"/>
      <c r="P164"/>
    </row>
    <row r="165" spans="1:16" ht="14.4" x14ac:dyDescent="0.3">
      <c r="A165" s="33"/>
      <c r="B165" s="36" t="s">
        <v>505</v>
      </c>
      <c r="C165" s="47">
        <v>3</v>
      </c>
      <c r="D165" s="33"/>
      <c r="E165"/>
      <c r="F165"/>
      <c r="G165" s="33"/>
      <c r="O165"/>
      <c r="P165"/>
    </row>
    <row r="166" spans="1:16" ht="14.4" x14ac:dyDescent="0.3">
      <c r="A166" s="33"/>
      <c r="B166" s="36" t="s">
        <v>506</v>
      </c>
      <c r="C166" s="47">
        <v>1</v>
      </c>
      <c r="D166" s="33"/>
      <c r="E166"/>
      <c r="F166"/>
      <c r="G166" s="33"/>
      <c r="O166"/>
      <c r="P166"/>
    </row>
    <row r="167" spans="1:16" ht="14.4" x14ac:dyDescent="0.3">
      <c r="A167" s="33"/>
      <c r="B167" s="36" t="s">
        <v>504</v>
      </c>
      <c r="C167" s="47">
        <v>1</v>
      </c>
      <c r="D167" s="33"/>
      <c r="E167"/>
      <c r="F167"/>
      <c r="G167" s="33"/>
      <c r="O167"/>
      <c r="P167"/>
    </row>
    <row r="168" spans="1:16" ht="14.4" x14ac:dyDescent="0.3">
      <c r="A168" s="33"/>
      <c r="B168"/>
      <c r="C168"/>
      <c r="D168" s="33"/>
      <c r="E168"/>
      <c r="F168"/>
      <c r="G168" s="33"/>
      <c r="H168" s="33"/>
      <c r="I168"/>
      <c r="J168" s="9"/>
      <c r="O168"/>
      <c r="P168"/>
    </row>
    <row r="169" spans="1:16" ht="14.4" x14ac:dyDescent="0.3">
      <c r="A169" s="33"/>
      <c r="B169"/>
      <c r="C169"/>
      <c r="D169" s="33"/>
      <c r="E169"/>
      <c r="F169"/>
      <c r="G169" s="33"/>
      <c r="H169" s="33"/>
      <c r="I169" s="9"/>
      <c r="J169" s="9"/>
      <c r="O169"/>
      <c r="P169"/>
    </row>
    <row r="170" spans="1:16" ht="14.4" x14ac:dyDescent="0.3">
      <c r="A170" s="33"/>
      <c r="B170"/>
      <c r="C170"/>
      <c r="D170" s="33"/>
      <c r="E170"/>
      <c r="F170"/>
      <c r="G170" s="33"/>
      <c r="H170" s="33"/>
      <c r="I170" s="9"/>
      <c r="J170" s="9"/>
      <c r="O170"/>
      <c r="P170"/>
    </row>
    <row r="171" spans="1:16" ht="14.4" x14ac:dyDescent="0.3">
      <c r="A171" s="33"/>
      <c r="B171"/>
      <c r="C171"/>
      <c r="D171" s="33"/>
      <c r="E171"/>
      <c r="F171"/>
      <c r="G171" s="33"/>
      <c r="H171" s="33"/>
      <c r="I171" s="9"/>
      <c r="J171" s="9"/>
      <c r="O171"/>
      <c r="P171"/>
    </row>
    <row r="172" spans="1:16" ht="14.4" x14ac:dyDescent="0.3">
      <c r="A172" s="33"/>
      <c r="B172"/>
      <c r="C172"/>
      <c r="D172" s="33"/>
      <c r="E172"/>
      <c r="F172"/>
      <c r="G172" s="33"/>
      <c r="H172" s="33"/>
      <c r="I172" s="9"/>
      <c r="J172" s="9"/>
      <c r="O172"/>
      <c r="P172"/>
    </row>
    <row r="173" spans="1:16" ht="14.4" x14ac:dyDescent="0.3">
      <c r="A173" s="33"/>
      <c r="B173"/>
      <c r="C173"/>
      <c r="D173" s="33"/>
      <c r="E173"/>
      <c r="F173"/>
      <c r="G173" s="33"/>
      <c r="H173" s="33"/>
      <c r="I173" s="9"/>
      <c r="J173" s="9"/>
      <c r="O173"/>
      <c r="P173"/>
    </row>
    <row r="174" spans="1:16" ht="14.4" x14ac:dyDescent="0.3">
      <c r="A174" s="33"/>
      <c r="B174"/>
      <c r="C174"/>
      <c r="D174" s="33"/>
      <c r="E174"/>
      <c r="F174"/>
      <c r="G174" s="33"/>
      <c r="H174" s="33"/>
      <c r="I174" s="9"/>
      <c r="J174" s="9"/>
      <c r="O174"/>
      <c r="P174"/>
    </row>
    <row r="175" spans="1:16" ht="14.4" x14ac:dyDescent="0.3">
      <c r="A175" s="33"/>
      <c r="B175"/>
      <c r="C175"/>
      <c r="D175" s="33"/>
      <c r="E175"/>
      <c r="F175"/>
      <c r="G175" s="33"/>
      <c r="H175" s="33"/>
      <c r="I175" s="9"/>
      <c r="J175" s="9"/>
      <c r="O175"/>
      <c r="P175"/>
    </row>
    <row r="176" spans="1:16" ht="14.4" x14ac:dyDescent="0.3">
      <c r="A176" s="33"/>
      <c r="B176"/>
      <c r="C176"/>
      <c r="D176" s="33"/>
      <c r="E176"/>
      <c r="F176"/>
      <c r="G176" s="33"/>
      <c r="H176" s="33"/>
      <c r="I176" s="9"/>
      <c r="J176" s="9"/>
      <c r="O176"/>
      <c r="P176"/>
    </row>
    <row r="177" spans="1:16" ht="14.4" x14ac:dyDescent="0.3">
      <c r="A177" s="33"/>
      <c r="B177"/>
      <c r="C177"/>
      <c r="D177" s="33"/>
      <c r="E177"/>
      <c r="F177"/>
      <c r="G177" s="33"/>
      <c r="H177" s="33"/>
      <c r="I177" s="9"/>
      <c r="J177" s="9"/>
      <c r="O177"/>
      <c r="P177"/>
    </row>
    <row r="178" spans="1:16" ht="14.4" x14ac:dyDescent="0.3">
      <c r="A178" s="20"/>
      <c r="B178"/>
      <c r="C178"/>
      <c r="D178" s="9"/>
      <c r="E178"/>
      <c r="F178"/>
      <c r="G178" s="9"/>
      <c r="H178" s="9"/>
      <c r="I178" s="9"/>
      <c r="J178" s="9"/>
      <c r="O178"/>
      <c r="P178"/>
    </row>
    <row r="179" spans="1:16" ht="14.4" x14ac:dyDescent="0.3">
      <c r="A179" s="20"/>
      <c r="B179"/>
      <c r="C179"/>
      <c r="D179" s="9"/>
      <c r="E179"/>
      <c r="F179"/>
      <c r="G179" s="9"/>
      <c r="H179" s="9"/>
      <c r="I179" s="9"/>
      <c r="J179" s="9"/>
      <c r="O179"/>
      <c r="P179"/>
    </row>
    <row r="180" spans="1:16" ht="14.4" x14ac:dyDescent="0.3">
      <c r="A180" s="20"/>
      <c r="B180"/>
      <c r="C180"/>
      <c r="D180" s="9"/>
      <c r="E180"/>
      <c r="F180"/>
      <c r="G180" s="9"/>
      <c r="H180" s="9"/>
      <c r="I180" s="9"/>
      <c r="J180" s="9"/>
      <c r="O180"/>
      <c r="P180"/>
    </row>
    <row r="181" spans="1:16" ht="14.4" x14ac:dyDescent="0.3">
      <c r="A181" s="20"/>
      <c r="B181"/>
      <c r="C181"/>
      <c r="D181" s="9"/>
      <c r="E181"/>
      <c r="F181"/>
      <c r="G181" s="9"/>
      <c r="H181" s="9"/>
      <c r="I181" s="9"/>
      <c r="J181" s="9"/>
      <c r="O181"/>
      <c r="P181"/>
    </row>
    <row r="182" spans="1:16" ht="14.4" x14ac:dyDescent="0.3">
      <c r="A182" s="20"/>
      <c r="B182"/>
      <c r="C182"/>
      <c r="D182" s="9"/>
      <c r="E182"/>
      <c r="F182"/>
      <c r="G182" s="9"/>
      <c r="H182" s="9"/>
      <c r="I182" s="9"/>
      <c r="J182" s="9"/>
      <c r="O182"/>
      <c r="P182"/>
    </row>
    <row r="183" spans="1:16" ht="14.4" x14ac:dyDescent="0.3">
      <c r="A183" s="20"/>
      <c r="B183"/>
      <c r="C183"/>
      <c r="D183" s="9"/>
      <c r="E183"/>
      <c r="F183"/>
      <c r="G183" s="9"/>
      <c r="H183" s="9"/>
      <c r="I183" s="9"/>
      <c r="J183" s="9"/>
      <c r="O183"/>
      <c r="P183"/>
    </row>
    <row r="184" spans="1:16" ht="14.4" x14ac:dyDescent="0.3">
      <c r="A184" s="20"/>
      <c r="B184"/>
      <c r="C184"/>
      <c r="D184" s="9"/>
      <c r="E184"/>
      <c r="F184"/>
      <c r="G184" s="9"/>
      <c r="H184" s="9"/>
      <c r="I184" s="9"/>
      <c r="J184" s="9"/>
      <c r="O184"/>
      <c r="P184"/>
    </row>
    <row r="185" spans="1:16" ht="14.4" x14ac:dyDescent="0.3">
      <c r="A185" s="20"/>
      <c r="B185"/>
      <c r="C185"/>
      <c r="D185" s="9"/>
      <c r="E185"/>
      <c r="F185"/>
      <c r="G185" s="9"/>
      <c r="H185" s="9"/>
      <c r="I185" s="9"/>
      <c r="J185" s="9"/>
      <c r="O185"/>
      <c r="P185"/>
    </row>
    <row r="186" spans="1:16" ht="14.4" x14ac:dyDescent="0.3">
      <c r="A186" s="20"/>
      <c r="B186"/>
      <c r="C186"/>
      <c r="D186" s="9"/>
      <c r="E186"/>
      <c r="F186"/>
      <c r="G186" s="9"/>
      <c r="H186" s="9"/>
      <c r="I186" s="9"/>
      <c r="J186" s="9"/>
      <c r="O186"/>
      <c r="P186"/>
    </row>
    <row r="187" spans="1:16" ht="14.4" x14ac:dyDescent="0.3">
      <c r="A187" s="20"/>
      <c r="B187"/>
      <c r="C187"/>
      <c r="D187" s="9"/>
      <c r="E187"/>
      <c r="F187"/>
      <c r="G187" s="9"/>
      <c r="H187" s="9"/>
      <c r="I187" s="9"/>
      <c r="J187" s="9"/>
      <c r="O187"/>
      <c r="P187"/>
    </row>
    <row r="188" spans="1:16" ht="14.4" x14ac:dyDescent="0.3">
      <c r="A188" s="20"/>
      <c r="B188"/>
      <c r="C188"/>
      <c r="D188" s="9"/>
      <c r="E188"/>
      <c r="F188"/>
      <c r="G188" s="9"/>
      <c r="H188" s="9"/>
      <c r="I188" s="9"/>
      <c r="J188" s="9"/>
      <c r="O188"/>
      <c r="P188"/>
    </row>
    <row r="189" spans="1:16" ht="14.4" x14ac:dyDescent="0.3">
      <c r="A189" s="20"/>
      <c r="B189"/>
      <c r="C189"/>
      <c r="D189" s="9"/>
      <c r="E189"/>
      <c r="F189"/>
      <c r="G189" s="9"/>
      <c r="H189" s="9"/>
      <c r="I189" s="9"/>
      <c r="J189" s="9"/>
      <c r="O189"/>
      <c r="P189"/>
    </row>
    <row r="190" spans="1:16" ht="14.4" x14ac:dyDescent="0.3">
      <c r="A190" s="20"/>
      <c r="B190"/>
      <c r="C190"/>
      <c r="D190" s="9"/>
      <c r="E190"/>
      <c r="F190"/>
      <c r="G190" s="9"/>
      <c r="H190" s="9"/>
      <c r="I190" s="9"/>
      <c r="J190" s="9"/>
      <c r="O190"/>
      <c r="P190"/>
    </row>
    <row r="191" spans="1:16" ht="14.4" x14ac:dyDescent="0.3">
      <c r="A191" s="20"/>
      <c r="B191"/>
      <c r="C191"/>
      <c r="D191" s="9"/>
      <c r="E191"/>
      <c r="F191"/>
      <c r="G191" s="9"/>
      <c r="H191" s="9"/>
      <c r="I191" s="9"/>
      <c r="J191" s="9"/>
      <c r="O191"/>
      <c r="P191"/>
    </row>
    <row r="192" spans="1:16" ht="14.4" x14ac:dyDescent="0.3">
      <c r="A192" s="20"/>
      <c r="B192"/>
      <c r="C192"/>
      <c r="D192" s="9"/>
      <c r="E192"/>
      <c r="F192"/>
      <c r="G192" s="9"/>
      <c r="H192" s="9"/>
      <c r="I192" s="9"/>
      <c r="J192" s="9"/>
      <c r="O192"/>
      <c r="P192"/>
    </row>
    <row r="193" spans="1:16" ht="14.4" x14ac:dyDescent="0.3">
      <c r="A193" s="20"/>
      <c r="B193"/>
      <c r="C193"/>
      <c r="D193" s="9"/>
      <c r="E193"/>
      <c r="F193"/>
      <c r="G193" s="9"/>
      <c r="H193" s="9"/>
      <c r="I193" s="9"/>
      <c r="J193" s="9"/>
      <c r="O193"/>
      <c r="P193"/>
    </row>
    <row r="194" spans="1:16" ht="14.4" x14ac:dyDescent="0.3">
      <c r="A194" s="20"/>
      <c r="B194"/>
      <c r="C194"/>
      <c r="D194" s="9"/>
      <c r="E194"/>
      <c r="F194"/>
      <c r="G194" s="9"/>
      <c r="H194" s="9"/>
      <c r="I194" s="9"/>
      <c r="J194" s="9"/>
      <c r="O194"/>
      <c r="P194"/>
    </row>
    <row r="195" spans="1:16" ht="14.4" x14ac:dyDescent="0.3">
      <c r="A195" s="20"/>
      <c r="B195"/>
      <c r="C195"/>
      <c r="D195" s="9"/>
      <c r="E195"/>
      <c r="F195"/>
      <c r="G195" s="9"/>
      <c r="H195" s="9"/>
      <c r="I195" s="9"/>
      <c r="J195" s="9"/>
      <c r="O195"/>
      <c r="P195"/>
    </row>
    <row r="196" spans="1:16" ht="14.4" x14ac:dyDescent="0.3">
      <c r="A196" s="20"/>
      <c r="B196"/>
      <c r="C196"/>
      <c r="D196" s="9"/>
      <c r="E196"/>
      <c r="F196"/>
      <c r="G196" s="9"/>
      <c r="H196" s="9"/>
      <c r="I196" s="9"/>
      <c r="J196" s="9"/>
      <c r="O196"/>
      <c r="P196"/>
    </row>
    <row r="197" spans="1:16" ht="14.4" x14ac:dyDescent="0.3">
      <c r="A197" s="20"/>
      <c r="B197"/>
      <c r="C197"/>
      <c r="D197" s="9"/>
      <c r="E197"/>
      <c r="F197"/>
      <c r="G197" s="9"/>
      <c r="H197" s="9"/>
      <c r="I197" s="9"/>
      <c r="J197" s="9"/>
      <c r="O197"/>
      <c r="P197"/>
    </row>
    <row r="198" spans="1:16" ht="14.4" x14ac:dyDescent="0.3">
      <c r="A198" s="20"/>
      <c r="B198"/>
      <c r="C198"/>
      <c r="D198" s="9"/>
      <c r="E198"/>
      <c r="F198"/>
      <c r="G198" s="9"/>
      <c r="H198" s="9"/>
      <c r="I198" s="9"/>
      <c r="J198" s="9"/>
      <c r="O198"/>
      <c r="P198"/>
    </row>
    <row r="199" spans="1:16" ht="14.4" x14ac:dyDescent="0.3">
      <c r="A199" s="20"/>
      <c r="B199"/>
      <c r="C199"/>
      <c r="D199" s="9"/>
      <c r="E199"/>
      <c r="F199"/>
      <c r="G199" s="9"/>
      <c r="H199" s="9"/>
      <c r="I199" s="9"/>
      <c r="J199" s="9"/>
      <c r="O199"/>
      <c r="P199"/>
    </row>
    <row r="200" spans="1:16" ht="14.4" x14ac:dyDescent="0.3">
      <c r="A200" s="20"/>
      <c r="B200"/>
      <c r="C200"/>
      <c r="D200" s="9"/>
      <c r="E200"/>
      <c r="F200"/>
      <c r="G200" s="9"/>
      <c r="H200" s="9"/>
      <c r="I200" s="9"/>
      <c r="J200" s="9"/>
      <c r="O200"/>
      <c r="P200"/>
    </row>
    <row r="201" spans="1:16" ht="14.4" x14ac:dyDescent="0.3">
      <c r="A201" s="20"/>
      <c r="B201"/>
      <c r="C201"/>
      <c r="D201" s="9"/>
      <c r="E201"/>
      <c r="F201"/>
      <c r="G201" s="9"/>
      <c r="H201" s="9"/>
      <c r="I201" s="9"/>
      <c r="J201" s="9"/>
      <c r="O201"/>
      <c r="P201"/>
    </row>
    <row r="202" spans="1:16" ht="14.4" x14ac:dyDescent="0.3">
      <c r="A202" s="20"/>
      <c r="B202"/>
      <c r="C202"/>
      <c r="D202" s="9"/>
      <c r="E202"/>
      <c r="F202"/>
      <c r="G202" s="9"/>
      <c r="H202" s="9"/>
      <c r="I202" s="9"/>
      <c r="J202" s="9"/>
      <c r="O202"/>
      <c r="P202"/>
    </row>
    <row r="203" spans="1:16" ht="14.4" x14ac:dyDescent="0.3">
      <c r="A203" s="20"/>
      <c r="B203"/>
      <c r="C203"/>
      <c r="D203" s="9"/>
      <c r="E203"/>
      <c r="F203"/>
      <c r="G203" s="9"/>
      <c r="H203" s="9"/>
      <c r="I203" s="9"/>
      <c r="J203" s="9"/>
      <c r="O203"/>
      <c r="P203"/>
    </row>
    <row r="204" spans="1:16" ht="14.4" x14ac:dyDescent="0.3">
      <c r="A204" s="20"/>
      <c r="B204"/>
      <c r="C204"/>
      <c r="D204" s="9"/>
      <c r="E204"/>
      <c r="F204"/>
      <c r="G204" s="9"/>
      <c r="H204" s="9"/>
      <c r="I204" s="9"/>
      <c r="J204" s="9"/>
      <c r="O204"/>
      <c r="P204"/>
    </row>
    <row r="205" spans="1:16" ht="14.4" x14ac:dyDescent="0.3">
      <c r="A205" s="20"/>
      <c r="B205"/>
      <c r="C205"/>
      <c r="D205" s="9"/>
      <c r="E205"/>
      <c r="F205"/>
      <c r="G205" s="9"/>
      <c r="H205" s="9"/>
      <c r="I205" s="9"/>
      <c r="J205" s="9"/>
      <c r="O205"/>
      <c r="P205"/>
    </row>
    <row r="206" spans="1:16" ht="14.4" x14ac:dyDescent="0.3">
      <c r="A206" s="20"/>
      <c r="B206"/>
      <c r="C206"/>
      <c r="D206" s="9"/>
      <c r="E206"/>
      <c r="F206"/>
      <c r="G206" s="9"/>
      <c r="H206" s="9"/>
      <c r="I206" s="9"/>
      <c r="J206" s="9"/>
      <c r="O206"/>
      <c r="P206"/>
    </row>
    <row r="207" spans="1:16" ht="14.4" x14ac:dyDescent="0.3">
      <c r="A207" s="20"/>
      <c r="B207"/>
      <c r="C207"/>
      <c r="D207" s="9"/>
      <c r="E207"/>
      <c r="F207"/>
      <c r="G207" s="9"/>
      <c r="H207" s="9"/>
      <c r="I207" s="9"/>
      <c r="J207" s="9"/>
      <c r="O207"/>
      <c r="P207"/>
    </row>
    <row r="208" spans="1:16" ht="14.4" x14ac:dyDescent="0.3">
      <c r="A208" s="20"/>
      <c r="B208"/>
      <c r="C208"/>
      <c r="D208" s="9"/>
      <c r="E208"/>
      <c r="F208"/>
      <c r="G208" s="9"/>
      <c r="H208" s="9"/>
      <c r="I208" s="9"/>
      <c r="J208" s="9"/>
      <c r="O208"/>
      <c r="P208"/>
    </row>
    <row r="209" spans="1:16" ht="14.4" x14ac:dyDescent="0.3">
      <c r="A209" s="20"/>
      <c r="B209"/>
      <c r="C209"/>
      <c r="D209" s="9"/>
      <c r="E209"/>
      <c r="F209"/>
      <c r="G209" s="9"/>
      <c r="H209" s="9"/>
      <c r="I209" s="9"/>
      <c r="J209" s="9"/>
      <c r="O209"/>
      <c r="P209"/>
    </row>
    <row r="210" spans="1:16" ht="14.4" x14ac:dyDescent="0.3">
      <c r="A210" s="20"/>
      <c r="B210"/>
      <c r="C210"/>
      <c r="D210" s="9"/>
      <c r="E210"/>
      <c r="F210"/>
      <c r="G210" s="9"/>
      <c r="H210" s="9"/>
      <c r="I210" s="9"/>
      <c r="J210" s="9"/>
      <c r="O210"/>
      <c r="P210"/>
    </row>
    <row r="211" spans="1:16" ht="14.4" x14ac:dyDescent="0.3">
      <c r="A211" s="20"/>
      <c r="B211"/>
      <c r="C211"/>
      <c r="D211" s="9"/>
      <c r="E211"/>
      <c r="F211"/>
      <c r="G211" s="9"/>
      <c r="H211" s="9"/>
      <c r="I211" s="9"/>
      <c r="J211" s="9"/>
      <c r="O211"/>
      <c r="P211"/>
    </row>
    <row r="212" spans="1:16" ht="14.4" x14ac:dyDescent="0.3">
      <c r="A212" s="20"/>
      <c r="B212"/>
      <c r="C212"/>
      <c r="D212" s="9"/>
      <c r="E212"/>
      <c r="F212"/>
      <c r="G212" s="9"/>
      <c r="H212" s="9"/>
      <c r="I212" s="9"/>
      <c r="J212" s="9"/>
      <c r="O212"/>
      <c r="P212"/>
    </row>
    <row r="213" spans="1:16" ht="14.4" x14ac:dyDescent="0.3">
      <c r="A213" s="20"/>
      <c r="B213"/>
      <c r="C213"/>
      <c r="D213" s="9"/>
      <c r="E213"/>
      <c r="F213"/>
      <c r="G213" s="9"/>
      <c r="H213" s="9"/>
      <c r="I213" s="9"/>
      <c r="J213" s="9"/>
      <c r="O213"/>
      <c r="P213"/>
    </row>
    <row r="214" spans="1:16" ht="14.4" x14ac:dyDescent="0.3">
      <c r="A214" s="20"/>
      <c r="B214"/>
      <c r="C214"/>
      <c r="D214" s="9"/>
      <c r="E214"/>
      <c r="F214"/>
      <c r="G214" s="9"/>
      <c r="H214" s="9"/>
      <c r="I214" s="9"/>
      <c r="J214" s="9"/>
      <c r="O214"/>
      <c r="P214"/>
    </row>
    <row r="215" spans="1:16" ht="14.4" x14ac:dyDescent="0.3">
      <c r="A215" s="20"/>
      <c r="B215"/>
      <c r="C215"/>
      <c r="D215" s="9"/>
      <c r="E215"/>
      <c r="F215"/>
      <c r="G215" s="9"/>
      <c r="H215" s="9"/>
      <c r="I215" s="9"/>
      <c r="J215" s="9"/>
      <c r="O215"/>
      <c r="P215"/>
    </row>
    <row r="216" spans="1:16" ht="14.4" x14ac:dyDescent="0.3">
      <c r="A216" s="20"/>
      <c r="B216"/>
      <c r="C216"/>
      <c r="D216" s="9"/>
      <c r="E216"/>
      <c r="F216"/>
      <c r="G216" s="9"/>
      <c r="H216" s="9"/>
      <c r="I216" s="9"/>
      <c r="J216" s="9"/>
      <c r="O216"/>
      <c r="P216"/>
    </row>
    <row r="217" spans="1:16" ht="14.4" x14ac:dyDescent="0.3">
      <c r="A217" s="20"/>
      <c r="B217"/>
      <c r="C217"/>
      <c r="D217" s="9"/>
      <c r="E217"/>
      <c r="F217"/>
      <c r="G217" s="9"/>
      <c r="H217" s="9"/>
      <c r="I217" s="9"/>
      <c r="J217" s="9"/>
      <c r="O217"/>
      <c r="P217"/>
    </row>
    <row r="218" spans="1:16" ht="14.4" x14ac:dyDescent="0.3">
      <c r="A218" s="20"/>
      <c r="B218"/>
      <c r="C218"/>
      <c r="D218" s="9"/>
      <c r="E218"/>
      <c r="F218"/>
      <c r="G218" s="9"/>
      <c r="H218" s="9"/>
      <c r="I218" s="9"/>
      <c r="J218" s="9"/>
      <c r="O218"/>
      <c r="P218"/>
    </row>
    <row r="219" spans="1:16" ht="14.4" x14ac:dyDescent="0.3">
      <c r="A219" s="20"/>
      <c r="B219"/>
      <c r="C219"/>
      <c r="D219" s="9"/>
      <c r="E219"/>
      <c r="F219"/>
      <c r="G219" s="9"/>
      <c r="H219" s="9"/>
      <c r="I219" s="9"/>
      <c r="J219" s="9"/>
      <c r="O219"/>
      <c r="P219"/>
    </row>
    <row r="220" spans="1:16" ht="14.4" x14ac:dyDescent="0.3">
      <c r="A220" s="20"/>
      <c r="B220"/>
      <c r="C220"/>
      <c r="D220" s="9"/>
      <c r="E220"/>
      <c r="F220"/>
      <c r="G220" s="9"/>
      <c r="H220" s="9"/>
      <c r="I220" s="9"/>
      <c r="J220" s="9"/>
      <c r="O220"/>
      <c r="P220"/>
    </row>
    <row r="221" spans="1:16" ht="14.4" x14ac:dyDescent="0.3">
      <c r="A221" s="20"/>
      <c r="B221"/>
      <c r="C221"/>
      <c r="D221" s="9"/>
      <c r="E221"/>
      <c r="F221"/>
      <c r="G221" s="9"/>
      <c r="H221" s="9"/>
      <c r="I221" s="9"/>
      <c r="J221" s="9"/>
      <c r="O221"/>
      <c r="P221"/>
    </row>
    <row r="222" spans="1:16" ht="14.4" x14ac:dyDescent="0.3">
      <c r="A222" s="20"/>
      <c r="B222"/>
      <c r="C222"/>
      <c r="D222" s="9"/>
      <c r="E222"/>
      <c r="F222"/>
      <c r="G222" s="9"/>
      <c r="H222" s="9"/>
      <c r="I222" s="9"/>
      <c r="J222" s="9"/>
      <c r="O222"/>
      <c r="P222"/>
    </row>
    <row r="223" spans="1:16" ht="14.4" x14ac:dyDescent="0.3">
      <c r="A223" s="20"/>
      <c r="B223"/>
      <c r="C223"/>
      <c r="D223" s="9"/>
      <c r="E223"/>
      <c r="F223"/>
      <c r="G223" s="9"/>
      <c r="H223" s="9"/>
      <c r="I223" s="9"/>
      <c r="J223" s="9"/>
      <c r="O223"/>
      <c r="P223"/>
    </row>
    <row r="224" spans="1:16" ht="14.4" x14ac:dyDescent="0.3">
      <c r="A224" s="20"/>
      <c r="B224"/>
      <c r="C224"/>
      <c r="D224" s="9"/>
      <c r="E224"/>
      <c r="F224"/>
      <c r="G224" s="9"/>
      <c r="H224" s="9"/>
      <c r="I224" s="9"/>
      <c r="J224" s="9"/>
      <c r="O224"/>
      <c r="P224"/>
    </row>
    <row r="225" spans="1:16" ht="14.4" x14ac:dyDescent="0.3">
      <c r="A225" s="20"/>
      <c r="B225"/>
      <c r="C225"/>
      <c r="D225" s="9"/>
      <c r="E225"/>
      <c r="F225"/>
      <c r="G225" s="9"/>
      <c r="H225" s="9"/>
      <c r="I225" s="9"/>
      <c r="J225" s="9"/>
      <c r="O225"/>
      <c r="P225"/>
    </row>
    <row r="226" spans="1:16" ht="14.4" x14ac:dyDescent="0.3">
      <c r="A226" s="20"/>
      <c r="B226"/>
      <c r="C226"/>
      <c r="D226" s="9"/>
      <c r="E226"/>
      <c r="F226"/>
      <c r="G226" s="9"/>
      <c r="H226" s="9"/>
      <c r="I226" s="9"/>
      <c r="J226" s="9"/>
      <c r="O226"/>
      <c r="P226"/>
    </row>
    <row r="227" spans="1:16" ht="14.4" x14ac:dyDescent="0.3">
      <c r="A227" s="20"/>
      <c r="B227"/>
      <c r="C227"/>
      <c r="D227" s="9"/>
      <c r="E227"/>
      <c r="F227"/>
      <c r="G227" s="9"/>
      <c r="H227" s="9"/>
      <c r="I227" s="9"/>
      <c r="J227" s="9"/>
      <c r="O227"/>
      <c r="P227"/>
    </row>
    <row r="228" spans="1:16" ht="14.4" x14ac:dyDescent="0.3">
      <c r="A228" s="20"/>
      <c r="B228"/>
      <c r="C228"/>
      <c r="D228" s="9"/>
      <c r="E228"/>
      <c r="F228"/>
      <c r="G228" s="9"/>
      <c r="H228" s="9"/>
      <c r="I228" s="9"/>
      <c r="J228" s="9"/>
      <c r="O228"/>
      <c r="P228"/>
    </row>
    <row r="229" spans="1:16" ht="14.4" x14ac:dyDescent="0.3">
      <c r="A229" s="20"/>
      <c r="B229"/>
      <c r="C229"/>
      <c r="D229" s="9"/>
      <c r="E229"/>
      <c r="F229"/>
      <c r="G229" s="9"/>
      <c r="H229" s="9"/>
      <c r="I229" s="9"/>
      <c r="J229" s="9"/>
      <c r="O229"/>
      <c r="P229"/>
    </row>
    <row r="230" spans="1:16" ht="14.4" x14ac:dyDescent="0.3">
      <c r="A230" s="20"/>
      <c r="B230"/>
      <c r="C230"/>
      <c r="D230" s="9"/>
      <c r="E230"/>
      <c r="F230"/>
      <c r="G230" s="9"/>
      <c r="H230" s="9"/>
      <c r="I230" s="9"/>
      <c r="J230" s="9"/>
      <c r="O230"/>
      <c r="P230"/>
    </row>
    <row r="231" spans="1:16" ht="14.4" x14ac:dyDescent="0.3">
      <c r="A231" s="20"/>
      <c r="B231"/>
      <c r="C231"/>
      <c r="D231" s="9"/>
      <c r="E231"/>
      <c r="F231"/>
      <c r="G231" s="9"/>
      <c r="H231" s="9"/>
      <c r="I231" s="9"/>
      <c r="J231" s="9"/>
      <c r="O231"/>
      <c r="P231"/>
    </row>
    <row r="232" spans="1:16" ht="14.4" x14ac:dyDescent="0.3">
      <c r="A232" s="20"/>
      <c r="B232"/>
      <c r="C232"/>
      <c r="D232" s="9"/>
      <c r="E232"/>
      <c r="F232"/>
      <c r="G232" s="9"/>
      <c r="H232" s="9"/>
      <c r="I232" s="9"/>
      <c r="J232" s="9"/>
      <c r="O232"/>
      <c r="P232"/>
    </row>
    <row r="233" spans="1:16" ht="14.4" x14ac:dyDescent="0.3">
      <c r="A233" s="20"/>
      <c r="B233"/>
      <c r="C233"/>
      <c r="D233" s="9"/>
      <c r="E233"/>
      <c r="F233"/>
      <c r="G233" s="9"/>
      <c r="H233" s="9"/>
      <c r="I233" s="9"/>
      <c r="J233" s="9"/>
      <c r="O233"/>
      <c r="P233"/>
    </row>
    <row r="234" spans="1:16" ht="14.4" x14ac:dyDescent="0.3">
      <c r="A234" s="20"/>
      <c r="B234"/>
      <c r="C234"/>
      <c r="D234" s="9"/>
      <c r="E234"/>
      <c r="F234"/>
      <c r="G234" s="9"/>
      <c r="H234" s="9"/>
      <c r="I234" s="9"/>
      <c r="J234" s="9"/>
      <c r="O234"/>
      <c r="P234"/>
    </row>
    <row r="235" spans="1:16" ht="14.4" x14ac:dyDescent="0.3">
      <c r="A235" s="20"/>
      <c r="B235"/>
      <c r="C235"/>
      <c r="D235" s="9"/>
      <c r="E235"/>
      <c r="F235"/>
      <c r="G235" s="9"/>
      <c r="H235" s="9"/>
      <c r="I235" s="9"/>
      <c r="J235" s="9"/>
      <c r="O235"/>
      <c r="P235"/>
    </row>
    <row r="236" spans="1:16" ht="14.4" x14ac:dyDescent="0.3">
      <c r="A236" s="20"/>
      <c r="B236"/>
      <c r="C236"/>
      <c r="D236" s="9"/>
      <c r="E236"/>
      <c r="F236"/>
      <c r="G236" s="9"/>
      <c r="H236" s="9"/>
      <c r="I236" s="9"/>
      <c r="J236" s="9"/>
      <c r="O236"/>
      <c r="P236"/>
    </row>
    <row r="237" spans="1:16" ht="14.4" x14ac:dyDescent="0.3">
      <c r="A237" s="20"/>
      <c r="B237"/>
      <c r="C237"/>
      <c r="D237" s="9"/>
      <c r="E237"/>
      <c r="F237"/>
      <c r="G237" s="9"/>
      <c r="H237" s="9"/>
      <c r="I237" s="9"/>
      <c r="J237" s="9"/>
      <c r="O237"/>
      <c r="P237"/>
    </row>
    <row r="238" spans="1:16" ht="14.4" x14ac:dyDescent="0.3">
      <c r="A238" s="20"/>
      <c r="B238"/>
      <c r="C238"/>
      <c r="D238" s="9"/>
      <c r="E238"/>
      <c r="F238"/>
      <c r="G238" s="9"/>
      <c r="H238" s="9"/>
      <c r="I238" s="9"/>
      <c r="J238" s="9"/>
      <c r="O238"/>
      <c r="P238"/>
    </row>
    <row r="239" spans="1:16" ht="14.4" x14ac:dyDescent="0.3">
      <c r="A239" s="20"/>
      <c r="B239"/>
      <c r="C239"/>
      <c r="D239" s="9"/>
      <c r="E239"/>
      <c r="F239"/>
      <c r="G239" s="9"/>
      <c r="H239" s="9"/>
      <c r="I239" s="9"/>
      <c r="J239" s="9"/>
      <c r="O239"/>
      <c r="P239"/>
    </row>
    <row r="240" spans="1:16" ht="14.4" x14ac:dyDescent="0.3">
      <c r="A240" s="20"/>
      <c r="B240"/>
      <c r="C240"/>
      <c r="D240" s="9"/>
      <c r="E240"/>
      <c r="F240"/>
      <c r="G240" s="9"/>
      <c r="H240" s="9"/>
      <c r="I240" s="9"/>
      <c r="J240" s="9"/>
      <c r="O240"/>
      <c r="P240"/>
    </row>
    <row r="241" spans="1:16" ht="14.4" x14ac:dyDescent="0.3">
      <c r="A241" s="20"/>
      <c r="B241"/>
      <c r="C241"/>
      <c r="D241" s="9"/>
      <c r="E241"/>
      <c r="F241"/>
      <c r="G241" s="9"/>
      <c r="H241" s="9"/>
      <c r="I241" s="9"/>
      <c r="J241" s="9"/>
      <c r="O241"/>
      <c r="P241"/>
    </row>
    <row r="242" spans="1:16" ht="14.4" x14ac:dyDescent="0.3">
      <c r="A242" s="20"/>
      <c r="B242"/>
      <c r="C242"/>
      <c r="D242" s="9"/>
      <c r="E242"/>
      <c r="F242"/>
      <c r="G242" s="9"/>
      <c r="H242" s="9"/>
      <c r="I242" s="9"/>
      <c r="J242" s="9"/>
      <c r="O242"/>
      <c r="P242"/>
    </row>
    <row r="243" spans="1:16" ht="14.4" x14ac:dyDescent="0.3">
      <c r="A243" s="20"/>
      <c r="B243"/>
      <c r="C243"/>
      <c r="D243" s="9"/>
      <c r="E243"/>
      <c r="F243"/>
      <c r="G243" s="9"/>
      <c r="H243" s="9"/>
      <c r="I243" s="9"/>
      <c r="J243" s="9"/>
      <c r="O243"/>
      <c r="P243"/>
    </row>
    <row r="244" spans="1:16" ht="14.4" x14ac:dyDescent="0.3">
      <c r="A244" s="20"/>
      <c r="B244"/>
      <c r="C244"/>
      <c r="D244" s="9"/>
      <c r="E244"/>
      <c r="F244"/>
      <c r="G244" s="9"/>
      <c r="H244" s="9"/>
      <c r="I244" s="9"/>
      <c r="J244" s="9"/>
      <c r="O244"/>
      <c r="P244"/>
    </row>
    <row r="245" spans="1:16" ht="14.4" x14ac:dyDescent="0.3">
      <c r="A245" s="20"/>
      <c r="B245"/>
      <c r="C245"/>
      <c r="D245" s="9"/>
      <c r="E245"/>
      <c r="F245"/>
      <c r="G245" s="9"/>
      <c r="H245" s="9"/>
      <c r="I245" s="9"/>
      <c r="J245" s="9"/>
      <c r="O245"/>
      <c r="P245"/>
    </row>
    <row r="246" spans="1:16" ht="14.4" x14ac:dyDescent="0.3">
      <c r="A246" s="20"/>
      <c r="B246"/>
      <c r="C246"/>
      <c r="D246" s="9"/>
      <c r="E246"/>
      <c r="F246"/>
      <c r="G246" s="9"/>
      <c r="H246" s="9"/>
      <c r="I246" s="9"/>
      <c r="J246" s="9"/>
      <c r="O246"/>
      <c r="P246"/>
    </row>
    <row r="247" spans="1:16" ht="14.4" x14ac:dyDescent="0.3">
      <c r="A247" s="20"/>
      <c r="B247"/>
      <c r="C247"/>
      <c r="D247" s="9"/>
      <c r="E247"/>
      <c r="F247"/>
      <c r="G247" s="9"/>
      <c r="H247" s="9"/>
      <c r="I247" s="9"/>
      <c r="J247" s="9"/>
      <c r="O247"/>
      <c r="P247"/>
    </row>
    <row r="248" spans="1:16" ht="14.4" x14ac:dyDescent="0.3">
      <c r="A248" s="20"/>
      <c r="B248"/>
      <c r="C248"/>
      <c r="D248" s="9"/>
      <c r="E248"/>
      <c r="F248"/>
      <c r="G248" s="9"/>
      <c r="H248" s="9"/>
      <c r="I248" s="9"/>
      <c r="J248" s="9"/>
      <c r="O248"/>
      <c r="P248"/>
    </row>
    <row r="249" spans="1:16" ht="14.4" x14ac:dyDescent="0.3">
      <c r="A249" s="20"/>
      <c r="B249"/>
      <c r="C249"/>
      <c r="D249" s="9"/>
      <c r="E249"/>
      <c r="F249"/>
      <c r="G249" s="9"/>
      <c r="H249" s="9"/>
      <c r="I249" s="9"/>
      <c r="J249" s="9"/>
      <c r="O249"/>
      <c r="P249"/>
    </row>
    <row r="250" spans="1:16" ht="14.4" x14ac:dyDescent="0.3">
      <c r="A250" s="20"/>
      <c r="B250"/>
      <c r="C250"/>
      <c r="D250" s="9"/>
      <c r="E250"/>
      <c r="F250"/>
      <c r="G250" s="9"/>
      <c r="H250" s="9"/>
      <c r="I250" s="9"/>
      <c r="J250" s="9"/>
      <c r="O250"/>
      <c r="P250"/>
    </row>
    <row r="251" spans="1:16" ht="14.4" x14ac:dyDescent="0.3">
      <c r="A251" s="20"/>
      <c r="B251"/>
      <c r="C251"/>
      <c r="D251" s="9"/>
      <c r="E251"/>
      <c r="F251"/>
      <c r="G251" s="9"/>
      <c r="H251" s="9"/>
      <c r="I251" s="9"/>
      <c r="J251" s="9"/>
      <c r="O251"/>
      <c r="P251"/>
    </row>
    <row r="252" spans="1:16" ht="14.4" x14ac:dyDescent="0.3">
      <c r="A252" s="20"/>
      <c r="B252"/>
      <c r="C252"/>
      <c r="D252" s="9"/>
      <c r="E252"/>
      <c r="F252"/>
      <c r="G252" s="9"/>
      <c r="H252" s="9"/>
      <c r="I252" s="9"/>
      <c r="J252" s="9"/>
      <c r="O252"/>
      <c r="P252"/>
    </row>
    <row r="253" spans="1:16" ht="14.4" x14ac:dyDescent="0.3">
      <c r="A253" s="20"/>
      <c r="B253"/>
      <c r="C253"/>
      <c r="D253" s="9"/>
      <c r="E253"/>
      <c r="F253"/>
      <c r="G253" s="9"/>
      <c r="H253" s="9"/>
      <c r="I253" s="9"/>
      <c r="J253" s="9"/>
      <c r="O253"/>
      <c r="P253"/>
    </row>
    <row r="254" spans="1:16" ht="14.4" x14ac:dyDescent="0.3">
      <c r="A254" s="20"/>
      <c r="B254"/>
      <c r="C254"/>
      <c r="D254" s="9"/>
      <c r="E254"/>
      <c r="F254"/>
      <c r="G254" s="9"/>
      <c r="H254" s="9"/>
      <c r="I254" s="9"/>
      <c r="J254" s="9"/>
      <c r="O254"/>
      <c r="P254"/>
    </row>
    <row r="255" spans="1:16" ht="14.4" x14ac:dyDescent="0.3">
      <c r="A255" s="20"/>
      <c r="B255"/>
      <c r="C255"/>
      <c r="D255" s="9"/>
      <c r="E255"/>
      <c r="F255"/>
      <c r="G255" s="9"/>
      <c r="H255" s="9"/>
      <c r="I255" s="9"/>
      <c r="J255" s="9"/>
      <c r="O255"/>
      <c r="P255"/>
    </row>
    <row r="256" spans="1:16" ht="14.4" x14ac:dyDescent="0.3">
      <c r="A256" s="20"/>
      <c r="B256"/>
      <c r="C256"/>
      <c r="D256" s="9"/>
      <c r="E256"/>
      <c r="F256"/>
      <c r="G256" s="9"/>
      <c r="H256" s="9"/>
      <c r="I256" s="9"/>
      <c r="J256" s="9"/>
      <c r="O256"/>
      <c r="P256"/>
    </row>
    <row r="257" spans="1:16" ht="14.4" x14ac:dyDescent="0.3">
      <c r="A257" s="20"/>
      <c r="B257"/>
      <c r="C257"/>
      <c r="D257" s="9"/>
      <c r="E257"/>
      <c r="F257"/>
      <c r="G257" s="9"/>
      <c r="H257" s="9"/>
      <c r="I257" s="9"/>
      <c r="J257" s="9"/>
      <c r="O257"/>
      <c r="P257"/>
    </row>
    <row r="258" spans="1:16" ht="14.4" x14ac:dyDescent="0.3">
      <c r="A258" s="20"/>
      <c r="B258"/>
      <c r="C258"/>
      <c r="D258" s="9"/>
      <c r="E258"/>
      <c r="F258"/>
      <c r="G258" s="9"/>
      <c r="H258" s="9"/>
      <c r="I258" s="9"/>
      <c r="J258" s="9"/>
      <c r="O258"/>
      <c r="P258"/>
    </row>
    <row r="259" spans="1:16" ht="14.4" x14ac:dyDescent="0.3">
      <c r="A259" s="20"/>
      <c r="B259"/>
      <c r="C259"/>
      <c r="D259" s="9"/>
      <c r="E259"/>
      <c r="F259"/>
      <c r="G259" s="9"/>
      <c r="H259" s="9"/>
      <c r="I259" s="9"/>
      <c r="J259" s="9"/>
      <c r="O259"/>
      <c r="P259"/>
    </row>
    <row r="260" spans="1:16" ht="14.4" x14ac:dyDescent="0.3">
      <c r="A260" s="20"/>
      <c r="B260"/>
      <c r="C260"/>
      <c r="D260" s="9"/>
      <c r="E260"/>
      <c r="F260"/>
      <c r="G260" s="9"/>
      <c r="H260" s="9"/>
      <c r="I260" s="9"/>
      <c r="J260" s="9"/>
      <c r="O260"/>
      <c r="P260"/>
    </row>
    <row r="261" spans="1:16" ht="14.4" x14ac:dyDescent="0.3">
      <c r="A261" s="20"/>
      <c r="B261"/>
      <c r="C261"/>
      <c r="D261" s="9"/>
      <c r="E261"/>
      <c r="F261"/>
      <c r="G261" s="9"/>
      <c r="H261" s="9"/>
      <c r="I261" s="9"/>
      <c r="J261" s="9"/>
      <c r="O261"/>
      <c r="P261"/>
    </row>
    <row r="262" spans="1:16" ht="14.4" x14ac:dyDescent="0.3">
      <c r="A262" s="20"/>
      <c r="B262"/>
      <c r="C262"/>
      <c r="D262" s="9"/>
      <c r="E262"/>
      <c r="F262"/>
      <c r="G262" s="9"/>
      <c r="H262" s="9"/>
      <c r="I262" s="9"/>
      <c r="J262" s="9"/>
      <c r="O262"/>
      <c r="P262"/>
    </row>
    <row r="263" spans="1:16" ht="14.4" x14ac:dyDescent="0.3">
      <c r="A263" s="20"/>
      <c r="B263"/>
      <c r="C263"/>
      <c r="D263" s="9"/>
      <c r="E263"/>
      <c r="F263"/>
      <c r="G263" s="9"/>
      <c r="H263" s="9"/>
      <c r="I263" s="9"/>
      <c r="J263" s="9"/>
      <c r="O263"/>
      <c r="P263"/>
    </row>
    <row r="264" spans="1:16" ht="14.4" x14ac:dyDescent="0.3">
      <c r="A264" s="20"/>
      <c r="B264"/>
      <c r="C264"/>
      <c r="D264" s="9"/>
      <c r="E264"/>
      <c r="F264"/>
      <c r="G264" s="9"/>
      <c r="H264" s="9"/>
      <c r="I264" s="9"/>
      <c r="J264" s="9"/>
      <c r="O264"/>
      <c r="P264"/>
    </row>
    <row r="265" spans="1:16" ht="14.4" x14ac:dyDescent="0.3">
      <c r="A265" s="20"/>
      <c r="B265"/>
      <c r="C265"/>
      <c r="D265" s="9"/>
      <c r="E265"/>
      <c r="F265"/>
      <c r="G265" s="9"/>
      <c r="H265" s="9"/>
      <c r="I265" s="9"/>
      <c r="J265" s="9"/>
      <c r="O265"/>
      <c r="P265"/>
    </row>
    <row r="266" spans="1:16" ht="14.4" x14ac:dyDescent="0.3">
      <c r="A266" s="20"/>
      <c r="B266"/>
      <c r="C266"/>
      <c r="D266" s="9"/>
      <c r="E266"/>
      <c r="F266"/>
      <c r="G266" s="9"/>
      <c r="H266" s="9"/>
      <c r="I266" s="9"/>
      <c r="J266" s="9"/>
      <c r="O266"/>
      <c r="P266"/>
    </row>
    <row r="267" spans="1:16" ht="14.4" x14ac:dyDescent="0.3">
      <c r="A267" s="20"/>
      <c r="B267"/>
      <c r="C267"/>
      <c r="D267" s="9"/>
      <c r="E267"/>
      <c r="F267"/>
      <c r="G267" s="9"/>
      <c r="H267" s="9"/>
      <c r="I267" s="9"/>
      <c r="J267" s="9"/>
      <c r="O267"/>
      <c r="P267"/>
    </row>
    <row r="268" spans="1:16" ht="14.4" x14ac:dyDescent="0.3">
      <c r="A268" s="20"/>
      <c r="B268"/>
      <c r="C268"/>
      <c r="D268" s="9"/>
      <c r="E268"/>
      <c r="F268"/>
      <c r="G268" s="9"/>
      <c r="H268" s="9"/>
      <c r="I268" s="9"/>
      <c r="J268" s="9"/>
      <c r="O268"/>
      <c r="P268"/>
    </row>
    <row r="269" spans="1:16" ht="14.4" x14ac:dyDescent="0.3">
      <c r="A269" s="20"/>
      <c r="B269"/>
      <c r="C269"/>
      <c r="D269" s="9"/>
      <c r="E269"/>
      <c r="F269"/>
      <c r="G269" s="9"/>
      <c r="H269" s="9"/>
      <c r="I269" s="9"/>
      <c r="J269" s="9"/>
      <c r="O269"/>
      <c r="P269"/>
    </row>
    <row r="270" spans="1:16" ht="14.4" x14ac:dyDescent="0.3">
      <c r="A270" s="20"/>
      <c r="B270"/>
      <c r="C270"/>
      <c r="D270" s="9"/>
      <c r="E270"/>
      <c r="F270"/>
      <c r="G270" s="9"/>
      <c r="H270" s="9"/>
      <c r="I270" s="9"/>
      <c r="J270" s="9"/>
      <c r="O270"/>
      <c r="P270"/>
    </row>
    <row r="271" spans="1:16" ht="14.4" x14ac:dyDescent="0.3">
      <c r="A271" s="20"/>
      <c r="B271"/>
      <c r="C271"/>
      <c r="D271" s="9"/>
      <c r="E271"/>
      <c r="F271"/>
      <c r="G271" s="9"/>
      <c r="H271" s="9"/>
      <c r="I271" s="9"/>
      <c r="J271" s="9"/>
      <c r="O271"/>
      <c r="P271"/>
    </row>
    <row r="272" spans="1:16" ht="14.4" x14ac:dyDescent="0.3">
      <c r="A272" s="20"/>
      <c r="B272"/>
      <c r="C272"/>
      <c r="D272" s="9"/>
      <c r="E272"/>
      <c r="F272"/>
      <c r="G272" s="9"/>
      <c r="H272" s="9"/>
      <c r="I272" s="9"/>
      <c r="J272" s="9"/>
      <c r="O272"/>
      <c r="P272"/>
    </row>
    <row r="273" spans="1:16" ht="14.4" x14ac:dyDescent="0.3">
      <c r="A273" s="20"/>
      <c r="B273"/>
      <c r="C273"/>
      <c r="D273" s="9"/>
      <c r="E273"/>
      <c r="F273"/>
      <c r="G273" s="9"/>
      <c r="H273" s="9"/>
      <c r="I273" s="9"/>
      <c r="J273" s="9"/>
      <c r="O273"/>
      <c r="P273"/>
    </row>
    <row r="274" spans="1:16" ht="14.4" x14ac:dyDescent="0.3">
      <c r="A274" s="20"/>
      <c r="B274"/>
      <c r="C274"/>
      <c r="D274" s="9"/>
      <c r="E274"/>
      <c r="F274"/>
      <c r="G274" s="9"/>
      <c r="H274" s="9"/>
      <c r="I274" s="9"/>
      <c r="J274" s="9"/>
      <c r="O274"/>
      <c r="P274"/>
    </row>
    <row r="275" spans="1:16" ht="14.4" x14ac:dyDescent="0.3">
      <c r="A275" s="20"/>
      <c r="B275"/>
      <c r="C275"/>
      <c r="D275" s="9"/>
      <c r="E275"/>
      <c r="F275"/>
      <c r="G275" s="9"/>
      <c r="H275" s="9"/>
      <c r="I275" s="9"/>
      <c r="J275" s="9"/>
      <c r="O275"/>
      <c r="P275"/>
    </row>
    <row r="276" spans="1:16" ht="14.4" x14ac:dyDescent="0.3">
      <c r="A276" s="20"/>
      <c r="B276"/>
      <c r="C276"/>
      <c r="D276" s="9"/>
      <c r="E276"/>
      <c r="F276"/>
      <c r="G276" s="9"/>
      <c r="H276" s="9"/>
      <c r="I276" s="9"/>
      <c r="J276" s="9"/>
      <c r="O276"/>
      <c r="P276"/>
    </row>
    <row r="277" spans="1:16" ht="14.4" x14ac:dyDescent="0.3">
      <c r="A277" s="20"/>
      <c r="B277"/>
      <c r="C277"/>
      <c r="D277" s="9"/>
      <c r="E277"/>
      <c r="F277"/>
      <c r="G277" s="9"/>
      <c r="H277" s="9"/>
      <c r="I277" s="9"/>
      <c r="J277" s="9"/>
      <c r="O277"/>
      <c r="P277"/>
    </row>
    <row r="278" spans="1:16" ht="14.4" x14ac:dyDescent="0.3">
      <c r="A278" s="20"/>
      <c r="B278"/>
      <c r="C278"/>
      <c r="D278" s="9"/>
      <c r="E278"/>
      <c r="F278"/>
      <c r="G278" s="9"/>
      <c r="H278" s="9"/>
      <c r="I278" s="9"/>
      <c r="J278" s="9"/>
      <c r="O278"/>
      <c r="P278"/>
    </row>
    <row r="279" spans="1:16" ht="14.4" x14ac:dyDescent="0.3">
      <c r="A279" s="20"/>
      <c r="B279"/>
      <c r="C279"/>
      <c r="D279" s="9"/>
      <c r="E279"/>
      <c r="F279"/>
      <c r="G279" s="9"/>
      <c r="H279" s="9"/>
      <c r="I279" s="9"/>
      <c r="J279" s="9"/>
      <c r="O279"/>
      <c r="P279"/>
    </row>
    <row r="280" spans="1:16" ht="14.4" x14ac:dyDescent="0.3">
      <c r="A280" s="20"/>
      <c r="B280"/>
      <c r="C280"/>
      <c r="D280" s="9"/>
      <c r="E280"/>
      <c r="F280"/>
      <c r="G280" s="9"/>
      <c r="H280" s="9"/>
      <c r="I280" s="9"/>
      <c r="J280" s="9"/>
      <c r="O280"/>
      <c r="P280"/>
    </row>
    <row r="281" spans="1:16" ht="14.4" x14ac:dyDescent="0.3">
      <c r="A281" s="20"/>
      <c r="B281"/>
      <c r="C281"/>
      <c r="D281" s="9"/>
      <c r="E281"/>
      <c r="F281"/>
      <c r="G281" s="9"/>
      <c r="H281" s="9"/>
      <c r="I281" s="9"/>
      <c r="J281" s="9"/>
      <c r="O281"/>
      <c r="P281"/>
    </row>
    <row r="282" spans="1:16" ht="14.4" x14ac:dyDescent="0.3">
      <c r="A282" s="20"/>
      <c r="B282"/>
      <c r="C282"/>
      <c r="D282" s="9"/>
      <c r="E282"/>
      <c r="F282"/>
      <c r="G282" s="9"/>
      <c r="H282" s="9"/>
      <c r="I282" s="9"/>
      <c r="J282" s="9"/>
      <c r="O282"/>
      <c r="P282"/>
    </row>
    <row r="283" spans="1:16" ht="14.4" x14ac:dyDescent="0.3">
      <c r="A283" s="20"/>
      <c r="B283"/>
      <c r="C283"/>
      <c r="D283" s="9"/>
      <c r="E283"/>
      <c r="F283"/>
      <c r="G283" s="9"/>
      <c r="H283" s="9"/>
      <c r="I283" s="9"/>
      <c r="J283" s="9"/>
      <c r="O283"/>
      <c r="P283"/>
    </row>
    <row r="284" spans="1:16" ht="14.4" x14ac:dyDescent="0.3">
      <c r="A284" s="20"/>
      <c r="B284"/>
      <c r="C284"/>
      <c r="D284" s="9"/>
      <c r="E284"/>
      <c r="F284"/>
      <c r="G284" s="9"/>
      <c r="H284" s="9"/>
      <c r="I284" s="9"/>
      <c r="J284" s="9"/>
      <c r="O284"/>
      <c r="P284"/>
    </row>
    <row r="285" spans="1:16" ht="14.4" x14ac:dyDescent="0.3">
      <c r="A285" s="20"/>
      <c r="B285"/>
      <c r="C285"/>
      <c r="D285" s="9"/>
      <c r="E285"/>
      <c r="F285"/>
      <c r="G285" s="9"/>
      <c r="H285" s="9"/>
      <c r="I285" s="9"/>
      <c r="J285" s="9"/>
      <c r="O285"/>
      <c r="P285"/>
    </row>
    <row r="286" spans="1:16" ht="14.4" x14ac:dyDescent="0.3">
      <c r="A286" s="20"/>
      <c r="B286"/>
      <c r="C286"/>
      <c r="D286" s="9"/>
      <c r="E286"/>
      <c r="F286"/>
      <c r="G286" s="9"/>
      <c r="H286" s="9"/>
      <c r="I286" s="9"/>
      <c r="J286" s="9"/>
      <c r="O286"/>
      <c r="P286"/>
    </row>
    <row r="287" spans="1:16" ht="14.4" x14ac:dyDescent="0.3">
      <c r="A287" s="20"/>
      <c r="B287"/>
      <c r="C287"/>
      <c r="D287" s="9"/>
      <c r="E287"/>
      <c r="F287"/>
      <c r="G287" s="9"/>
      <c r="H287" s="9"/>
      <c r="I287" s="9"/>
      <c r="J287" s="9"/>
      <c r="O287"/>
      <c r="P287"/>
    </row>
    <row r="288" spans="1:16" ht="14.4" x14ac:dyDescent="0.3">
      <c r="A288" s="20"/>
      <c r="B288"/>
      <c r="C288"/>
      <c r="D288" s="9"/>
      <c r="E288"/>
      <c r="F288"/>
      <c r="G288" s="9"/>
      <c r="H288" s="9"/>
      <c r="I288" s="9"/>
      <c r="J288" s="9"/>
      <c r="O288"/>
      <c r="P288"/>
    </row>
    <row r="289" spans="1:16" ht="14.4" x14ac:dyDescent="0.3">
      <c r="A289" s="20"/>
      <c r="B289"/>
      <c r="C289"/>
      <c r="D289" s="9"/>
      <c r="E289"/>
      <c r="F289"/>
      <c r="G289" s="9"/>
      <c r="H289" s="9"/>
      <c r="I289" s="9"/>
      <c r="J289" s="9"/>
      <c r="O289"/>
      <c r="P289"/>
    </row>
    <row r="290" spans="1:16" ht="14.4" x14ac:dyDescent="0.3">
      <c r="A290" s="20"/>
      <c r="B290"/>
      <c r="C290"/>
      <c r="D290" s="9"/>
      <c r="E290"/>
      <c r="F290"/>
      <c r="G290" s="9"/>
      <c r="H290" s="9"/>
      <c r="I290" s="9"/>
      <c r="J290" s="9"/>
      <c r="O290"/>
      <c r="P290"/>
    </row>
    <row r="291" spans="1:16" ht="14.4" x14ac:dyDescent="0.3">
      <c r="A291" s="20"/>
      <c r="B291"/>
      <c r="C291"/>
      <c r="D291" s="9"/>
      <c r="E291"/>
      <c r="F291"/>
      <c r="G291" s="9"/>
      <c r="H291" s="9"/>
      <c r="I291" s="9"/>
      <c r="J291" s="9"/>
      <c r="O291"/>
      <c r="P291"/>
    </row>
    <row r="292" spans="1:16" ht="14.4" x14ac:dyDescent="0.3">
      <c r="A292" s="20"/>
      <c r="B292"/>
      <c r="C292"/>
      <c r="D292" s="9"/>
      <c r="E292"/>
      <c r="F292"/>
      <c r="G292" s="9"/>
      <c r="H292" s="9"/>
      <c r="I292" s="9"/>
      <c r="J292" s="9"/>
      <c r="O292"/>
      <c r="P292"/>
    </row>
    <row r="293" spans="1:16" ht="14.4" x14ac:dyDescent="0.3">
      <c r="A293" s="20"/>
      <c r="B293"/>
      <c r="C293"/>
      <c r="D293" s="9"/>
      <c r="E293"/>
      <c r="F293"/>
      <c r="G293" s="9"/>
      <c r="H293" s="9"/>
      <c r="I293" s="9"/>
      <c r="J293" s="9"/>
      <c r="O293"/>
      <c r="P293"/>
    </row>
    <row r="294" spans="1:16" ht="14.4" x14ac:dyDescent="0.3">
      <c r="A294" s="20"/>
      <c r="B294"/>
      <c r="C294"/>
      <c r="D294" s="9"/>
      <c r="E294"/>
      <c r="F294"/>
      <c r="G294" s="9"/>
      <c r="H294" s="9"/>
      <c r="I294" s="9"/>
      <c r="J294" s="9"/>
      <c r="O294"/>
      <c r="P294"/>
    </row>
    <row r="295" spans="1:16" ht="14.4" x14ac:dyDescent="0.3">
      <c r="A295" s="20"/>
      <c r="B295"/>
      <c r="C295"/>
      <c r="D295" s="9"/>
      <c r="E295"/>
      <c r="F295"/>
      <c r="G295" s="9"/>
      <c r="H295" s="9"/>
      <c r="I295" s="9"/>
      <c r="J295" s="9"/>
      <c r="O295"/>
      <c r="P295"/>
    </row>
    <row r="296" spans="1:16" ht="14.4" x14ac:dyDescent="0.3">
      <c r="A296" s="20"/>
      <c r="B296"/>
      <c r="C296"/>
      <c r="D296" s="9"/>
      <c r="E296"/>
      <c r="F296"/>
      <c r="G296" s="9"/>
      <c r="H296" s="9"/>
      <c r="I296" s="9"/>
      <c r="J296" s="9"/>
      <c r="O296"/>
      <c r="P296"/>
    </row>
    <row r="297" spans="1:16" ht="14.4" x14ac:dyDescent="0.3">
      <c r="A297" s="20"/>
      <c r="B297"/>
      <c r="C297"/>
      <c r="D297" s="9"/>
      <c r="E297"/>
      <c r="F297"/>
      <c r="G297" s="9"/>
      <c r="H297" s="9"/>
      <c r="I297" s="9"/>
      <c r="J297" s="9"/>
      <c r="O297"/>
      <c r="P297"/>
    </row>
    <row r="298" spans="1:16" ht="14.4" x14ac:dyDescent="0.3">
      <c r="A298" s="20"/>
      <c r="B298"/>
      <c r="C298"/>
      <c r="D298" s="9"/>
      <c r="E298"/>
      <c r="F298"/>
      <c r="G298" s="9"/>
      <c r="H298" s="9"/>
      <c r="I298" s="9"/>
      <c r="J298" s="9"/>
      <c r="O298"/>
      <c r="P298"/>
    </row>
    <row r="299" spans="1:16" ht="14.4" x14ac:dyDescent="0.3">
      <c r="A299" s="20"/>
      <c r="B299"/>
      <c r="C299"/>
      <c r="D299" s="9"/>
      <c r="E299"/>
      <c r="F299"/>
      <c r="G299" s="9"/>
      <c r="H299" s="9"/>
      <c r="I299" s="9"/>
      <c r="J299" s="9"/>
      <c r="O299"/>
      <c r="P299"/>
    </row>
    <row r="300" spans="1:16" ht="14.4" x14ac:dyDescent="0.3">
      <c r="A300" s="20"/>
      <c r="B300"/>
      <c r="C300"/>
      <c r="D300" s="9"/>
      <c r="E300"/>
      <c r="F300"/>
      <c r="G300" s="9"/>
      <c r="H300" s="9"/>
      <c r="I300" s="9"/>
      <c r="J300" s="9"/>
      <c r="O300"/>
      <c r="P300"/>
    </row>
    <row r="301" spans="1:16" ht="14.4" x14ac:dyDescent="0.3">
      <c r="A301" s="20"/>
      <c r="B301"/>
      <c r="C301"/>
      <c r="D301" s="9"/>
      <c r="E301"/>
      <c r="F301"/>
      <c r="G301" s="9"/>
      <c r="H301" s="9"/>
      <c r="I301" s="9"/>
      <c r="J301" s="9"/>
      <c r="O301"/>
      <c r="P301"/>
    </row>
    <row r="302" spans="1:16" ht="14.4" x14ac:dyDescent="0.3">
      <c r="A302" s="20"/>
      <c r="B302"/>
      <c r="C302"/>
      <c r="D302" s="9"/>
      <c r="E302"/>
      <c r="F302"/>
      <c r="G302" s="9"/>
      <c r="H302" s="9"/>
      <c r="I302" s="9"/>
      <c r="J302" s="9"/>
      <c r="O302"/>
      <c r="P302"/>
    </row>
    <row r="303" spans="1:16" ht="14.4" x14ac:dyDescent="0.3">
      <c r="A303" s="20"/>
      <c r="B303"/>
      <c r="C303"/>
      <c r="D303" s="9"/>
      <c r="E303"/>
      <c r="F303"/>
      <c r="G303" s="9"/>
      <c r="H303" s="9"/>
      <c r="I303" s="9"/>
      <c r="J303" s="9"/>
      <c r="O303"/>
      <c r="P303"/>
    </row>
    <row r="304" spans="1:16" ht="14.4" x14ac:dyDescent="0.3">
      <c r="A304" s="20"/>
      <c r="B304"/>
      <c r="C304"/>
      <c r="D304" s="9"/>
      <c r="E304"/>
      <c r="F304"/>
      <c r="G304" s="9"/>
      <c r="H304" s="9"/>
      <c r="I304" s="9"/>
      <c r="J304" s="9"/>
      <c r="O304"/>
      <c r="P304"/>
    </row>
    <row r="305" spans="1:16" ht="14.4" x14ac:dyDescent="0.3">
      <c r="A305" s="20"/>
      <c r="B305"/>
      <c r="C305"/>
      <c r="D305" s="9"/>
      <c r="E305"/>
      <c r="F305"/>
      <c r="G305" s="9"/>
      <c r="H305" s="9"/>
      <c r="I305" s="9"/>
      <c r="J305" s="9"/>
      <c r="O305"/>
      <c r="P305"/>
    </row>
    <row r="306" spans="1:16" ht="14.4" x14ac:dyDescent="0.3">
      <c r="A306" s="20"/>
      <c r="B306"/>
      <c r="C306"/>
      <c r="D306" s="9"/>
      <c r="E306"/>
      <c r="F306"/>
      <c r="G306" s="9"/>
      <c r="H306" s="9"/>
      <c r="I306" s="9"/>
      <c r="J306" s="9"/>
      <c r="O306"/>
      <c r="P306"/>
    </row>
    <row r="307" spans="1:16" ht="14.4" x14ac:dyDescent="0.3">
      <c r="A307" s="20"/>
      <c r="B307"/>
      <c r="C307"/>
      <c r="D307" s="9"/>
      <c r="E307"/>
      <c r="F307"/>
      <c r="G307" s="9"/>
      <c r="H307" s="9"/>
      <c r="I307" s="9"/>
      <c r="J307" s="9"/>
      <c r="O307"/>
      <c r="P307"/>
    </row>
    <row r="308" spans="1:16" ht="14.4" x14ac:dyDescent="0.3">
      <c r="A308" s="20"/>
      <c r="B308"/>
      <c r="C308"/>
      <c r="D308" s="9"/>
      <c r="E308"/>
      <c r="F308"/>
      <c r="G308" s="9"/>
      <c r="H308" s="9"/>
      <c r="I308" s="9"/>
      <c r="J308" s="9"/>
      <c r="O308"/>
      <c r="P308"/>
    </row>
    <row r="309" spans="1:16" ht="14.4" x14ac:dyDescent="0.3">
      <c r="A309" s="20"/>
      <c r="B309"/>
      <c r="C309"/>
      <c r="D309" s="9"/>
      <c r="E309"/>
      <c r="F309"/>
      <c r="G309" s="9"/>
      <c r="H309" s="9"/>
      <c r="I309" s="9"/>
      <c r="J309" s="9"/>
      <c r="O309"/>
      <c r="P309"/>
    </row>
    <row r="310" spans="1:16" ht="14.4" x14ac:dyDescent="0.3">
      <c r="A310" s="20"/>
      <c r="B310"/>
      <c r="C310"/>
      <c r="D310" s="9"/>
      <c r="E310"/>
      <c r="F310"/>
      <c r="G310" s="9"/>
      <c r="H310" s="9"/>
      <c r="I310" s="9"/>
      <c r="J310" s="9"/>
      <c r="O310"/>
      <c r="P310"/>
    </row>
    <row r="311" spans="1:16" ht="14.4" x14ac:dyDescent="0.3">
      <c r="A311" s="20"/>
      <c r="B311"/>
      <c r="C311"/>
      <c r="D311" s="9"/>
      <c r="E311"/>
      <c r="F311"/>
      <c r="G311" s="9"/>
      <c r="H311" s="9"/>
      <c r="I311" s="9"/>
      <c r="J311" s="9"/>
      <c r="O311"/>
      <c r="P311"/>
    </row>
    <row r="312" spans="1:16" ht="14.4" x14ac:dyDescent="0.3">
      <c r="A312" s="20"/>
      <c r="B312"/>
      <c r="C312"/>
      <c r="D312" s="9"/>
      <c r="E312"/>
      <c r="F312"/>
      <c r="G312" s="9"/>
      <c r="H312" s="9"/>
      <c r="I312" s="9"/>
      <c r="J312" s="9"/>
      <c r="O312"/>
      <c r="P312"/>
    </row>
    <row r="313" spans="1:16" ht="14.4" x14ac:dyDescent="0.3">
      <c r="A313" s="20"/>
      <c r="B313"/>
      <c r="C313"/>
      <c r="D313" s="9"/>
      <c r="E313"/>
      <c r="F313"/>
      <c r="G313" s="9"/>
      <c r="H313" s="9"/>
      <c r="I313" s="9"/>
      <c r="J313" s="9"/>
      <c r="O313"/>
      <c r="P313"/>
    </row>
    <row r="314" spans="1:16" ht="14.4" x14ac:dyDescent="0.3">
      <c r="A314" s="20"/>
      <c r="B314"/>
      <c r="C314"/>
      <c r="D314" s="9"/>
      <c r="E314"/>
      <c r="F314"/>
      <c r="G314" s="9"/>
      <c r="H314" s="9"/>
      <c r="I314" s="9"/>
      <c r="J314" s="9"/>
      <c r="O314"/>
      <c r="P314"/>
    </row>
    <row r="315" spans="1:16" ht="14.4" x14ac:dyDescent="0.3">
      <c r="A315" s="20"/>
      <c r="B315"/>
      <c r="C315"/>
      <c r="D315" s="9"/>
      <c r="E315"/>
      <c r="F315"/>
      <c r="G315" s="9"/>
      <c r="H315" s="9"/>
      <c r="I315" s="9"/>
      <c r="J315" s="9"/>
      <c r="O315"/>
      <c r="P315"/>
    </row>
    <row r="316" spans="1:16" ht="14.4" x14ac:dyDescent="0.3">
      <c r="A316" s="20"/>
      <c r="B316"/>
      <c r="C316"/>
      <c r="D316" s="9"/>
      <c r="E316"/>
      <c r="F316"/>
      <c r="G316" s="9"/>
      <c r="H316" s="9"/>
      <c r="I316" s="9"/>
      <c r="J316" s="9"/>
      <c r="O316"/>
      <c r="P316"/>
    </row>
    <row r="317" spans="1:16" ht="14.4" x14ac:dyDescent="0.3">
      <c r="A317" s="20"/>
      <c r="B317"/>
      <c r="C317"/>
      <c r="D317" s="9"/>
      <c r="E317"/>
      <c r="F317"/>
      <c r="G317" s="9"/>
      <c r="H317" s="9"/>
      <c r="I317" s="9"/>
      <c r="J317" s="9"/>
      <c r="O317"/>
      <c r="P317"/>
    </row>
    <row r="318" spans="1:16" ht="14.4" x14ac:dyDescent="0.3">
      <c r="A318" s="20"/>
      <c r="B318"/>
      <c r="C318"/>
      <c r="D318" s="9"/>
      <c r="E318"/>
      <c r="F318"/>
      <c r="G318" s="9"/>
      <c r="H318" s="9"/>
      <c r="I318" s="9"/>
      <c r="J318" s="9"/>
      <c r="O318"/>
      <c r="P318"/>
    </row>
    <row r="319" spans="1:16" ht="14.4" x14ac:dyDescent="0.3">
      <c r="A319" s="20"/>
      <c r="B319"/>
      <c r="C319"/>
      <c r="D319" s="9"/>
      <c r="E319"/>
      <c r="F319"/>
      <c r="G319" s="9"/>
      <c r="H319" s="9"/>
      <c r="I319" s="9"/>
      <c r="J319" s="9"/>
      <c r="O319"/>
      <c r="P319"/>
    </row>
    <row r="320" spans="1:16" ht="14.4" x14ac:dyDescent="0.3">
      <c r="A320" s="20"/>
      <c r="B320"/>
      <c r="C320"/>
      <c r="D320" s="9"/>
      <c r="E320"/>
      <c r="F320"/>
      <c r="G320" s="9"/>
      <c r="H320" s="9"/>
      <c r="I320" s="9"/>
      <c r="J320" s="9"/>
      <c r="O320"/>
      <c r="P320"/>
    </row>
    <row r="321" spans="1:16" ht="14.4" x14ac:dyDescent="0.3">
      <c r="A321" s="20"/>
      <c r="B321"/>
      <c r="C321"/>
      <c r="D321" s="9"/>
      <c r="E321"/>
      <c r="F321"/>
      <c r="G321" s="9"/>
      <c r="H321" s="9"/>
      <c r="I321" s="9"/>
      <c r="J321" s="9"/>
      <c r="O321"/>
      <c r="P321"/>
    </row>
    <row r="322" spans="1:16" ht="14.4" x14ac:dyDescent="0.3">
      <c r="A322" s="20"/>
      <c r="B322"/>
      <c r="C322"/>
      <c r="D322" s="9"/>
      <c r="E322"/>
      <c r="F322"/>
      <c r="G322" s="9"/>
      <c r="H322" s="9"/>
      <c r="I322" s="9"/>
      <c r="J322" s="9"/>
      <c r="O322"/>
      <c r="P322"/>
    </row>
    <row r="323" spans="1:16" ht="14.4" x14ac:dyDescent="0.3">
      <c r="A323" s="20"/>
      <c r="B323"/>
      <c r="C323"/>
      <c r="D323" s="9"/>
      <c r="E323"/>
      <c r="F323"/>
      <c r="G323" s="9"/>
      <c r="H323" s="9"/>
      <c r="I323" s="9"/>
      <c r="J323" s="9"/>
      <c r="O323"/>
      <c r="P323"/>
    </row>
    <row r="324" spans="1:16" ht="14.4" x14ac:dyDescent="0.3">
      <c r="A324" s="20"/>
      <c r="B324"/>
      <c r="C324"/>
      <c r="D324" s="9"/>
      <c r="E324"/>
      <c r="F324"/>
      <c r="G324" s="9"/>
      <c r="H324" s="9"/>
      <c r="I324" s="9"/>
      <c r="J324" s="9"/>
      <c r="O324"/>
      <c r="P324"/>
    </row>
    <row r="325" spans="1:16" ht="14.4" x14ac:dyDescent="0.3">
      <c r="A325" s="20"/>
      <c r="B325"/>
      <c r="C325"/>
      <c r="D325" s="9"/>
      <c r="E325"/>
      <c r="F325"/>
      <c r="G325" s="9"/>
      <c r="H325" s="9"/>
      <c r="I325" s="9"/>
      <c r="J325" s="9"/>
      <c r="O325"/>
      <c r="P325"/>
    </row>
    <row r="326" spans="1:16" ht="14.4" x14ac:dyDescent="0.3">
      <c r="A326" s="20"/>
      <c r="B326"/>
      <c r="C326"/>
      <c r="D326" s="9"/>
      <c r="E326"/>
      <c r="F326"/>
      <c r="G326" s="9"/>
      <c r="H326" s="9"/>
      <c r="I326" s="9"/>
      <c r="J326" s="9"/>
      <c r="O326"/>
      <c r="P326"/>
    </row>
    <row r="327" spans="1:16" ht="14.4" x14ac:dyDescent="0.3">
      <c r="A327" s="20"/>
      <c r="B327"/>
      <c r="C327"/>
      <c r="D327" s="9"/>
      <c r="E327"/>
      <c r="F327"/>
      <c r="G327" s="9"/>
      <c r="H327" s="9"/>
      <c r="I327" s="9"/>
      <c r="J327" s="9"/>
      <c r="O327"/>
      <c r="P327"/>
    </row>
    <row r="328" spans="1:16" ht="14.4" x14ac:dyDescent="0.3">
      <c r="A328" s="20"/>
      <c r="B328"/>
      <c r="C328"/>
      <c r="D328" s="9"/>
      <c r="E328"/>
      <c r="F328"/>
      <c r="G328" s="9"/>
      <c r="H328" s="9"/>
      <c r="I328" s="9"/>
      <c r="J328" s="9"/>
      <c r="O328"/>
      <c r="P328"/>
    </row>
    <row r="329" spans="1:16" ht="14.4" x14ac:dyDescent="0.3">
      <c r="A329" s="20"/>
      <c r="B329"/>
      <c r="C329"/>
      <c r="D329" s="9"/>
      <c r="E329"/>
      <c r="F329"/>
      <c r="G329" s="9"/>
      <c r="H329" s="9"/>
      <c r="I329" s="9"/>
      <c r="J329" s="9"/>
      <c r="O329"/>
      <c r="P329"/>
    </row>
    <row r="330" spans="1:16" ht="14.4" x14ac:dyDescent="0.3">
      <c r="A330" s="20"/>
      <c r="B330"/>
      <c r="C330"/>
      <c r="D330" s="9"/>
      <c r="E330"/>
      <c r="F330"/>
      <c r="G330" s="9"/>
      <c r="H330" s="9"/>
      <c r="I330" s="9"/>
      <c r="J330" s="9"/>
      <c r="O330"/>
      <c r="P330"/>
    </row>
    <row r="331" spans="1:16" ht="14.4" x14ac:dyDescent="0.3">
      <c r="A331" s="20"/>
      <c r="B331"/>
      <c r="C331"/>
      <c r="D331" s="9"/>
      <c r="E331"/>
      <c r="F331"/>
      <c r="G331" s="9"/>
      <c r="H331" s="9"/>
      <c r="I331" s="9"/>
      <c r="J331" s="9"/>
      <c r="O331"/>
      <c r="P331"/>
    </row>
    <row r="332" spans="1:16" ht="14.4" x14ac:dyDescent="0.3">
      <c r="A332" s="20"/>
      <c r="B332"/>
      <c r="C332"/>
      <c r="D332" s="9"/>
      <c r="E332"/>
      <c r="F332"/>
      <c r="G332" s="9"/>
      <c r="H332" s="9"/>
      <c r="I332" s="9"/>
      <c r="J332" s="9"/>
      <c r="O332"/>
      <c r="P332"/>
    </row>
    <row r="333" spans="1:16" ht="14.4" x14ac:dyDescent="0.3">
      <c r="A333" s="20"/>
      <c r="B333"/>
      <c r="C333"/>
      <c r="D333" s="9"/>
      <c r="E333"/>
      <c r="F333"/>
      <c r="G333" s="9"/>
      <c r="H333" s="9"/>
      <c r="I333" s="9"/>
      <c r="J333" s="9"/>
      <c r="O333"/>
      <c r="P333"/>
    </row>
    <row r="334" spans="1:16" ht="14.4" x14ac:dyDescent="0.3">
      <c r="A334" s="20"/>
      <c r="B334"/>
      <c r="C334"/>
      <c r="D334" s="9"/>
      <c r="E334"/>
      <c r="F334"/>
      <c r="G334" s="9"/>
      <c r="H334" s="9"/>
      <c r="I334" s="9"/>
      <c r="J334" s="9"/>
      <c r="O334"/>
      <c r="P334"/>
    </row>
    <row r="335" spans="1:16" ht="14.4" x14ac:dyDescent="0.3">
      <c r="A335" s="20"/>
      <c r="B335"/>
      <c r="C335"/>
      <c r="D335" s="9"/>
      <c r="E335"/>
      <c r="F335"/>
      <c r="G335" s="9"/>
      <c r="H335" s="9"/>
      <c r="I335" s="9"/>
      <c r="J335" s="9"/>
      <c r="O335"/>
      <c r="P335"/>
    </row>
    <row r="336" spans="1:16" ht="14.4" x14ac:dyDescent="0.3">
      <c r="A336" s="20"/>
      <c r="B336"/>
      <c r="C336"/>
      <c r="D336" s="9"/>
      <c r="E336"/>
      <c r="F336"/>
      <c r="G336" s="9"/>
      <c r="H336" s="9"/>
      <c r="I336" s="9"/>
      <c r="J336" s="9"/>
      <c r="O336"/>
      <c r="P336"/>
    </row>
    <row r="337" spans="1:16" ht="14.4" x14ac:dyDescent="0.3">
      <c r="A337" s="20"/>
      <c r="B337"/>
      <c r="C337"/>
      <c r="D337" s="9"/>
      <c r="E337"/>
      <c r="F337"/>
      <c r="G337" s="9"/>
      <c r="H337" s="9"/>
      <c r="I337" s="9"/>
      <c r="J337" s="9"/>
      <c r="O337"/>
      <c r="P337"/>
    </row>
    <row r="338" spans="1:16" ht="14.4" x14ac:dyDescent="0.3">
      <c r="A338" s="20"/>
      <c r="B338"/>
      <c r="C338"/>
      <c r="D338" s="9"/>
      <c r="E338"/>
      <c r="F338"/>
      <c r="G338" s="9"/>
      <c r="H338" s="9"/>
      <c r="I338" s="9"/>
      <c r="J338" s="9"/>
      <c r="O338"/>
      <c r="P338"/>
    </row>
    <row r="339" spans="1:16" ht="14.4" x14ac:dyDescent="0.3">
      <c r="A339" s="20"/>
      <c r="B339"/>
      <c r="C339"/>
      <c r="D339" s="9"/>
      <c r="E339"/>
      <c r="F339"/>
      <c r="G339" s="9"/>
      <c r="H339" s="9"/>
      <c r="I339" s="9"/>
      <c r="J339" s="9"/>
      <c r="O339"/>
      <c r="P339"/>
    </row>
    <row r="340" spans="1:16" ht="14.4" x14ac:dyDescent="0.3">
      <c r="A340" s="20"/>
      <c r="B340"/>
      <c r="C340"/>
      <c r="D340" s="9"/>
      <c r="E340"/>
      <c r="F340"/>
      <c r="G340" s="9"/>
      <c r="H340" s="9"/>
      <c r="I340" s="9"/>
      <c r="J340" s="9"/>
      <c r="O340"/>
      <c r="P340"/>
    </row>
    <row r="341" spans="1:16" ht="14.4" x14ac:dyDescent="0.3">
      <c r="A341" s="20"/>
      <c r="B341"/>
      <c r="C341"/>
      <c r="D341" s="9"/>
      <c r="E341"/>
      <c r="F341"/>
      <c r="G341" s="9"/>
      <c r="H341" s="9"/>
      <c r="I341" s="9"/>
      <c r="J341" s="9"/>
      <c r="O341"/>
      <c r="P341"/>
    </row>
    <row r="342" spans="1:16" ht="14.4" x14ac:dyDescent="0.3">
      <c r="A342" s="20"/>
      <c r="B342"/>
      <c r="C342"/>
      <c r="D342" s="9"/>
      <c r="E342"/>
      <c r="F342"/>
      <c r="G342" s="9"/>
      <c r="H342" s="9"/>
      <c r="I342" s="9"/>
      <c r="J342" s="9"/>
      <c r="O342"/>
      <c r="P342"/>
    </row>
    <row r="343" spans="1:16" ht="14.4" x14ac:dyDescent="0.3">
      <c r="A343" s="20"/>
      <c r="B343"/>
      <c r="C343"/>
      <c r="D343" s="9"/>
      <c r="E343"/>
      <c r="F343"/>
      <c r="G343" s="9"/>
      <c r="H343" s="9"/>
      <c r="I343" s="9"/>
      <c r="J343" s="9"/>
      <c r="O343"/>
      <c r="P343"/>
    </row>
    <row r="344" spans="1:16" ht="14.4" x14ac:dyDescent="0.3">
      <c r="A344" s="20"/>
      <c r="B344"/>
      <c r="C344"/>
      <c r="D344" s="9"/>
      <c r="E344"/>
      <c r="F344"/>
      <c r="G344" s="9"/>
      <c r="H344" s="9"/>
      <c r="I344" s="9"/>
      <c r="J344" s="9"/>
      <c r="O344"/>
      <c r="P344"/>
    </row>
    <row r="345" spans="1:16" ht="14.4" x14ac:dyDescent="0.3">
      <c r="A345" s="20"/>
      <c r="B345"/>
      <c r="C345"/>
      <c r="D345" s="9"/>
      <c r="E345"/>
      <c r="F345"/>
      <c r="G345" s="9"/>
      <c r="H345" s="9"/>
      <c r="I345" s="9"/>
      <c r="J345" s="9"/>
      <c r="O345"/>
      <c r="P345"/>
    </row>
    <row r="346" spans="1:16" ht="14.4" x14ac:dyDescent="0.3">
      <c r="A346" s="20"/>
      <c r="B346"/>
      <c r="C346"/>
      <c r="D346" s="9"/>
      <c r="E346"/>
      <c r="F346"/>
      <c r="G346" s="9"/>
      <c r="H346" s="9"/>
      <c r="I346" s="9"/>
      <c r="J346" s="9"/>
      <c r="O346"/>
      <c r="P346"/>
    </row>
    <row r="347" spans="1:16" ht="14.4" x14ac:dyDescent="0.3">
      <c r="A347" s="20"/>
      <c r="B347"/>
      <c r="C347"/>
      <c r="D347" s="9"/>
      <c r="E347"/>
      <c r="F347"/>
      <c r="G347" s="9"/>
      <c r="H347" s="9"/>
      <c r="I347" s="9"/>
      <c r="J347" s="9"/>
      <c r="O347"/>
      <c r="P347"/>
    </row>
    <row r="348" spans="1:16" ht="14.4" x14ac:dyDescent="0.3">
      <c r="A348" s="20"/>
      <c r="B348"/>
      <c r="C348"/>
      <c r="D348" s="9"/>
      <c r="E348"/>
      <c r="F348"/>
      <c r="G348" s="9"/>
      <c r="H348" s="9"/>
      <c r="I348" s="9"/>
      <c r="J348" s="9"/>
      <c r="O348"/>
      <c r="P348"/>
    </row>
    <row r="349" spans="1:16" ht="14.4" x14ac:dyDescent="0.3">
      <c r="A349" s="20"/>
      <c r="B349"/>
      <c r="C349"/>
      <c r="D349" s="9"/>
      <c r="E349"/>
      <c r="F349"/>
      <c r="G349" s="9"/>
      <c r="H349" s="9"/>
      <c r="I349" s="9"/>
      <c r="J349" s="9"/>
      <c r="O349"/>
      <c r="P349"/>
    </row>
    <row r="350" spans="1:16" ht="14.4" x14ac:dyDescent="0.3">
      <c r="A350" s="20"/>
      <c r="B350"/>
      <c r="C350"/>
      <c r="D350" s="9"/>
      <c r="E350"/>
      <c r="F350"/>
      <c r="G350" s="9"/>
      <c r="H350" s="9"/>
      <c r="I350" s="9"/>
      <c r="J350" s="9"/>
      <c r="O350"/>
      <c r="P350"/>
    </row>
    <row r="351" spans="1:16" ht="14.4" x14ac:dyDescent="0.3">
      <c r="A351" s="20"/>
      <c r="B351"/>
      <c r="C351"/>
      <c r="D351" s="9"/>
      <c r="E351"/>
      <c r="F351"/>
      <c r="G351" s="9"/>
      <c r="H351" s="9"/>
      <c r="I351" s="9"/>
      <c r="J351" s="9"/>
      <c r="O351"/>
      <c r="P351"/>
    </row>
    <row r="352" spans="1:16" ht="14.4" x14ac:dyDescent="0.3">
      <c r="A352" s="20"/>
      <c r="B352"/>
      <c r="C352"/>
      <c r="D352" s="9"/>
      <c r="E352"/>
      <c r="F352"/>
      <c r="G352" s="9"/>
      <c r="H352" s="9"/>
      <c r="I352" s="9"/>
      <c r="J352" s="9"/>
      <c r="O352"/>
      <c r="P352"/>
    </row>
    <row r="353" spans="1:16" ht="14.4" x14ac:dyDescent="0.3">
      <c r="A353" s="20"/>
      <c r="B353"/>
      <c r="C353"/>
      <c r="D353" s="9"/>
      <c r="E353"/>
      <c r="F353"/>
      <c r="G353" s="9"/>
      <c r="H353" s="9"/>
      <c r="I353" s="9"/>
      <c r="J353" s="9"/>
      <c r="O353"/>
      <c r="P353"/>
    </row>
    <row r="354" spans="1:16" ht="14.4" x14ac:dyDescent="0.3">
      <c r="A354" s="20"/>
      <c r="B354"/>
      <c r="C354"/>
      <c r="D354" s="9"/>
      <c r="E354"/>
      <c r="F354"/>
      <c r="G354" s="9"/>
      <c r="H354" s="9"/>
      <c r="I354" s="9"/>
      <c r="J354" s="9"/>
      <c r="O354"/>
      <c r="P354"/>
    </row>
    <row r="355" spans="1:16" ht="14.4" x14ac:dyDescent="0.3">
      <c r="A355" s="20"/>
      <c r="B355"/>
      <c r="C355"/>
      <c r="D355" s="9"/>
      <c r="E355"/>
      <c r="F355"/>
      <c r="G355" s="9"/>
      <c r="H355" s="9"/>
      <c r="I355" s="9"/>
      <c r="J355" s="9"/>
      <c r="O355"/>
      <c r="P355"/>
    </row>
    <row r="356" spans="1:16" ht="14.4" x14ac:dyDescent="0.3">
      <c r="A356" s="20"/>
      <c r="B356"/>
      <c r="C356"/>
      <c r="D356" s="9"/>
      <c r="E356"/>
      <c r="F356"/>
      <c r="G356" s="9"/>
      <c r="H356" s="9"/>
      <c r="I356" s="9"/>
      <c r="J356" s="9"/>
      <c r="O356"/>
      <c r="P356"/>
    </row>
    <row r="357" spans="1:16" ht="14.4" x14ac:dyDescent="0.3">
      <c r="A357" s="20"/>
      <c r="B357"/>
      <c r="C357"/>
      <c r="D357" s="9"/>
      <c r="E357"/>
      <c r="F357"/>
      <c r="G357" s="9"/>
      <c r="H357" s="9"/>
      <c r="I357" s="9"/>
      <c r="J357" s="9"/>
      <c r="O357"/>
      <c r="P357"/>
    </row>
    <row r="358" spans="1:16" ht="14.4" x14ac:dyDescent="0.3">
      <c r="A358" s="20"/>
      <c r="B358"/>
      <c r="C358"/>
      <c r="D358" s="9"/>
      <c r="E358"/>
      <c r="F358"/>
      <c r="G358" s="9"/>
      <c r="H358" s="9"/>
      <c r="I358" s="9"/>
      <c r="J358" s="9"/>
      <c r="O358"/>
      <c r="P358"/>
    </row>
    <row r="359" spans="1:16" ht="14.4" x14ac:dyDescent="0.3">
      <c r="A359" s="20"/>
      <c r="B359"/>
      <c r="C359"/>
      <c r="D359" s="9"/>
      <c r="E359"/>
      <c r="F359"/>
      <c r="G359" s="9"/>
      <c r="H359" s="9"/>
      <c r="I359" s="9"/>
      <c r="J359" s="9"/>
      <c r="O359"/>
      <c r="P359"/>
    </row>
    <row r="360" spans="1:16" ht="14.4" x14ac:dyDescent="0.3">
      <c r="A360" s="20"/>
      <c r="B360"/>
      <c r="C360"/>
      <c r="D360" s="9"/>
      <c r="E360"/>
      <c r="F360"/>
      <c r="G360" s="9"/>
      <c r="H360" s="9"/>
      <c r="I360" s="9"/>
      <c r="J360" s="9"/>
      <c r="O360"/>
      <c r="P360"/>
    </row>
    <row r="361" spans="1:16" ht="14.4" x14ac:dyDescent="0.3">
      <c r="A361" s="20"/>
      <c r="B361"/>
      <c r="C361"/>
      <c r="D361" s="9"/>
      <c r="E361"/>
      <c r="F361"/>
      <c r="G361" s="9"/>
      <c r="H361" s="9"/>
      <c r="I361" s="9"/>
      <c r="J361" s="9"/>
      <c r="O361"/>
      <c r="P361"/>
    </row>
    <row r="362" spans="1:16" ht="14.4" x14ac:dyDescent="0.3">
      <c r="A362" s="20"/>
      <c r="B362"/>
      <c r="C362"/>
      <c r="D362" s="9"/>
      <c r="E362"/>
      <c r="F362"/>
      <c r="G362" s="9"/>
      <c r="H362" s="9"/>
      <c r="I362" s="9"/>
      <c r="J362" s="9"/>
      <c r="O362"/>
      <c r="P362"/>
    </row>
    <row r="363" spans="1:16" ht="14.4" x14ac:dyDescent="0.3">
      <c r="A363" s="20"/>
      <c r="B363"/>
      <c r="C363"/>
      <c r="D363" s="9"/>
      <c r="E363"/>
      <c r="F363"/>
      <c r="G363" s="9"/>
      <c r="H363" s="9"/>
      <c r="I363" s="9"/>
      <c r="J363" s="9"/>
      <c r="O363"/>
      <c r="P363"/>
    </row>
    <row r="364" spans="1:16" ht="14.4" x14ac:dyDescent="0.3">
      <c r="A364" s="20"/>
      <c r="B364"/>
      <c r="C364"/>
      <c r="D364" s="9"/>
      <c r="E364"/>
      <c r="F364"/>
      <c r="G364" s="9"/>
      <c r="H364" s="9"/>
      <c r="I364" s="9"/>
      <c r="J364" s="9"/>
      <c r="O364"/>
      <c r="P364"/>
    </row>
    <row r="365" spans="1:16" ht="14.4" x14ac:dyDescent="0.3">
      <c r="A365" s="20"/>
      <c r="B365"/>
      <c r="C365"/>
      <c r="D365" s="9"/>
      <c r="E365"/>
      <c r="F365"/>
      <c r="G365" s="9"/>
      <c r="H365" s="9"/>
      <c r="I365" s="9"/>
      <c r="J365" s="9"/>
      <c r="O365"/>
      <c r="P365"/>
    </row>
    <row r="366" spans="1:16" ht="14.4" x14ac:dyDescent="0.3">
      <c r="A366" s="20"/>
      <c r="B366"/>
      <c r="C366"/>
      <c r="D366" s="9"/>
      <c r="E366"/>
      <c r="F366"/>
      <c r="G366" s="9"/>
      <c r="H366" s="9"/>
      <c r="I366" s="9"/>
      <c r="J366" s="9"/>
      <c r="O366"/>
      <c r="P366"/>
    </row>
    <row r="367" spans="1:16" ht="14.4" x14ac:dyDescent="0.3">
      <c r="A367" s="20"/>
      <c r="B367"/>
      <c r="C367"/>
      <c r="D367" s="9"/>
      <c r="E367"/>
      <c r="F367"/>
      <c r="G367" s="9"/>
      <c r="H367" s="9"/>
      <c r="I367" s="9"/>
      <c r="J367" s="9"/>
      <c r="O367"/>
      <c r="P367"/>
    </row>
    <row r="368" spans="1:16" ht="14.4" x14ac:dyDescent="0.3">
      <c r="A368" s="20"/>
      <c r="B368"/>
      <c r="C368"/>
      <c r="D368" s="9"/>
      <c r="E368"/>
      <c r="F368"/>
      <c r="G368" s="9"/>
      <c r="H368" s="9"/>
      <c r="I368" s="9"/>
      <c r="J368" s="9"/>
      <c r="O368"/>
      <c r="P368"/>
    </row>
    <row r="369" spans="1:16" ht="14.4" x14ac:dyDescent="0.3">
      <c r="A369" s="20"/>
      <c r="B369"/>
      <c r="C369"/>
      <c r="D369" s="9"/>
      <c r="E369"/>
      <c r="F369"/>
      <c r="G369" s="9"/>
      <c r="H369" s="9"/>
      <c r="I369" s="9"/>
      <c r="J369" s="9"/>
      <c r="O369"/>
      <c r="P369"/>
    </row>
    <row r="370" spans="1:16" ht="14.4" x14ac:dyDescent="0.3">
      <c r="A370" s="20"/>
      <c r="B370"/>
      <c r="C370"/>
      <c r="D370" s="9"/>
      <c r="E370"/>
      <c r="F370"/>
      <c r="G370" s="9"/>
      <c r="H370" s="9"/>
      <c r="I370" s="9"/>
      <c r="J370" s="9"/>
      <c r="O370"/>
      <c r="P370"/>
    </row>
    <row r="371" spans="1:16" ht="14.4" x14ac:dyDescent="0.3">
      <c r="A371" s="20"/>
      <c r="B371"/>
      <c r="C371"/>
      <c r="D371" s="9"/>
      <c r="E371"/>
      <c r="F371"/>
      <c r="G371" s="9"/>
      <c r="H371" s="9"/>
      <c r="I371" s="9"/>
      <c r="J371" s="9"/>
      <c r="O371"/>
      <c r="P371"/>
    </row>
    <row r="372" spans="1:16" ht="14.4" x14ac:dyDescent="0.3">
      <c r="A372" s="20"/>
      <c r="B372"/>
      <c r="C372"/>
      <c r="D372" s="9"/>
      <c r="E372"/>
      <c r="F372"/>
      <c r="G372" s="9"/>
      <c r="H372" s="9"/>
      <c r="I372" s="9"/>
      <c r="J372" s="9"/>
      <c r="O372"/>
      <c r="P372"/>
    </row>
    <row r="373" spans="1:16" ht="14.4" x14ac:dyDescent="0.3">
      <c r="A373" s="20"/>
      <c r="B373"/>
      <c r="C373"/>
      <c r="D373" s="9"/>
      <c r="E373"/>
      <c r="F373"/>
      <c r="G373" s="9"/>
      <c r="H373" s="9"/>
      <c r="I373" s="9"/>
      <c r="J373" s="9"/>
      <c r="O373"/>
      <c r="P373"/>
    </row>
    <row r="374" spans="1:16" ht="14.4" x14ac:dyDescent="0.3">
      <c r="A374" s="20"/>
      <c r="B374"/>
      <c r="C374"/>
      <c r="D374" s="9"/>
      <c r="E374"/>
      <c r="F374"/>
      <c r="G374" s="9"/>
      <c r="H374" s="9"/>
      <c r="I374" s="9"/>
      <c r="J374" s="9"/>
      <c r="O374"/>
      <c r="P374"/>
    </row>
    <row r="375" spans="1:16" ht="14.4" x14ac:dyDescent="0.3">
      <c r="A375" s="20"/>
      <c r="B375"/>
      <c r="C375"/>
      <c r="D375" s="9"/>
      <c r="E375"/>
      <c r="F375"/>
      <c r="G375" s="9"/>
      <c r="H375" s="9"/>
      <c r="I375" s="9"/>
      <c r="J375" s="9"/>
      <c r="O375"/>
      <c r="P375"/>
    </row>
    <row r="376" spans="1:16" ht="14.4" x14ac:dyDescent="0.3">
      <c r="A376" s="20"/>
      <c r="B376"/>
      <c r="C376"/>
      <c r="D376" s="9"/>
      <c r="E376"/>
      <c r="F376"/>
      <c r="G376" s="9"/>
      <c r="H376" s="9"/>
      <c r="I376" s="9"/>
      <c r="J376" s="9"/>
      <c r="O376"/>
      <c r="P376"/>
    </row>
    <row r="377" spans="1:16" ht="14.4" x14ac:dyDescent="0.3">
      <c r="A377" s="20"/>
      <c r="B377"/>
      <c r="C377"/>
      <c r="D377" s="9"/>
      <c r="E377"/>
      <c r="F377"/>
      <c r="G377" s="9"/>
      <c r="H377" s="9"/>
      <c r="I377" s="9"/>
      <c r="J377" s="9"/>
      <c r="O377"/>
      <c r="P377"/>
    </row>
    <row r="378" spans="1:16" ht="14.4" x14ac:dyDescent="0.3">
      <c r="A378" s="20"/>
      <c r="B378"/>
      <c r="C378"/>
      <c r="D378" s="9"/>
      <c r="E378"/>
      <c r="F378"/>
      <c r="G378" s="9"/>
      <c r="H378" s="9"/>
      <c r="I378" s="9"/>
      <c r="J378" s="9"/>
      <c r="O378"/>
      <c r="P378"/>
    </row>
    <row r="379" spans="1:16" ht="14.4" x14ac:dyDescent="0.3">
      <c r="A379" s="20"/>
      <c r="B379"/>
      <c r="C379"/>
      <c r="D379" s="9"/>
      <c r="E379"/>
      <c r="F379"/>
      <c r="G379" s="9"/>
      <c r="H379" s="9"/>
      <c r="I379" s="9"/>
      <c r="J379" s="9"/>
      <c r="O379"/>
      <c r="P379"/>
    </row>
    <row r="380" spans="1:16" ht="14.4" x14ac:dyDescent="0.3">
      <c r="A380" s="20"/>
      <c r="B380"/>
      <c r="C380"/>
      <c r="D380" s="9"/>
      <c r="E380"/>
      <c r="F380"/>
      <c r="G380" s="9"/>
      <c r="H380" s="9"/>
      <c r="I380" s="9"/>
      <c r="J380" s="9"/>
      <c r="O380"/>
      <c r="P380"/>
    </row>
    <row r="381" spans="1:16" ht="14.4" x14ac:dyDescent="0.3">
      <c r="A381" s="20"/>
      <c r="B381"/>
      <c r="C381"/>
      <c r="D381" s="9"/>
      <c r="E381"/>
      <c r="F381"/>
      <c r="G381" s="9"/>
      <c r="H381" s="9"/>
      <c r="I381" s="9"/>
      <c r="J381" s="9"/>
      <c r="O381"/>
      <c r="P381"/>
    </row>
    <row r="382" spans="1:16" ht="14.4" x14ac:dyDescent="0.3">
      <c r="A382" s="20"/>
      <c r="B382"/>
      <c r="C382"/>
      <c r="D382" s="9"/>
      <c r="E382"/>
      <c r="F382"/>
      <c r="G382" s="9"/>
      <c r="H382" s="9"/>
      <c r="I382" s="9"/>
      <c r="J382" s="9"/>
      <c r="O382"/>
      <c r="P382"/>
    </row>
    <row r="383" spans="1:16" ht="14.4" x14ac:dyDescent="0.3">
      <c r="A383" s="20"/>
      <c r="B383"/>
      <c r="C383"/>
      <c r="D383" s="9"/>
      <c r="E383"/>
      <c r="F383"/>
      <c r="G383" s="9"/>
      <c r="H383" s="9"/>
      <c r="I383" s="9"/>
      <c r="J383" s="9"/>
      <c r="O383"/>
      <c r="P383"/>
    </row>
    <row r="384" spans="1:16" ht="14.4" x14ac:dyDescent="0.3">
      <c r="A384" s="20"/>
      <c r="B384"/>
      <c r="C384"/>
      <c r="D384" s="9"/>
      <c r="E384"/>
      <c r="F384"/>
      <c r="G384" s="9"/>
      <c r="H384" s="9"/>
      <c r="I384" s="9"/>
      <c r="J384" s="9"/>
      <c r="O384"/>
      <c r="P384"/>
    </row>
    <row r="385" spans="1:16" ht="14.4" x14ac:dyDescent="0.3">
      <c r="A385" s="20"/>
      <c r="B385"/>
      <c r="C385"/>
      <c r="D385" s="9"/>
      <c r="E385"/>
      <c r="F385"/>
      <c r="G385" s="9"/>
      <c r="H385" s="9"/>
      <c r="I385" s="9"/>
      <c r="J385" s="9"/>
      <c r="O385"/>
      <c r="P385"/>
    </row>
    <row r="386" spans="1:16" ht="14.4" x14ac:dyDescent="0.3">
      <c r="A386" s="20"/>
      <c r="B386"/>
      <c r="C386"/>
      <c r="D386" s="9"/>
      <c r="E386"/>
      <c r="F386"/>
      <c r="G386" s="9"/>
      <c r="H386" s="9"/>
      <c r="I386" s="9"/>
      <c r="J386" s="9"/>
      <c r="O386"/>
      <c r="P386"/>
    </row>
    <row r="387" spans="1:16" ht="14.4" x14ac:dyDescent="0.3">
      <c r="A387" s="20"/>
      <c r="B387"/>
      <c r="C387"/>
      <c r="D387" s="9"/>
      <c r="E387"/>
      <c r="F387"/>
      <c r="G387" s="9"/>
      <c r="H387" s="9"/>
      <c r="I387" s="9"/>
      <c r="J387" s="9"/>
      <c r="O387"/>
      <c r="P387"/>
    </row>
    <row r="388" spans="1:16" ht="14.4" x14ac:dyDescent="0.3">
      <c r="A388" s="20"/>
      <c r="B388"/>
      <c r="C388"/>
      <c r="D388" s="9"/>
      <c r="E388"/>
      <c r="F388"/>
      <c r="G388" s="9"/>
      <c r="H388" s="9"/>
      <c r="I388" s="9"/>
      <c r="J388" s="9"/>
      <c r="O388"/>
      <c r="P388"/>
    </row>
    <row r="389" spans="1:16" ht="14.4" x14ac:dyDescent="0.3">
      <c r="A389" s="20"/>
      <c r="B389"/>
      <c r="C389"/>
      <c r="D389" s="9"/>
      <c r="E389"/>
      <c r="F389"/>
      <c r="G389" s="9"/>
      <c r="H389" s="9"/>
      <c r="I389" s="9"/>
      <c r="J389" s="9"/>
      <c r="O389"/>
      <c r="P389"/>
    </row>
    <row r="390" spans="1:16" ht="14.4" x14ac:dyDescent="0.3">
      <c r="A390" s="20"/>
      <c r="B390"/>
      <c r="C390"/>
      <c r="D390" s="9"/>
      <c r="E390"/>
      <c r="F390"/>
      <c r="G390" s="9"/>
      <c r="H390" s="9"/>
      <c r="I390" s="9"/>
      <c r="J390" s="9"/>
      <c r="O390"/>
      <c r="P390"/>
    </row>
    <row r="391" spans="1:16" ht="14.4" x14ac:dyDescent="0.3">
      <c r="A391" s="20"/>
      <c r="B391"/>
      <c r="C391"/>
      <c r="D391" s="9"/>
      <c r="E391"/>
      <c r="F391"/>
      <c r="G391" s="9"/>
      <c r="H391" s="9"/>
      <c r="I391" s="9"/>
      <c r="J391" s="9"/>
      <c r="O391"/>
      <c r="P391"/>
    </row>
    <row r="392" spans="1:16" ht="14.4" x14ac:dyDescent="0.3">
      <c r="A392" s="20"/>
      <c r="B392"/>
      <c r="C392"/>
      <c r="D392" s="9"/>
      <c r="E392"/>
      <c r="F392"/>
      <c r="G392" s="9"/>
      <c r="H392" s="9"/>
      <c r="I392" s="9"/>
      <c r="J392" s="9"/>
      <c r="O392"/>
      <c r="P392"/>
    </row>
    <row r="393" spans="1:16" ht="14.4" x14ac:dyDescent="0.3">
      <c r="A393" s="20"/>
      <c r="B393"/>
      <c r="C393"/>
      <c r="D393" s="9"/>
      <c r="E393"/>
      <c r="F393"/>
      <c r="G393" s="9"/>
      <c r="H393" s="9"/>
      <c r="I393" s="9"/>
      <c r="J393" s="9"/>
      <c r="O393"/>
      <c r="P393"/>
    </row>
    <row r="394" spans="1:16" ht="14.4" x14ac:dyDescent="0.3">
      <c r="A394" s="20"/>
      <c r="B394"/>
      <c r="C394"/>
      <c r="D394" s="9"/>
      <c r="E394"/>
      <c r="F394"/>
      <c r="G394" s="9"/>
      <c r="H394" s="9"/>
      <c r="I394" s="9"/>
      <c r="J394" s="9"/>
      <c r="O394"/>
      <c r="P394"/>
    </row>
    <row r="395" spans="1:16" ht="14.4" x14ac:dyDescent="0.3">
      <c r="A395" s="20"/>
      <c r="B395"/>
      <c r="C395"/>
      <c r="D395" s="9"/>
      <c r="E395"/>
      <c r="F395"/>
      <c r="G395" s="9"/>
      <c r="H395" s="9"/>
      <c r="I395" s="9"/>
      <c r="J395" s="9"/>
      <c r="O395"/>
      <c r="P395"/>
    </row>
    <row r="396" spans="1:16" ht="14.4" x14ac:dyDescent="0.3">
      <c r="A396" s="20"/>
      <c r="B396"/>
      <c r="C396"/>
      <c r="D396" s="9"/>
      <c r="E396"/>
      <c r="F396"/>
      <c r="G396" s="9"/>
      <c r="H396" s="9"/>
      <c r="I396" s="9"/>
      <c r="J396" s="9"/>
      <c r="O396"/>
      <c r="P396"/>
    </row>
    <row r="397" spans="1:16" ht="14.4" x14ac:dyDescent="0.3">
      <c r="A397" s="20"/>
      <c r="B397"/>
      <c r="C397"/>
      <c r="D397" s="9"/>
      <c r="E397"/>
      <c r="F397"/>
      <c r="G397" s="9"/>
      <c r="H397" s="9"/>
      <c r="I397" s="9"/>
      <c r="J397" s="9"/>
      <c r="O397"/>
      <c r="P397"/>
    </row>
    <row r="398" spans="1:16" ht="14.4" x14ac:dyDescent="0.3">
      <c r="A398" s="20"/>
      <c r="B398"/>
      <c r="C398"/>
      <c r="D398" s="9"/>
      <c r="E398"/>
      <c r="F398"/>
      <c r="G398" s="9"/>
      <c r="H398" s="9"/>
      <c r="I398" s="9"/>
      <c r="J398" s="9"/>
      <c r="O398"/>
      <c r="P398"/>
    </row>
    <row r="399" spans="1:16" ht="14.4" x14ac:dyDescent="0.3">
      <c r="A399" s="20"/>
      <c r="B399"/>
      <c r="C399"/>
      <c r="D399" s="9"/>
      <c r="E399"/>
      <c r="F399"/>
      <c r="G399" s="9"/>
      <c r="H399" s="9"/>
      <c r="I399" s="9"/>
      <c r="J399" s="9"/>
      <c r="O399"/>
      <c r="P399"/>
    </row>
    <row r="400" spans="1:16" ht="14.4" x14ac:dyDescent="0.3">
      <c r="A400" s="20"/>
      <c r="B400"/>
      <c r="C400"/>
      <c r="D400" s="9"/>
      <c r="E400"/>
      <c r="F400"/>
      <c r="G400" s="9"/>
      <c r="H400" s="9"/>
      <c r="I400" s="9"/>
      <c r="J400" s="9"/>
      <c r="O400"/>
      <c r="P400"/>
    </row>
    <row r="401" spans="1:16" ht="14.4" x14ac:dyDescent="0.3">
      <c r="A401" s="20"/>
      <c r="B401"/>
      <c r="C401"/>
      <c r="D401" s="9"/>
      <c r="E401"/>
      <c r="F401"/>
      <c r="G401" s="9"/>
      <c r="H401" s="9"/>
      <c r="I401" s="9"/>
      <c r="J401" s="9"/>
      <c r="O401"/>
      <c r="P401"/>
    </row>
    <row r="402" spans="1:16" ht="14.4" x14ac:dyDescent="0.3">
      <c r="A402" s="20"/>
      <c r="B402"/>
      <c r="C402"/>
      <c r="D402" s="9"/>
      <c r="E402"/>
      <c r="F402"/>
      <c r="G402" s="9"/>
      <c r="H402" s="9"/>
      <c r="I402" s="9"/>
      <c r="J402" s="9"/>
      <c r="O402"/>
      <c r="P402"/>
    </row>
    <row r="403" spans="1:16" ht="14.4" x14ac:dyDescent="0.3">
      <c r="A403" s="20"/>
      <c r="B403"/>
      <c r="C403"/>
      <c r="D403" s="9"/>
      <c r="E403"/>
      <c r="F403"/>
      <c r="G403" s="9"/>
      <c r="H403" s="9"/>
      <c r="I403" s="9"/>
      <c r="J403" s="9"/>
      <c r="O403"/>
      <c r="P403"/>
    </row>
    <row r="404" spans="1:16" ht="14.4" x14ac:dyDescent="0.3">
      <c r="A404" s="20"/>
      <c r="B404"/>
      <c r="C404"/>
      <c r="D404" s="9"/>
      <c r="E404"/>
      <c r="F404"/>
      <c r="G404" s="9"/>
      <c r="H404" s="9"/>
      <c r="I404" s="9"/>
      <c r="J404" s="9"/>
      <c r="O404"/>
      <c r="P404"/>
    </row>
    <row r="405" spans="1:16" ht="14.4" x14ac:dyDescent="0.3">
      <c r="A405" s="20"/>
      <c r="B405"/>
      <c r="C405"/>
      <c r="D405" s="9"/>
      <c r="E405"/>
      <c r="F405"/>
      <c r="G405" s="9"/>
      <c r="H405" s="9"/>
      <c r="I405" s="9"/>
      <c r="J405" s="9"/>
      <c r="O405"/>
      <c r="P405"/>
    </row>
    <row r="406" spans="1:16" ht="14.4" x14ac:dyDescent="0.3">
      <c r="A406" s="20"/>
      <c r="B406"/>
      <c r="C406"/>
      <c r="D406" s="9"/>
      <c r="E406"/>
      <c r="F406"/>
      <c r="G406" s="9"/>
      <c r="H406" s="9"/>
      <c r="I406" s="9"/>
      <c r="J406" s="9"/>
      <c r="O406"/>
      <c r="P406"/>
    </row>
    <row r="407" spans="1:16" ht="14.4" x14ac:dyDescent="0.3">
      <c r="A407" s="20"/>
      <c r="B407"/>
      <c r="C407"/>
      <c r="D407" s="9"/>
      <c r="E407"/>
      <c r="F407"/>
      <c r="G407" s="9"/>
      <c r="H407" s="9"/>
      <c r="I407" s="9"/>
      <c r="J407" s="9"/>
      <c r="O407"/>
      <c r="P407"/>
    </row>
    <row r="408" spans="1:16" ht="14.4" x14ac:dyDescent="0.3">
      <c r="A408" s="20"/>
      <c r="B408"/>
      <c r="C408"/>
      <c r="D408" s="9"/>
      <c r="E408"/>
      <c r="F408"/>
      <c r="G408" s="9"/>
      <c r="H408" s="9"/>
      <c r="I408" s="9"/>
      <c r="J408" s="9"/>
      <c r="O408"/>
      <c r="P408"/>
    </row>
    <row r="409" spans="1:16" ht="14.4" x14ac:dyDescent="0.3">
      <c r="A409" s="20"/>
      <c r="B409"/>
      <c r="C409"/>
      <c r="D409" s="9"/>
      <c r="E409"/>
      <c r="F409"/>
      <c r="G409" s="9"/>
      <c r="H409" s="9"/>
      <c r="I409" s="9"/>
      <c r="J409" s="9"/>
      <c r="O409"/>
      <c r="P409"/>
    </row>
    <row r="410" spans="1:16" ht="14.4" x14ac:dyDescent="0.3">
      <c r="A410" s="20"/>
      <c r="B410"/>
      <c r="C410"/>
      <c r="D410" s="9"/>
      <c r="E410"/>
      <c r="F410"/>
      <c r="G410" s="9"/>
      <c r="H410" s="9"/>
      <c r="I410" s="9"/>
      <c r="J410" s="9"/>
      <c r="O410"/>
      <c r="P410"/>
    </row>
    <row r="411" spans="1:16" ht="14.4" x14ac:dyDescent="0.3">
      <c r="A411" s="20"/>
      <c r="B411"/>
      <c r="C411"/>
      <c r="D411" s="9"/>
      <c r="E411"/>
      <c r="F411"/>
      <c r="G411" s="9"/>
      <c r="H411" s="9"/>
      <c r="I411" s="9"/>
      <c r="J411" s="9"/>
      <c r="O411"/>
      <c r="P411"/>
    </row>
    <row r="412" spans="1:16" ht="14.4" x14ac:dyDescent="0.3">
      <c r="A412" s="20"/>
      <c r="B412"/>
      <c r="C412"/>
      <c r="D412" s="9"/>
      <c r="E412"/>
      <c r="F412"/>
      <c r="G412" s="9"/>
      <c r="H412" s="9"/>
      <c r="I412" s="9"/>
      <c r="J412" s="9"/>
      <c r="O412"/>
      <c r="P412"/>
    </row>
    <row r="413" spans="1:16" ht="14.4" x14ac:dyDescent="0.3">
      <c r="A413" s="20"/>
      <c r="B413"/>
      <c r="C413"/>
      <c r="D413" s="9"/>
      <c r="E413"/>
      <c r="F413"/>
      <c r="G413" s="9"/>
      <c r="H413" s="9"/>
      <c r="I413" s="9"/>
      <c r="J413" s="9"/>
      <c r="O413"/>
      <c r="P413"/>
    </row>
    <row r="414" spans="1:16" ht="14.4" x14ac:dyDescent="0.3">
      <c r="A414" s="20"/>
      <c r="B414"/>
      <c r="C414"/>
      <c r="D414" s="9"/>
      <c r="E414"/>
      <c r="F414"/>
      <c r="G414" s="9"/>
      <c r="H414" s="9"/>
      <c r="I414" s="9"/>
      <c r="J414" s="9"/>
      <c r="O414"/>
      <c r="P414"/>
    </row>
    <row r="415" spans="1:16" ht="14.4" x14ac:dyDescent="0.3">
      <c r="A415" s="20"/>
      <c r="B415"/>
      <c r="C415"/>
      <c r="D415" s="9"/>
      <c r="E415"/>
      <c r="F415"/>
      <c r="G415" s="9"/>
      <c r="H415" s="9"/>
      <c r="I415" s="9"/>
      <c r="J415" s="9"/>
      <c r="O415"/>
      <c r="P415"/>
    </row>
    <row r="416" spans="1:16" ht="14.4" x14ac:dyDescent="0.3">
      <c r="A416" s="20"/>
      <c r="B416"/>
      <c r="C416"/>
      <c r="D416" s="9"/>
      <c r="E416"/>
      <c r="F416"/>
      <c r="G416" s="9"/>
      <c r="H416" s="9"/>
      <c r="I416" s="9"/>
      <c r="J416" s="9"/>
      <c r="O416"/>
      <c r="P416"/>
    </row>
    <row r="417" spans="1:16" ht="14.4" x14ac:dyDescent="0.3">
      <c r="A417" s="20"/>
      <c r="B417"/>
      <c r="C417"/>
      <c r="D417" s="9"/>
      <c r="E417"/>
      <c r="F417"/>
      <c r="G417" s="9"/>
      <c r="H417" s="9"/>
      <c r="I417" s="9"/>
      <c r="J417" s="9"/>
      <c r="O417"/>
      <c r="P417"/>
    </row>
    <row r="418" spans="1:16" ht="14.4" x14ac:dyDescent="0.3">
      <c r="A418" s="20"/>
      <c r="B418"/>
      <c r="C418"/>
      <c r="D418" s="9"/>
      <c r="E418"/>
      <c r="F418"/>
      <c r="G418" s="9"/>
      <c r="H418" s="9"/>
      <c r="I418" s="9"/>
      <c r="J418" s="9"/>
      <c r="O418"/>
      <c r="P418"/>
    </row>
    <row r="419" spans="1:16" ht="14.4" x14ac:dyDescent="0.3">
      <c r="A419" s="20"/>
      <c r="B419"/>
      <c r="C419"/>
      <c r="D419" s="9"/>
      <c r="E419"/>
      <c r="F419"/>
      <c r="G419" s="9"/>
      <c r="H419" s="9"/>
      <c r="I419" s="9"/>
      <c r="J419" s="9"/>
      <c r="O419"/>
      <c r="P419"/>
    </row>
    <row r="420" spans="1:16" ht="14.4" x14ac:dyDescent="0.3">
      <c r="A420" s="20"/>
      <c r="B420"/>
      <c r="C420"/>
      <c r="D420" s="9"/>
      <c r="E420"/>
      <c r="F420"/>
      <c r="G420" s="9"/>
      <c r="H420" s="9"/>
      <c r="I420" s="9"/>
      <c r="J420" s="9"/>
      <c r="O420"/>
      <c r="P420"/>
    </row>
    <row r="421" spans="1:16" ht="14.4" x14ac:dyDescent="0.3">
      <c r="A421" s="20"/>
      <c r="B421"/>
      <c r="C421"/>
      <c r="D421" s="9"/>
      <c r="E421"/>
      <c r="F421"/>
      <c r="G421" s="9"/>
      <c r="H421" s="9"/>
      <c r="I421" s="9"/>
      <c r="J421" s="9"/>
      <c r="O421"/>
      <c r="P421"/>
    </row>
    <row r="422" spans="1:16" ht="14.4" x14ac:dyDescent="0.3">
      <c r="A422" s="20"/>
      <c r="B422"/>
      <c r="C422"/>
      <c r="D422" s="9"/>
      <c r="E422"/>
      <c r="F422"/>
      <c r="G422" s="9"/>
      <c r="H422" s="9"/>
      <c r="I422" s="9"/>
      <c r="J422" s="9"/>
      <c r="O422"/>
      <c r="P422"/>
    </row>
    <row r="423" spans="1:16" ht="14.4" x14ac:dyDescent="0.3">
      <c r="A423" s="20"/>
      <c r="B423"/>
      <c r="C423"/>
      <c r="D423" s="9"/>
      <c r="E423"/>
      <c r="F423"/>
      <c r="G423" s="9"/>
      <c r="H423" s="9"/>
      <c r="I423" s="9"/>
      <c r="J423" s="9"/>
      <c r="O423"/>
      <c r="P423"/>
    </row>
    <row r="424" spans="1:16" ht="14.4" x14ac:dyDescent="0.3">
      <c r="A424" s="20"/>
      <c r="B424"/>
      <c r="C424"/>
      <c r="D424" s="9"/>
      <c r="E424"/>
      <c r="F424"/>
      <c r="G424" s="9"/>
      <c r="H424" s="9"/>
      <c r="I424" s="9"/>
      <c r="J424" s="9"/>
      <c r="O424"/>
      <c r="P424"/>
    </row>
    <row r="425" spans="1:16" ht="14.4" x14ac:dyDescent="0.3">
      <c r="A425" s="20"/>
      <c r="B425"/>
      <c r="C425"/>
      <c r="D425" s="9"/>
      <c r="E425"/>
      <c r="F425"/>
      <c r="G425" s="9"/>
      <c r="H425" s="9"/>
      <c r="I425" s="9"/>
      <c r="J425" s="9"/>
      <c r="O425"/>
      <c r="P425"/>
    </row>
    <row r="426" spans="1:16" ht="14.4" x14ac:dyDescent="0.3">
      <c r="A426" s="20"/>
      <c r="B426"/>
      <c r="C426"/>
      <c r="D426" s="9"/>
      <c r="E426"/>
      <c r="F426"/>
      <c r="G426" s="9"/>
      <c r="H426" s="9"/>
      <c r="I426" s="9"/>
      <c r="J426" s="9"/>
      <c r="O426"/>
      <c r="P426"/>
    </row>
    <row r="427" spans="1:16" ht="14.4" x14ac:dyDescent="0.3">
      <c r="A427" s="20"/>
      <c r="B427"/>
      <c r="C427"/>
      <c r="D427" s="9"/>
      <c r="E427"/>
      <c r="F427"/>
      <c r="G427" s="9"/>
      <c r="H427" s="9"/>
      <c r="I427" s="9"/>
      <c r="J427" s="9"/>
      <c r="O427"/>
      <c r="P427"/>
    </row>
    <row r="428" spans="1:16" ht="14.4" x14ac:dyDescent="0.3">
      <c r="A428" s="20"/>
      <c r="B428"/>
      <c r="C428"/>
      <c r="D428" s="9"/>
      <c r="E428"/>
      <c r="F428"/>
      <c r="G428" s="9"/>
      <c r="H428" s="9"/>
      <c r="I428" s="9"/>
      <c r="J428" s="9"/>
      <c r="O428"/>
      <c r="P428"/>
    </row>
    <row r="429" spans="1:16" ht="14.4" x14ac:dyDescent="0.3">
      <c r="A429" s="20"/>
      <c r="B429"/>
      <c r="C429"/>
      <c r="D429" s="9"/>
      <c r="E429"/>
      <c r="F429"/>
      <c r="G429" s="9"/>
      <c r="H429" s="9"/>
      <c r="I429" s="9"/>
      <c r="J429" s="9"/>
      <c r="O429"/>
      <c r="P429"/>
    </row>
    <row r="430" spans="1:16" ht="14.4" x14ac:dyDescent="0.3">
      <c r="A430" s="20"/>
      <c r="B430"/>
      <c r="C430"/>
      <c r="D430" s="9"/>
      <c r="E430"/>
      <c r="F430"/>
      <c r="G430" s="9"/>
      <c r="H430" s="9"/>
      <c r="I430" s="9"/>
      <c r="J430" s="9"/>
      <c r="O430"/>
      <c r="P430"/>
    </row>
    <row r="431" spans="1:16" ht="14.4" x14ac:dyDescent="0.3">
      <c r="A431" s="20"/>
      <c r="B431"/>
      <c r="C431"/>
      <c r="D431" s="9"/>
      <c r="E431"/>
      <c r="F431"/>
      <c r="G431" s="9"/>
      <c r="H431" s="9"/>
      <c r="I431" s="9"/>
      <c r="J431" s="9"/>
      <c r="O431"/>
      <c r="P431"/>
    </row>
    <row r="432" spans="1:16" ht="14.4" x14ac:dyDescent="0.3">
      <c r="A432" s="20"/>
      <c r="B432"/>
      <c r="C432"/>
      <c r="D432" s="9"/>
      <c r="E432"/>
      <c r="F432"/>
      <c r="G432" s="9"/>
      <c r="H432" s="9"/>
      <c r="I432" s="9"/>
      <c r="J432" s="9"/>
      <c r="O432"/>
      <c r="P432"/>
    </row>
    <row r="433" spans="1:16" ht="14.4" x14ac:dyDescent="0.3">
      <c r="A433" s="20"/>
      <c r="B433"/>
      <c r="C433"/>
      <c r="D433" s="9"/>
      <c r="E433"/>
      <c r="F433"/>
      <c r="G433" s="9"/>
      <c r="H433" s="9"/>
      <c r="I433" s="9"/>
      <c r="J433" s="9"/>
      <c r="O433"/>
      <c r="P433"/>
    </row>
    <row r="434" spans="1:16" ht="14.4" x14ac:dyDescent="0.3">
      <c r="A434" s="20"/>
      <c r="B434"/>
      <c r="C434"/>
      <c r="D434" s="9"/>
      <c r="E434"/>
      <c r="F434"/>
      <c r="G434" s="9"/>
      <c r="H434" s="9"/>
      <c r="I434" s="9"/>
      <c r="J434" s="9"/>
      <c r="O434"/>
      <c r="P434"/>
    </row>
    <row r="435" spans="1:16" ht="14.4" x14ac:dyDescent="0.3">
      <c r="A435" s="20"/>
      <c r="B435"/>
      <c r="C435"/>
      <c r="D435" s="9"/>
      <c r="E435"/>
      <c r="F435"/>
      <c r="G435" s="9"/>
      <c r="H435" s="9"/>
      <c r="I435" s="9"/>
      <c r="J435" s="9"/>
      <c r="O435"/>
      <c r="P435"/>
    </row>
    <row r="436" spans="1:16" ht="14.4" x14ac:dyDescent="0.3">
      <c r="A436" s="20"/>
      <c r="B436"/>
      <c r="C436"/>
      <c r="D436" s="9"/>
      <c r="E436"/>
      <c r="F436"/>
      <c r="G436" s="9"/>
      <c r="H436" s="9"/>
      <c r="I436" s="9"/>
      <c r="J436" s="9"/>
      <c r="O436"/>
      <c r="P436"/>
    </row>
    <row r="437" spans="1:16" ht="14.4" x14ac:dyDescent="0.3">
      <c r="A437" s="20"/>
      <c r="B437"/>
      <c r="C437"/>
      <c r="D437" s="9"/>
      <c r="E437"/>
      <c r="F437"/>
      <c r="G437" s="9"/>
      <c r="H437" s="9"/>
      <c r="I437" s="9"/>
      <c r="J437" s="9"/>
      <c r="O437"/>
      <c r="P437"/>
    </row>
    <row r="438" spans="1:16" ht="14.4" x14ac:dyDescent="0.3">
      <c r="A438" s="20"/>
      <c r="B438"/>
      <c r="C438"/>
      <c r="D438" s="9"/>
      <c r="E438"/>
      <c r="F438"/>
      <c r="G438" s="9"/>
      <c r="H438" s="9"/>
      <c r="I438" s="9"/>
      <c r="J438" s="9"/>
      <c r="O438"/>
      <c r="P438"/>
    </row>
    <row r="439" spans="1:16" ht="14.4" x14ac:dyDescent="0.3">
      <c r="A439" s="20"/>
      <c r="B439"/>
      <c r="C439"/>
      <c r="D439" s="9"/>
      <c r="E439"/>
      <c r="F439"/>
      <c r="G439" s="9"/>
      <c r="H439" s="9"/>
      <c r="I439" s="9"/>
      <c r="J439" s="9"/>
      <c r="O439"/>
      <c r="P439"/>
    </row>
    <row r="440" spans="1:16" ht="14.4" x14ac:dyDescent="0.3">
      <c r="A440" s="20"/>
      <c r="B440"/>
      <c r="C440"/>
      <c r="D440" s="9"/>
      <c r="E440"/>
      <c r="F440"/>
      <c r="G440" s="9"/>
      <c r="H440" s="9"/>
      <c r="I440" s="9"/>
      <c r="J440" s="9"/>
      <c r="O440"/>
      <c r="P440"/>
    </row>
    <row r="441" spans="1:16" ht="14.4" x14ac:dyDescent="0.3">
      <c r="A441" s="20"/>
      <c r="B441"/>
      <c r="C441"/>
      <c r="D441" s="9"/>
      <c r="E441"/>
      <c r="F441"/>
      <c r="G441" s="9"/>
      <c r="H441" s="9"/>
      <c r="I441" s="9"/>
      <c r="J441" s="9"/>
      <c r="O441"/>
      <c r="P441"/>
    </row>
    <row r="442" spans="1:16" ht="14.4" x14ac:dyDescent="0.3">
      <c r="A442" s="20"/>
      <c r="B442"/>
      <c r="C442"/>
      <c r="D442" s="9"/>
      <c r="E442"/>
      <c r="F442"/>
      <c r="G442" s="9"/>
      <c r="H442" s="9"/>
      <c r="I442" s="9"/>
      <c r="J442" s="9"/>
      <c r="O442"/>
      <c r="P442"/>
    </row>
    <row r="443" spans="1:16" ht="14.4" x14ac:dyDescent="0.3">
      <c r="A443" s="20"/>
      <c r="B443"/>
      <c r="C443"/>
      <c r="D443" s="9"/>
      <c r="E443"/>
      <c r="F443"/>
      <c r="G443" s="9"/>
      <c r="H443" s="9"/>
      <c r="I443" s="9"/>
      <c r="J443" s="9"/>
      <c r="O443"/>
      <c r="P443"/>
    </row>
    <row r="444" spans="1:16" ht="14.4" x14ac:dyDescent="0.3">
      <c r="A444" s="20"/>
      <c r="B444"/>
      <c r="C444"/>
      <c r="D444" s="9"/>
      <c r="E444"/>
      <c r="F444"/>
      <c r="G444" s="9"/>
      <c r="H444" s="9"/>
      <c r="I444" s="9"/>
      <c r="J444" s="9"/>
      <c r="O444"/>
      <c r="P444"/>
    </row>
    <row r="445" spans="1:16" ht="14.4" x14ac:dyDescent="0.3">
      <c r="A445" s="20"/>
      <c r="B445"/>
      <c r="C445"/>
      <c r="D445" s="9"/>
      <c r="E445"/>
      <c r="F445"/>
      <c r="G445" s="9"/>
      <c r="H445" s="9"/>
      <c r="I445" s="9"/>
      <c r="J445" s="9"/>
      <c r="O445"/>
      <c r="P445"/>
    </row>
    <row r="446" spans="1:16" ht="14.4" x14ac:dyDescent="0.3">
      <c r="A446" s="20"/>
      <c r="B446"/>
      <c r="C446"/>
      <c r="D446" s="9"/>
      <c r="E446"/>
      <c r="F446"/>
      <c r="G446" s="9"/>
      <c r="H446" s="9"/>
      <c r="I446" s="9"/>
      <c r="J446" s="9"/>
      <c r="O446"/>
      <c r="P446"/>
    </row>
    <row r="447" spans="1:16" ht="14.4" x14ac:dyDescent="0.3">
      <c r="A447" s="20"/>
      <c r="B447"/>
      <c r="C447"/>
      <c r="D447" s="9"/>
      <c r="E447"/>
      <c r="F447"/>
      <c r="G447" s="9"/>
      <c r="H447" s="9"/>
      <c r="I447" s="9"/>
      <c r="J447" s="9"/>
      <c r="O447"/>
      <c r="P447"/>
    </row>
    <row r="448" spans="1:16" ht="14.4" x14ac:dyDescent="0.3">
      <c r="A448" s="20"/>
      <c r="B448"/>
      <c r="C448"/>
      <c r="D448" s="9"/>
      <c r="E448"/>
      <c r="F448"/>
      <c r="G448" s="9"/>
      <c r="H448" s="9"/>
      <c r="I448" s="9"/>
      <c r="J448" s="9"/>
      <c r="O448"/>
      <c r="P448"/>
    </row>
    <row r="449" spans="1:16" ht="14.4" x14ac:dyDescent="0.3">
      <c r="A449" s="20"/>
      <c r="B449"/>
      <c r="C449"/>
      <c r="D449" s="9"/>
      <c r="E449"/>
      <c r="F449"/>
      <c r="G449" s="9"/>
      <c r="H449" s="9"/>
      <c r="I449" s="9"/>
      <c r="J449" s="9"/>
      <c r="O449"/>
      <c r="P449"/>
    </row>
    <row r="450" spans="1:16" ht="14.4" x14ac:dyDescent="0.3">
      <c r="A450" s="20"/>
      <c r="B450"/>
      <c r="C450"/>
      <c r="D450" s="9"/>
      <c r="E450"/>
      <c r="F450"/>
      <c r="G450" s="9"/>
      <c r="H450" s="9"/>
      <c r="I450" s="9"/>
      <c r="J450" s="9"/>
      <c r="O450"/>
      <c r="P450"/>
    </row>
    <row r="451" spans="1:16" ht="14.4" x14ac:dyDescent="0.3">
      <c r="A451" s="20"/>
      <c r="B451"/>
      <c r="C451"/>
      <c r="D451" s="9"/>
      <c r="E451"/>
      <c r="F451"/>
      <c r="G451" s="9"/>
      <c r="H451" s="9"/>
      <c r="I451" s="9"/>
      <c r="J451" s="9"/>
      <c r="O451"/>
      <c r="P451"/>
    </row>
    <row r="452" spans="1:16" ht="14.4" x14ac:dyDescent="0.3">
      <c r="A452" s="20"/>
      <c r="B452"/>
      <c r="C452"/>
      <c r="D452" s="9"/>
      <c r="E452"/>
      <c r="F452"/>
      <c r="G452" s="9"/>
      <c r="H452" s="9"/>
      <c r="I452" s="9"/>
      <c r="J452" s="9"/>
      <c r="O452"/>
      <c r="P452"/>
    </row>
    <row r="453" spans="1:16" ht="14.4" x14ac:dyDescent="0.3">
      <c r="A453" s="20"/>
      <c r="B453"/>
      <c r="C453"/>
      <c r="D453" s="9"/>
      <c r="E453"/>
      <c r="F453"/>
      <c r="G453" s="9"/>
      <c r="H453" s="9"/>
      <c r="I453" s="9"/>
      <c r="J453" s="9"/>
      <c r="O453"/>
      <c r="P453"/>
    </row>
    <row r="454" spans="1:16" ht="14.4" x14ac:dyDescent="0.3">
      <c r="A454" s="20"/>
      <c r="B454"/>
      <c r="C454"/>
      <c r="D454" s="9"/>
      <c r="E454"/>
      <c r="F454"/>
      <c r="G454" s="9"/>
      <c r="H454" s="9"/>
      <c r="I454" s="9"/>
      <c r="J454" s="9"/>
      <c r="O454"/>
      <c r="P454"/>
    </row>
    <row r="455" spans="1:16" ht="14.4" x14ac:dyDescent="0.3">
      <c r="A455" s="20"/>
      <c r="B455"/>
      <c r="C455"/>
      <c r="D455" s="9"/>
      <c r="E455"/>
      <c r="F455"/>
      <c r="G455" s="9"/>
      <c r="H455" s="9"/>
      <c r="I455" s="9"/>
      <c r="J455" s="9"/>
      <c r="O455"/>
      <c r="P455"/>
    </row>
    <row r="456" spans="1:16" ht="14.4" x14ac:dyDescent="0.3">
      <c r="A456" s="20"/>
      <c r="B456"/>
      <c r="C456"/>
      <c r="D456" s="9"/>
      <c r="E456"/>
      <c r="F456"/>
      <c r="G456" s="9"/>
      <c r="H456" s="9"/>
      <c r="I456" s="9"/>
      <c r="J456" s="9"/>
      <c r="O456"/>
      <c r="P456"/>
    </row>
    <row r="457" spans="1:16" ht="14.4" x14ac:dyDescent="0.3">
      <c r="A457" s="20"/>
      <c r="B457"/>
      <c r="C457"/>
      <c r="D457" s="9"/>
      <c r="E457"/>
      <c r="F457"/>
      <c r="G457" s="9"/>
      <c r="H457" s="9"/>
      <c r="I457" s="9"/>
      <c r="J457" s="9"/>
      <c r="O457"/>
      <c r="P457"/>
    </row>
    <row r="458" spans="1:16" ht="14.4" x14ac:dyDescent="0.3">
      <c r="A458" s="20"/>
      <c r="B458"/>
      <c r="C458"/>
      <c r="D458" s="9"/>
      <c r="E458"/>
      <c r="F458"/>
      <c r="G458" s="9"/>
      <c r="H458" s="9"/>
      <c r="I458" s="9"/>
      <c r="J458" s="9"/>
      <c r="O458"/>
      <c r="P458"/>
    </row>
    <row r="459" spans="1:16" ht="14.4" x14ac:dyDescent="0.3">
      <c r="A459" s="20"/>
      <c r="B459"/>
      <c r="C459"/>
      <c r="D459" s="9"/>
      <c r="E459"/>
      <c r="F459"/>
      <c r="G459" s="9"/>
      <c r="H459" s="9"/>
      <c r="I459" s="9"/>
      <c r="J459" s="9"/>
      <c r="O459"/>
      <c r="P459"/>
    </row>
    <row r="460" spans="1:16" ht="14.4" x14ac:dyDescent="0.3">
      <c r="A460" s="20"/>
      <c r="B460"/>
      <c r="C460"/>
      <c r="D460" s="9"/>
      <c r="E460"/>
      <c r="F460"/>
      <c r="G460" s="9"/>
      <c r="H460" s="9"/>
      <c r="I460" s="9"/>
      <c r="J460" s="9"/>
      <c r="O460"/>
      <c r="P460"/>
    </row>
    <row r="461" spans="1:16" ht="14.4" x14ac:dyDescent="0.3">
      <c r="A461" s="20"/>
      <c r="B461"/>
      <c r="C461"/>
      <c r="D461" s="9"/>
      <c r="E461"/>
      <c r="F461"/>
      <c r="G461" s="9"/>
      <c r="H461" s="9"/>
      <c r="I461" s="9"/>
      <c r="J461" s="9"/>
      <c r="O461"/>
      <c r="P461"/>
    </row>
    <row r="462" spans="1:16" ht="14.4" x14ac:dyDescent="0.3">
      <c r="A462" s="20"/>
      <c r="B462"/>
      <c r="C462"/>
      <c r="D462" s="9"/>
      <c r="E462"/>
      <c r="F462"/>
      <c r="G462" s="9"/>
      <c r="H462" s="9"/>
      <c r="I462" s="9"/>
      <c r="J462" s="9"/>
      <c r="O462"/>
      <c r="P462"/>
    </row>
    <row r="463" spans="1:16" ht="14.4" x14ac:dyDescent="0.3">
      <c r="A463" s="20"/>
      <c r="B463"/>
      <c r="C463"/>
      <c r="D463" s="9"/>
      <c r="E463"/>
      <c r="F463"/>
      <c r="G463" s="9"/>
      <c r="H463" s="9"/>
      <c r="I463" s="9"/>
      <c r="J463" s="9"/>
      <c r="O463"/>
      <c r="P463"/>
    </row>
    <row r="464" spans="1:16" ht="14.4" x14ac:dyDescent="0.3">
      <c r="A464" s="20"/>
      <c r="B464"/>
      <c r="C464"/>
      <c r="D464" s="9"/>
      <c r="E464"/>
      <c r="F464"/>
      <c r="G464" s="9"/>
      <c r="H464" s="9"/>
      <c r="I464" s="9"/>
      <c r="J464" s="9"/>
      <c r="O464"/>
      <c r="P464"/>
    </row>
    <row r="465" spans="1:16" ht="14.4" x14ac:dyDescent="0.3">
      <c r="A465" s="20"/>
      <c r="B465"/>
      <c r="C465"/>
      <c r="D465" s="9"/>
      <c r="E465"/>
      <c r="F465"/>
      <c r="G465" s="9"/>
      <c r="H465" s="9"/>
      <c r="I465" s="9"/>
      <c r="J465" s="9"/>
      <c r="O465"/>
      <c r="P465"/>
    </row>
    <row r="466" spans="1:16" ht="14.4" x14ac:dyDescent="0.3">
      <c r="A466" s="20"/>
      <c r="B466"/>
      <c r="C466"/>
      <c r="D466" s="9"/>
      <c r="E466"/>
      <c r="F466"/>
      <c r="G466" s="9"/>
      <c r="H466" s="9"/>
      <c r="I466" s="9"/>
      <c r="J466" s="9"/>
      <c r="O466"/>
      <c r="P466"/>
    </row>
    <row r="467" spans="1:16" ht="14.4" x14ac:dyDescent="0.3">
      <c r="A467" s="20"/>
      <c r="B467"/>
      <c r="C467"/>
      <c r="D467" s="9"/>
      <c r="E467"/>
      <c r="F467"/>
      <c r="G467" s="9"/>
      <c r="H467" s="9"/>
      <c r="I467" s="9"/>
      <c r="J467" s="9"/>
      <c r="O467"/>
      <c r="P467"/>
    </row>
    <row r="468" spans="1:16" ht="14.4" x14ac:dyDescent="0.3">
      <c r="A468" s="20"/>
      <c r="B468"/>
      <c r="C468"/>
      <c r="D468" s="9"/>
      <c r="E468"/>
      <c r="F468"/>
      <c r="G468" s="9"/>
      <c r="H468" s="9"/>
      <c r="I468" s="9"/>
      <c r="J468" s="9"/>
      <c r="O468"/>
      <c r="P468"/>
    </row>
    <row r="469" spans="1:16" ht="14.4" x14ac:dyDescent="0.3">
      <c r="A469" s="20"/>
      <c r="B469"/>
      <c r="C469"/>
      <c r="D469" s="9"/>
      <c r="E469"/>
      <c r="F469"/>
      <c r="G469" s="9"/>
      <c r="H469" s="9"/>
      <c r="I469" s="9"/>
      <c r="J469" s="9"/>
      <c r="O469"/>
      <c r="P469"/>
    </row>
    <row r="470" spans="1:16" ht="14.4" x14ac:dyDescent="0.3">
      <c r="A470" s="20"/>
      <c r="B470"/>
      <c r="C470"/>
      <c r="D470" s="9"/>
      <c r="E470"/>
      <c r="F470"/>
      <c r="G470" s="9"/>
      <c r="H470" s="9"/>
      <c r="I470" s="9"/>
      <c r="J470" s="9"/>
      <c r="O470"/>
      <c r="P470"/>
    </row>
    <row r="471" spans="1:16" ht="14.4" x14ac:dyDescent="0.3">
      <c r="A471" s="20"/>
      <c r="B471"/>
      <c r="C471"/>
      <c r="D471" s="9"/>
      <c r="E471"/>
      <c r="F471"/>
      <c r="G471" s="9"/>
      <c r="H471" s="9"/>
      <c r="I471" s="9"/>
      <c r="J471" s="9"/>
      <c r="O471"/>
      <c r="P471"/>
    </row>
    <row r="472" spans="1:16" ht="14.4" x14ac:dyDescent="0.3">
      <c r="A472" s="20"/>
      <c r="B472"/>
      <c r="C472"/>
      <c r="D472" s="9"/>
      <c r="E472"/>
      <c r="F472"/>
      <c r="G472" s="9"/>
      <c r="H472" s="9"/>
      <c r="I472" s="9"/>
      <c r="J472" s="9"/>
      <c r="O472"/>
      <c r="P472"/>
    </row>
    <row r="473" spans="1:16" ht="14.4" x14ac:dyDescent="0.3">
      <c r="A473" s="20"/>
      <c r="B473"/>
      <c r="C473"/>
      <c r="D473" s="9"/>
      <c r="E473"/>
      <c r="F473"/>
      <c r="G473" s="9"/>
      <c r="H473" s="9"/>
      <c r="I473" s="9"/>
      <c r="J473" s="9"/>
      <c r="O473"/>
      <c r="P473"/>
    </row>
    <row r="474" spans="1:16" ht="14.4" x14ac:dyDescent="0.3">
      <c r="A474" s="20"/>
      <c r="B474"/>
      <c r="C474"/>
      <c r="D474" s="9"/>
      <c r="E474"/>
      <c r="F474"/>
      <c r="G474" s="9"/>
      <c r="H474" s="9"/>
      <c r="I474" s="9"/>
      <c r="J474" s="9"/>
      <c r="O474"/>
      <c r="P474"/>
    </row>
    <row r="475" spans="1:16" ht="14.4" x14ac:dyDescent="0.3">
      <c r="A475" s="20"/>
      <c r="B475"/>
      <c r="C475"/>
      <c r="D475" s="9"/>
      <c r="E475"/>
      <c r="F475"/>
      <c r="G475" s="9"/>
      <c r="H475" s="9"/>
      <c r="I475" s="9"/>
      <c r="J475" s="9"/>
      <c r="O475"/>
      <c r="P475"/>
    </row>
    <row r="476" spans="1:16" ht="14.4" x14ac:dyDescent="0.3">
      <c r="A476" s="20"/>
      <c r="B476"/>
      <c r="C476"/>
      <c r="D476" s="9"/>
      <c r="E476"/>
      <c r="F476"/>
      <c r="G476" s="9"/>
      <c r="H476" s="9"/>
      <c r="I476" s="9"/>
      <c r="J476" s="9"/>
      <c r="O476"/>
      <c r="P476"/>
    </row>
    <row r="477" spans="1:16" ht="14.4" x14ac:dyDescent="0.3">
      <c r="A477" s="20"/>
      <c r="B477"/>
      <c r="C477"/>
      <c r="D477" s="9"/>
      <c r="E477"/>
      <c r="F477"/>
      <c r="G477" s="9"/>
      <c r="H477" s="9"/>
      <c r="I477" s="9"/>
      <c r="J477" s="9"/>
      <c r="O477"/>
      <c r="P477"/>
    </row>
    <row r="478" spans="1:16" ht="14.4" x14ac:dyDescent="0.3">
      <c r="A478" s="20"/>
      <c r="B478"/>
      <c r="C478"/>
      <c r="D478" s="9"/>
      <c r="E478"/>
      <c r="F478"/>
      <c r="G478" s="9"/>
      <c r="H478" s="9"/>
      <c r="I478" s="9"/>
      <c r="J478" s="9"/>
      <c r="O478"/>
      <c r="P478"/>
    </row>
    <row r="479" spans="1:16" ht="14.4" x14ac:dyDescent="0.3">
      <c r="A479" s="20"/>
      <c r="B479"/>
      <c r="C479"/>
      <c r="D479" s="9"/>
      <c r="E479"/>
      <c r="F479"/>
      <c r="G479" s="9"/>
      <c r="H479" s="9"/>
      <c r="I479" s="9"/>
      <c r="J479" s="9"/>
      <c r="O479"/>
      <c r="P479"/>
    </row>
    <row r="480" spans="1:16" ht="14.4" x14ac:dyDescent="0.3">
      <c r="A480" s="20"/>
      <c r="B480"/>
      <c r="C480"/>
      <c r="D480" s="9"/>
      <c r="E480"/>
      <c r="F480"/>
      <c r="G480" s="9"/>
      <c r="H480" s="9"/>
      <c r="I480" s="9"/>
      <c r="J480" s="9"/>
      <c r="O480"/>
      <c r="P480"/>
    </row>
    <row r="481" spans="1:16" ht="14.4" x14ac:dyDescent="0.3">
      <c r="A481" s="20"/>
      <c r="B481"/>
      <c r="C481"/>
      <c r="D481" s="9"/>
      <c r="E481"/>
      <c r="F481"/>
      <c r="G481" s="9"/>
      <c r="H481" s="9"/>
      <c r="I481" s="9"/>
      <c r="J481" s="9"/>
      <c r="O481"/>
      <c r="P481"/>
    </row>
    <row r="482" spans="1:16" ht="14.4" x14ac:dyDescent="0.3">
      <c r="A482" s="20"/>
      <c r="B482"/>
      <c r="C482"/>
      <c r="D482" s="9"/>
      <c r="E482"/>
      <c r="F482"/>
      <c r="G482" s="9"/>
      <c r="H482" s="9"/>
      <c r="I482" s="9"/>
      <c r="J482" s="9"/>
      <c r="O482"/>
      <c r="P482"/>
    </row>
    <row r="483" spans="1:16" ht="14.4" x14ac:dyDescent="0.3">
      <c r="A483" s="20"/>
      <c r="B483"/>
      <c r="C483"/>
      <c r="D483" s="9"/>
      <c r="E483"/>
      <c r="F483"/>
      <c r="G483" s="9"/>
      <c r="H483" s="9"/>
      <c r="I483" s="9"/>
      <c r="J483" s="9"/>
      <c r="O483"/>
      <c r="P483"/>
    </row>
    <row r="484" spans="1:16" ht="14.4" x14ac:dyDescent="0.3">
      <c r="A484" s="20"/>
      <c r="B484"/>
      <c r="C484"/>
      <c r="D484" s="9"/>
      <c r="E484"/>
      <c r="F484"/>
      <c r="G484" s="9"/>
      <c r="H484" s="9"/>
      <c r="I484" s="9"/>
      <c r="J484" s="9"/>
      <c r="O484"/>
      <c r="P484"/>
    </row>
    <row r="485" spans="1:16" ht="14.4" x14ac:dyDescent="0.3">
      <c r="A485" s="20"/>
      <c r="B485"/>
      <c r="C485"/>
      <c r="D485" s="9"/>
      <c r="E485"/>
      <c r="F485"/>
      <c r="G485" s="9"/>
      <c r="H485" s="9"/>
      <c r="I485" s="9"/>
      <c r="J485" s="9"/>
      <c r="O485"/>
      <c r="P485"/>
    </row>
    <row r="486" spans="1:16" ht="14.4" x14ac:dyDescent="0.3">
      <c r="A486" s="20"/>
      <c r="B486"/>
      <c r="C486"/>
      <c r="D486" s="9"/>
      <c r="E486"/>
      <c r="F486"/>
      <c r="G486" s="9"/>
      <c r="H486" s="9"/>
      <c r="I486" s="9"/>
      <c r="J486" s="9"/>
      <c r="O486"/>
      <c r="P486"/>
    </row>
    <row r="487" spans="1:16" ht="14.4" x14ac:dyDescent="0.3">
      <c r="A487" s="20"/>
      <c r="B487"/>
      <c r="C487"/>
      <c r="D487" s="9"/>
      <c r="E487"/>
      <c r="F487"/>
      <c r="G487" s="9"/>
      <c r="H487" s="9"/>
      <c r="I487" s="9"/>
      <c r="J487" s="9"/>
      <c r="O487"/>
      <c r="P487"/>
    </row>
    <row r="488" spans="1:16" ht="14.4" x14ac:dyDescent="0.3">
      <c r="A488" s="20"/>
      <c r="B488"/>
      <c r="C488"/>
      <c r="D488" s="9"/>
      <c r="E488"/>
      <c r="F488"/>
      <c r="G488" s="9"/>
      <c r="H488" s="9"/>
      <c r="I488" s="9"/>
      <c r="J488" s="9"/>
      <c r="O488"/>
      <c r="P488"/>
    </row>
    <row r="489" spans="1:16" ht="14.4" x14ac:dyDescent="0.3">
      <c r="A489" s="20"/>
      <c r="B489"/>
      <c r="C489"/>
      <c r="D489" s="9"/>
      <c r="E489"/>
      <c r="F489"/>
      <c r="G489" s="9"/>
      <c r="H489" s="9"/>
      <c r="I489" s="9"/>
      <c r="J489" s="9"/>
      <c r="O489"/>
      <c r="P489"/>
    </row>
    <row r="490" spans="1:16" ht="14.4" x14ac:dyDescent="0.3">
      <c r="A490" s="20"/>
      <c r="B490"/>
      <c r="C490"/>
      <c r="D490" s="9"/>
      <c r="E490"/>
      <c r="F490"/>
      <c r="G490" s="9"/>
      <c r="H490" s="9"/>
      <c r="I490" s="9"/>
      <c r="J490" s="9"/>
      <c r="O490"/>
      <c r="P490"/>
    </row>
    <row r="491" spans="1:16" ht="14.4" x14ac:dyDescent="0.3">
      <c r="A491" s="20"/>
      <c r="B491"/>
      <c r="C491"/>
      <c r="D491" s="9"/>
      <c r="E491"/>
      <c r="F491"/>
      <c r="G491" s="9"/>
      <c r="H491" s="9"/>
      <c r="I491" s="9"/>
      <c r="J491" s="9"/>
      <c r="O491"/>
      <c r="P491"/>
    </row>
    <row r="492" spans="1:16" ht="14.4" x14ac:dyDescent="0.3">
      <c r="A492" s="20"/>
      <c r="B492"/>
      <c r="C492"/>
      <c r="D492" s="9"/>
      <c r="E492"/>
      <c r="F492"/>
      <c r="G492" s="9"/>
      <c r="H492" s="9"/>
      <c r="I492" s="9"/>
      <c r="J492" s="9"/>
      <c r="O492"/>
      <c r="P492"/>
    </row>
    <row r="493" spans="1:16" ht="14.4" x14ac:dyDescent="0.3">
      <c r="A493" s="20"/>
      <c r="B493"/>
      <c r="C493"/>
      <c r="D493" s="9"/>
      <c r="E493"/>
      <c r="F493"/>
      <c r="G493" s="9"/>
      <c r="H493" s="9"/>
      <c r="I493" s="9"/>
      <c r="J493" s="9"/>
      <c r="O493"/>
      <c r="P493"/>
    </row>
    <row r="494" spans="1:16" ht="14.4" x14ac:dyDescent="0.3">
      <c r="A494" s="20"/>
      <c r="B494"/>
      <c r="C494"/>
      <c r="D494" s="9"/>
      <c r="E494"/>
      <c r="F494"/>
      <c r="G494" s="9"/>
      <c r="H494" s="9"/>
      <c r="I494" s="9"/>
      <c r="J494" s="9"/>
      <c r="O494"/>
      <c r="P494"/>
    </row>
    <row r="495" spans="1:16" ht="14.4" x14ac:dyDescent="0.3">
      <c r="A495" s="20"/>
      <c r="B495"/>
      <c r="C495"/>
      <c r="D495" s="9"/>
      <c r="E495"/>
      <c r="F495"/>
      <c r="G495" s="9"/>
      <c r="H495" s="9"/>
      <c r="I495" s="9"/>
      <c r="J495" s="9"/>
      <c r="O495"/>
      <c r="P495"/>
    </row>
    <row r="496" spans="1:16" ht="14.4" x14ac:dyDescent="0.3">
      <c r="A496" s="20"/>
      <c r="B496"/>
      <c r="C496"/>
      <c r="D496" s="9"/>
      <c r="E496"/>
      <c r="F496"/>
      <c r="G496" s="9"/>
      <c r="H496" s="9"/>
      <c r="I496" s="9"/>
      <c r="J496" s="9"/>
      <c r="O496"/>
      <c r="P496"/>
    </row>
    <row r="497" spans="1:16" ht="14.4" x14ac:dyDescent="0.3">
      <c r="A497" s="20"/>
      <c r="B497"/>
      <c r="C497"/>
      <c r="D497" s="9"/>
      <c r="E497"/>
      <c r="F497"/>
      <c r="G497" s="9"/>
      <c r="H497" s="9"/>
      <c r="I497" s="9"/>
      <c r="J497" s="9"/>
      <c r="O497"/>
      <c r="P497"/>
    </row>
    <row r="498" spans="1:16" ht="14.4" x14ac:dyDescent="0.3">
      <c r="A498" s="20"/>
      <c r="B498"/>
      <c r="C498"/>
      <c r="D498" s="9"/>
      <c r="E498"/>
      <c r="F498"/>
      <c r="G498" s="9"/>
      <c r="H498" s="9"/>
      <c r="I498" s="9"/>
      <c r="J498" s="9"/>
      <c r="O498"/>
      <c r="P498"/>
    </row>
    <row r="499" spans="1:16" ht="14.4" x14ac:dyDescent="0.3">
      <c r="A499" s="20"/>
      <c r="B499"/>
      <c r="C499"/>
      <c r="D499" s="9"/>
      <c r="E499"/>
      <c r="F499"/>
      <c r="G499" s="9"/>
      <c r="H499" s="9"/>
      <c r="I499" s="9"/>
      <c r="J499" s="9"/>
      <c r="O499"/>
      <c r="P499"/>
    </row>
    <row r="500" spans="1:16" ht="14.4" x14ac:dyDescent="0.3">
      <c r="A500" s="20"/>
      <c r="B500"/>
      <c r="C500"/>
      <c r="D500" s="9"/>
      <c r="E500"/>
      <c r="F500"/>
      <c r="G500" s="9"/>
      <c r="H500" s="9"/>
      <c r="I500" s="9"/>
      <c r="J500" s="9"/>
      <c r="O500"/>
      <c r="P500"/>
    </row>
    <row r="501" spans="1:16" ht="14.4" x14ac:dyDescent="0.3">
      <c r="A501" s="20"/>
      <c r="B501"/>
      <c r="C501"/>
      <c r="D501" s="9"/>
      <c r="E501"/>
      <c r="F501"/>
      <c r="G501" s="9"/>
      <c r="H501" s="9"/>
      <c r="I501" s="9"/>
      <c r="J501" s="9"/>
      <c r="O501"/>
      <c r="P501"/>
    </row>
    <row r="502" spans="1:16" ht="14.4" x14ac:dyDescent="0.3">
      <c r="A502" s="20"/>
      <c r="B502"/>
      <c r="C502"/>
      <c r="D502" s="9"/>
      <c r="E502"/>
      <c r="F502"/>
      <c r="G502" s="9"/>
      <c r="H502" s="9"/>
      <c r="I502" s="9"/>
      <c r="J502" s="9"/>
      <c r="O502"/>
      <c r="P502"/>
    </row>
    <row r="503" spans="1:16" ht="14.4" x14ac:dyDescent="0.3">
      <c r="A503" s="20"/>
      <c r="B503"/>
      <c r="C503"/>
      <c r="D503" s="9"/>
      <c r="E503"/>
      <c r="F503"/>
      <c r="G503" s="9"/>
      <c r="H503" s="9"/>
      <c r="I503" s="9"/>
      <c r="J503" s="9"/>
      <c r="O503"/>
      <c r="P503"/>
    </row>
    <row r="504" spans="1:16" ht="14.4" x14ac:dyDescent="0.3">
      <c r="A504" s="20"/>
      <c r="B504"/>
      <c r="C504"/>
      <c r="D504" s="9"/>
      <c r="E504"/>
      <c r="F504"/>
      <c r="G504" s="9"/>
      <c r="H504" s="9"/>
      <c r="I504" s="9"/>
      <c r="J504" s="9"/>
      <c r="O504"/>
      <c r="P504"/>
    </row>
    <row r="505" spans="1:16" ht="14.4" x14ac:dyDescent="0.3">
      <c r="A505" s="20"/>
      <c r="B505"/>
      <c r="C505"/>
      <c r="D505" s="9"/>
      <c r="E505"/>
      <c r="F505"/>
      <c r="G505" s="9"/>
      <c r="H505" s="9"/>
      <c r="I505" s="9"/>
      <c r="J505" s="9"/>
      <c r="O505"/>
      <c r="P505"/>
    </row>
    <row r="506" spans="1:16" ht="14.4" x14ac:dyDescent="0.3">
      <c r="A506" s="20"/>
      <c r="B506"/>
      <c r="C506"/>
      <c r="D506" s="9"/>
      <c r="E506"/>
      <c r="F506"/>
      <c r="G506" s="9"/>
      <c r="H506" s="9"/>
      <c r="I506" s="9"/>
      <c r="J506" s="9"/>
      <c r="O506"/>
      <c r="P506"/>
    </row>
    <row r="507" spans="1:16" ht="14.4" x14ac:dyDescent="0.3">
      <c r="A507" s="20"/>
      <c r="B507"/>
      <c r="C507"/>
      <c r="D507" s="9"/>
      <c r="E507"/>
      <c r="F507"/>
      <c r="G507" s="9"/>
      <c r="H507" s="9"/>
      <c r="I507" s="9"/>
      <c r="J507" s="9"/>
      <c r="O507"/>
      <c r="P507"/>
    </row>
    <row r="508" spans="1:16" ht="14.4" x14ac:dyDescent="0.3">
      <c r="A508" s="20"/>
      <c r="B508"/>
      <c r="C508"/>
      <c r="D508" s="9"/>
      <c r="E508"/>
      <c r="F508"/>
      <c r="G508" s="9"/>
      <c r="H508" s="9"/>
      <c r="I508" s="9"/>
      <c r="J508" s="9"/>
      <c r="O508"/>
      <c r="P508"/>
    </row>
    <row r="509" spans="1:16" ht="14.4" x14ac:dyDescent="0.3">
      <c r="A509" s="20"/>
      <c r="B509"/>
      <c r="C509"/>
      <c r="D509" s="9"/>
      <c r="E509"/>
      <c r="F509"/>
      <c r="G509" s="9"/>
      <c r="H509" s="9"/>
      <c r="I509" s="9"/>
      <c r="J509" s="9"/>
      <c r="O509"/>
      <c r="P509"/>
    </row>
    <row r="510" spans="1:16" ht="14.4" x14ac:dyDescent="0.3">
      <c r="A510" s="20"/>
      <c r="B510"/>
      <c r="C510"/>
      <c r="D510" s="9"/>
      <c r="E510"/>
      <c r="F510"/>
      <c r="G510" s="9"/>
      <c r="H510" s="9"/>
      <c r="I510" s="9"/>
      <c r="J510" s="9"/>
      <c r="O510"/>
      <c r="P510"/>
    </row>
    <row r="511" spans="1:16" ht="14.4" x14ac:dyDescent="0.3">
      <c r="A511" s="20"/>
      <c r="B511"/>
      <c r="C511"/>
      <c r="D511" s="9"/>
      <c r="E511"/>
      <c r="F511"/>
      <c r="G511" s="9"/>
      <c r="H511" s="9"/>
      <c r="I511" s="9"/>
      <c r="J511" s="9"/>
      <c r="O511"/>
      <c r="P511"/>
    </row>
    <row r="512" spans="1:16" ht="14.4" x14ac:dyDescent="0.3">
      <c r="A512" s="20"/>
      <c r="B512"/>
      <c r="C512"/>
      <c r="D512" s="9"/>
      <c r="E512"/>
      <c r="F512"/>
      <c r="G512" s="9"/>
      <c r="H512" s="9"/>
      <c r="I512" s="9"/>
      <c r="J512" s="9"/>
      <c r="O512"/>
      <c r="P512"/>
    </row>
    <row r="513" spans="1:16" ht="14.4" x14ac:dyDescent="0.3">
      <c r="A513" s="20"/>
      <c r="B513"/>
      <c r="C513"/>
      <c r="D513" s="9"/>
      <c r="E513"/>
      <c r="F513"/>
      <c r="G513" s="9"/>
      <c r="H513" s="9"/>
      <c r="I513" s="9"/>
      <c r="J513" s="9"/>
      <c r="O513"/>
      <c r="P513"/>
    </row>
    <row r="514" spans="1:16" ht="14.4" x14ac:dyDescent="0.3">
      <c r="A514" s="20"/>
      <c r="B514"/>
      <c r="C514"/>
      <c r="D514" s="9"/>
      <c r="E514"/>
      <c r="F514"/>
      <c r="G514" s="9"/>
      <c r="H514" s="9"/>
      <c r="I514" s="9"/>
      <c r="J514" s="9"/>
      <c r="O514"/>
      <c r="P514"/>
    </row>
    <row r="515" spans="1:16" ht="14.4" x14ac:dyDescent="0.3">
      <c r="A515" s="20"/>
      <c r="B515"/>
      <c r="C515"/>
      <c r="D515" s="9"/>
      <c r="E515"/>
      <c r="F515"/>
      <c r="G515" s="9"/>
      <c r="H515" s="9"/>
      <c r="I515" s="9"/>
      <c r="J515" s="9"/>
      <c r="O515"/>
      <c r="P515"/>
    </row>
    <row r="516" spans="1:16" ht="14.4" x14ac:dyDescent="0.3">
      <c r="A516" s="20"/>
      <c r="B516"/>
      <c r="C516"/>
      <c r="D516" s="9"/>
      <c r="E516"/>
      <c r="F516"/>
      <c r="G516" s="9"/>
      <c r="H516" s="9"/>
      <c r="I516" s="9"/>
      <c r="J516" s="9"/>
      <c r="O516"/>
      <c r="P516"/>
    </row>
    <row r="517" spans="1:16" ht="14.4" x14ac:dyDescent="0.3">
      <c r="A517" s="20"/>
      <c r="B517"/>
      <c r="C517"/>
      <c r="D517" s="9"/>
      <c r="E517"/>
      <c r="F517"/>
      <c r="G517" s="9"/>
      <c r="H517" s="9"/>
      <c r="I517" s="9"/>
      <c r="J517" s="9"/>
      <c r="O517"/>
      <c r="P517"/>
    </row>
    <row r="518" spans="1:16" ht="14.4" x14ac:dyDescent="0.3">
      <c r="A518" s="20"/>
      <c r="B518"/>
      <c r="C518"/>
      <c r="D518" s="9"/>
      <c r="E518"/>
      <c r="F518"/>
      <c r="G518" s="9"/>
      <c r="H518" s="9"/>
      <c r="I518" s="9"/>
      <c r="J518" s="9"/>
      <c r="O518"/>
      <c r="P518"/>
    </row>
    <row r="519" spans="1:16" ht="14.4" x14ac:dyDescent="0.3">
      <c r="A519" s="20"/>
      <c r="B519"/>
      <c r="C519"/>
      <c r="D519" s="9"/>
      <c r="E519"/>
      <c r="F519"/>
      <c r="G519" s="9"/>
      <c r="H519" s="9"/>
      <c r="I519" s="9"/>
      <c r="J519" s="9"/>
      <c r="O519"/>
      <c r="P519"/>
    </row>
    <row r="520" spans="1:16" ht="14.4" x14ac:dyDescent="0.3">
      <c r="A520" s="20"/>
      <c r="B520"/>
      <c r="C520"/>
      <c r="D520" s="9"/>
      <c r="E520"/>
      <c r="F520"/>
      <c r="G520" s="9"/>
      <c r="H520" s="9"/>
      <c r="I520" s="9"/>
      <c r="J520" s="9"/>
      <c r="O520"/>
      <c r="P520"/>
    </row>
    <row r="521" spans="1:16" ht="14.4" x14ac:dyDescent="0.3">
      <c r="A521" s="20"/>
      <c r="B521"/>
      <c r="C521"/>
      <c r="D521" s="9"/>
      <c r="E521"/>
      <c r="F521"/>
      <c r="G521" s="9"/>
      <c r="H521" s="9"/>
      <c r="I521" s="9"/>
      <c r="J521" s="9"/>
      <c r="O521"/>
      <c r="P521"/>
    </row>
    <row r="522" spans="1:16" ht="14.4" x14ac:dyDescent="0.3">
      <c r="A522" s="20"/>
      <c r="B522"/>
      <c r="C522"/>
      <c r="D522" s="9"/>
      <c r="E522"/>
      <c r="F522"/>
      <c r="G522" s="9"/>
      <c r="H522" s="9"/>
      <c r="I522" s="9"/>
      <c r="J522" s="9"/>
      <c r="O522"/>
      <c r="P522"/>
    </row>
    <row r="523" spans="1:16" ht="14.4" x14ac:dyDescent="0.3">
      <c r="A523" s="20"/>
      <c r="B523"/>
      <c r="C523"/>
      <c r="D523" s="9"/>
      <c r="E523"/>
      <c r="F523"/>
      <c r="G523" s="9"/>
      <c r="H523" s="9"/>
      <c r="I523" s="9"/>
      <c r="J523" s="9"/>
      <c r="O523"/>
      <c r="P523"/>
    </row>
    <row r="524" spans="1:16" ht="14.4" x14ac:dyDescent="0.3">
      <c r="A524" s="20"/>
      <c r="B524"/>
      <c r="C524"/>
      <c r="D524" s="9"/>
      <c r="E524"/>
      <c r="F524"/>
      <c r="G524" s="9"/>
      <c r="H524" s="9"/>
      <c r="I524" s="9"/>
      <c r="J524" s="9"/>
      <c r="O524"/>
      <c r="P524"/>
    </row>
    <row r="525" spans="1:16" ht="14.4" x14ac:dyDescent="0.3">
      <c r="A525" s="20"/>
      <c r="B525"/>
      <c r="C525"/>
      <c r="D525" s="9"/>
      <c r="E525"/>
      <c r="F525"/>
      <c r="G525" s="9"/>
      <c r="H525" s="9"/>
      <c r="I525" s="9"/>
      <c r="J525" s="9"/>
      <c r="O525"/>
      <c r="P525"/>
    </row>
    <row r="526" spans="1:16" ht="14.4" x14ac:dyDescent="0.3">
      <c r="A526" s="20"/>
      <c r="B526"/>
      <c r="C526"/>
      <c r="D526" s="9"/>
      <c r="E526"/>
      <c r="F526"/>
      <c r="G526" s="9"/>
      <c r="H526" s="9"/>
      <c r="I526" s="9"/>
      <c r="J526" s="9"/>
      <c r="O526"/>
      <c r="P526"/>
    </row>
    <row r="527" spans="1:16" ht="14.4" x14ac:dyDescent="0.3">
      <c r="A527" s="20"/>
      <c r="B527"/>
      <c r="C527"/>
      <c r="D527" s="9"/>
      <c r="E527"/>
      <c r="F527"/>
      <c r="G527" s="9"/>
      <c r="H527" s="9"/>
      <c r="I527" s="9"/>
      <c r="J527" s="9"/>
      <c r="O527"/>
      <c r="P527"/>
    </row>
    <row r="528" spans="1:16" ht="14.4" x14ac:dyDescent="0.3">
      <c r="A528" s="20"/>
      <c r="B528"/>
      <c r="C528"/>
      <c r="D528" s="9"/>
      <c r="E528"/>
      <c r="F528"/>
      <c r="G528" s="9"/>
      <c r="H528" s="9"/>
      <c r="I528" s="9"/>
      <c r="J528" s="9"/>
      <c r="O528"/>
      <c r="P528"/>
    </row>
    <row r="529" spans="1:16" ht="14.4" x14ac:dyDescent="0.3">
      <c r="A529" s="20"/>
      <c r="B529"/>
      <c r="C529"/>
      <c r="D529" s="9"/>
      <c r="E529"/>
      <c r="F529"/>
      <c r="G529" s="9"/>
      <c r="H529" s="9"/>
      <c r="I529" s="9"/>
      <c r="J529" s="9"/>
      <c r="O529"/>
      <c r="P529"/>
    </row>
    <row r="530" spans="1:16" ht="14.4" x14ac:dyDescent="0.3">
      <c r="A530" s="20"/>
      <c r="B530"/>
      <c r="C530"/>
      <c r="D530" s="9"/>
      <c r="E530"/>
      <c r="F530"/>
      <c r="G530" s="9"/>
      <c r="H530" s="9"/>
      <c r="I530" s="9"/>
      <c r="J530" s="9"/>
      <c r="O530"/>
      <c r="P530"/>
    </row>
    <row r="531" spans="1:16" ht="14.4" x14ac:dyDescent="0.3">
      <c r="A531" s="20"/>
      <c r="B531"/>
      <c r="C531"/>
      <c r="D531" s="9"/>
      <c r="E531"/>
      <c r="F531"/>
      <c r="G531" s="9"/>
      <c r="H531" s="9"/>
      <c r="I531" s="9"/>
      <c r="J531" s="9"/>
      <c r="O531"/>
      <c r="P531"/>
    </row>
    <row r="532" spans="1:16" ht="14.4" x14ac:dyDescent="0.3">
      <c r="A532" s="20"/>
      <c r="B532"/>
      <c r="C532"/>
      <c r="D532" s="9"/>
      <c r="E532"/>
      <c r="F532"/>
      <c r="G532" s="9"/>
      <c r="H532" s="9"/>
      <c r="I532" s="9"/>
      <c r="J532" s="9"/>
      <c r="O532"/>
      <c r="P532"/>
    </row>
    <row r="533" spans="1:16" ht="14.4" x14ac:dyDescent="0.3">
      <c r="A533" s="20"/>
      <c r="B533"/>
      <c r="C533"/>
      <c r="D533" s="9"/>
      <c r="E533"/>
      <c r="F533"/>
      <c r="G533" s="9"/>
      <c r="H533" s="9"/>
      <c r="I533" s="9"/>
      <c r="J533" s="9"/>
      <c r="O533"/>
      <c r="P533"/>
    </row>
    <row r="534" spans="1:16" ht="14.4" x14ac:dyDescent="0.3">
      <c r="A534" s="20"/>
      <c r="B534"/>
      <c r="C534"/>
      <c r="D534" s="9"/>
      <c r="E534"/>
      <c r="F534"/>
      <c r="G534" s="9"/>
      <c r="H534" s="9"/>
      <c r="I534" s="9"/>
      <c r="J534" s="9"/>
      <c r="O534"/>
      <c r="P534"/>
    </row>
    <row r="535" spans="1:16" ht="14.4" x14ac:dyDescent="0.3">
      <c r="A535" s="20"/>
      <c r="B535"/>
      <c r="C535"/>
      <c r="D535" s="9"/>
      <c r="E535"/>
      <c r="F535"/>
      <c r="G535" s="9"/>
      <c r="H535" s="9"/>
      <c r="I535" s="9"/>
      <c r="J535" s="9"/>
      <c r="O535"/>
      <c r="P535"/>
    </row>
    <row r="536" spans="1:16" ht="14.4" x14ac:dyDescent="0.3">
      <c r="A536" s="20"/>
      <c r="B536"/>
      <c r="C536"/>
      <c r="D536" s="9"/>
      <c r="E536"/>
      <c r="F536"/>
      <c r="G536" s="9"/>
      <c r="H536" s="9"/>
      <c r="I536" s="9"/>
      <c r="J536" s="9"/>
      <c r="O536"/>
      <c r="P536"/>
    </row>
    <row r="537" spans="1:16" ht="14.4" x14ac:dyDescent="0.3">
      <c r="A537" s="20"/>
      <c r="B537"/>
      <c r="C537"/>
      <c r="D537" s="9"/>
      <c r="E537"/>
      <c r="F537"/>
      <c r="G537" s="9"/>
      <c r="H537" s="9"/>
      <c r="I537" s="9"/>
      <c r="J537" s="9"/>
      <c r="O537"/>
      <c r="P537"/>
    </row>
    <row r="538" spans="1:16" ht="14.4" x14ac:dyDescent="0.3">
      <c r="A538" s="20"/>
      <c r="B538"/>
      <c r="C538"/>
      <c r="D538" s="9"/>
      <c r="E538"/>
      <c r="F538"/>
      <c r="G538" s="9"/>
      <c r="H538" s="9"/>
      <c r="I538" s="9"/>
      <c r="J538" s="9"/>
      <c r="O538"/>
      <c r="P538"/>
    </row>
    <row r="539" spans="1:16" ht="14.4" x14ac:dyDescent="0.3">
      <c r="A539" s="20"/>
      <c r="B539"/>
      <c r="C539"/>
      <c r="D539" s="9"/>
      <c r="E539"/>
      <c r="F539"/>
      <c r="G539" s="9"/>
      <c r="H539" s="9"/>
      <c r="I539" s="9"/>
      <c r="J539" s="9"/>
      <c r="O539"/>
      <c r="P539"/>
    </row>
    <row r="540" spans="1:16" ht="14.4" x14ac:dyDescent="0.3">
      <c r="A540" s="20"/>
      <c r="B540"/>
      <c r="C540"/>
      <c r="D540" s="9"/>
      <c r="E540"/>
      <c r="F540"/>
      <c r="G540" s="9"/>
      <c r="H540" s="9"/>
      <c r="I540" s="9"/>
      <c r="J540" s="9"/>
      <c r="O540"/>
      <c r="P540"/>
    </row>
    <row r="541" spans="1:16" ht="14.4" x14ac:dyDescent="0.3">
      <c r="A541" s="20"/>
      <c r="B541"/>
      <c r="C541"/>
      <c r="D541" s="9"/>
      <c r="E541"/>
      <c r="F541"/>
      <c r="G541" s="9"/>
      <c r="H541" s="9"/>
      <c r="I541" s="9"/>
      <c r="J541" s="9"/>
      <c r="O541"/>
      <c r="P541"/>
    </row>
    <row r="542" spans="1:16" ht="14.4" x14ac:dyDescent="0.3">
      <c r="A542" s="20"/>
      <c r="B542"/>
      <c r="C542"/>
      <c r="D542" s="9"/>
      <c r="E542"/>
      <c r="F542"/>
      <c r="G542" s="9"/>
      <c r="H542" s="9"/>
      <c r="I542" s="9"/>
      <c r="J542" s="9"/>
      <c r="O542"/>
      <c r="P542"/>
    </row>
    <row r="543" spans="1:16" ht="14.4" x14ac:dyDescent="0.3">
      <c r="A543" s="20"/>
      <c r="B543"/>
      <c r="C543"/>
      <c r="D543" s="9"/>
      <c r="E543"/>
      <c r="F543"/>
      <c r="G543" s="9"/>
      <c r="H543" s="9"/>
      <c r="I543" s="9"/>
      <c r="J543" s="9"/>
      <c r="O543"/>
      <c r="P543"/>
    </row>
    <row r="544" spans="1:16" ht="14.4" x14ac:dyDescent="0.3">
      <c r="A544" s="20"/>
      <c r="B544"/>
      <c r="C544"/>
      <c r="D544" s="9"/>
      <c r="E544"/>
      <c r="F544"/>
      <c r="G544" s="9"/>
      <c r="H544" s="9"/>
      <c r="I544" s="9"/>
      <c r="J544" s="9"/>
      <c r="O544"/>
      <c r="P544"/>
    </row>
    <row r="545" spans="1:16" ht="14.4" x14ac:dyDescent="0.3">
      <c r="A545" s="20"/>
      <c r="B545"/>
      <c r="C545"/>
      <c r="D545" s="9"/>
      <c r="E545"/>
      <c r="F545"/>
      <c r="G545" s="9"/>
      <c r="H545" s="9"/>
      <c r="I545" s="9"/>
      <c r="J545" s="9"/>
      <c r="O545"/>
      <c r="P545"/>
    </row>
    <row r="546" spans="1:16" ht="14.4" x14ac:dyDescent="0.3">
      <c r="A546" s="20"/>
      <c r="B546"/>
      <c r="C546"/>
      <c r="D546" s="9"/>
      <c r="E546"/>
      <c r="F546"/>
      <c r="G546" s="9"/>
      <c r="H546" s="9"/>
      <c r="I546" s="9"/>
      <c r="J546" s="9"/>
      <c r="O546"/>
      <c r="P546"/>
    </row>
    <row r="547" spans="1:16" ht="14.4" x14ac:dyDescent="0.3">
      <c r="A547" s="20"/>
      <c r="B547"/>
      <c r="C547"/>
      <c r="D547" s="9"/>
      <c r="E547"/>
      <c r="F547"/>
      <c r="G547" s="9"/>
      <c r="H547" s="9"/>
      <c r="I547" s="9"/>
      <c r="J547" s="9"/>
      <c r="O547"/>
      <c r="P547"/>
    </row>
    <row r="548" spans="1:16" ht="14.4" x14ac:dyDescent="0.3">
      <c r="A548" s="20"/>
      <c r="B548"/>
      <c r="C548"/>
      <c r="D548" s="9"/>
      <c r="E548"/>
      <c r="F548"/>
      <c r="G548" s="9"/>
      <c r="H548" s="9"/>
      <c r="I548" s="9"/>
      <c r="J548" s="9"/>
      <c r="O548"/>
      <c r="P548"/>
    </row>
    <row r="549" spans="1:16" ht="14.4" x14ac:dyDescent="0.3">
      <c r="A549" s="20"/>
      <c r="B549"/>
      <c r="C549"/>
      <c r="D549" s="9"/>
      <c r="E549"/>
      <c r="F549"/>
      <c r="G549" s="9"/>
      <c r="H549" s="9"/>
      <c r="I549" s="9"/>
      <c r="J549" s="9"/>
      <c r="O549"/>
      <c r="P549"/>
    </row>
    <row r="550" spans="1:16" ht="14.4" x14ac:dyDescent="0.3">
      <c r="A550" s="20"/>
      <c r="B550"/>
      <c r="C550"/>
      <c r="D550" s="9"/>
      <c r="E550"/>
      <c r="F550"/>
      <c r="G550" s="9"/>
      <c r="H550" s="9"/>
      <c r="I550" s="9"/>
      <c r="J550" s="9"/>
      <c r="O550"/>
      <c r="P550"/>
    </row>
    <row r="551" spans="1:16" ht="14.4" x14ac:dyDescent="0.3">
      <c r="A551" s="20"/>
      <c r="B551"/>
      <c r="C551"/>
      <c r="D551" s="9"/>
      <c r="E551"/>
      <c r="F551"/>
      <c r="G551" s="9"/>
      <c r="H551" s="9"/>
      <c r="I551" s="9"/>
      <c r="J551" s="9"/>
      <c r="O551"/>
      <c r="P551"/>
    </row>
    <row r="552" spans="1:16" ht="14.4" x14ac:dyDescent="0.3">
      <c r="B552"/>
      <c r="C552"/>
      <c r="D552" s="9"/>
      <c r="E552"/>
      <c r="F552"/>
      <c r="G552" s="9"/>
      <c r="H552" s="9"/>
      <c r="I552" s="9"/>
      <c r="J552" s="9"/>
      <c r="O552"/>
      <c r="P552"/>
    </row>
    <row r="553" spans="1:16" ht="14.4" x14ac:dyDescent="0.3">
      <c r="B553"/>
      <c r="C553"/>
      <c r="D553" s="9"/>
      <c r="E553"/>
      <c r="F553"/>
      <c r="G553" s="9"/>
      <c r="H553" s="9"/>
      <c r="I553" s="9"/>
      <c r="J553" s="9"/>
      <c r="O553"/>
      <c r="P553"/>
    </row>
    <row r="554" spans="1:16" ht="14.4" x14ac:dyDescent="0.3">
      <c r="A554" s="20"/>
      <c r="B554"/>
      <c r="C554"/>
      <c r="D554" s="9"/>
      <c r="E554"/>
      <c r="F554"/>
      <c r="G554" s="9"/>
      <c r="H554" s="9"/>
      <c r="I554" s="9"/>
      <c r="J554" s="9"/>
      <c r="O554"/>
      <c r="P554"/>
    </row>
    <row r="555" spans="1:16" ht="14.4" x14ac:dyDescent="0.3">
      <c r="A555" s="20"/>
      <c r="B555"/>
      <c r="C555"/>
      <c r="D555" s="9"/>
      <c r="E555"/>
      <c r="F555"/>
      <c r="G555" s="9"/>
      <c r="H555" s="9"/>
      <c r="I555" s="9"/>
      <c r="J555" s="9"/>
      <c r="O555"/>
      <c r="P555"/>
    </row>
    <row r="556" spans="1:16" ht="14.4" x14ac:dyDescent="0.3">
      <c r="A556" s="20"/>
      <c r="B556"/>
      <c r="C556"/>
      <c r="D556" s="9"/>
      <c r="E556"/>
      <c r="F556"/>
      <c r="G556" s="9"/>
      <c r="H556" s="9"/>
      <c r="I556" s="9"/>
      <c r="J556" s="9"/>
      <c r="O556"/>
      <c r="P556"/>
    </row>
    <row r="557" spans="1:16" ht="14.4" x14ac:dyDescent="0.3">
      <c r="A557" s="20"/>
      <c r="B557"/>
      <c r="C557"/>
      <c r="D557" s="9"/>
      <c r="E557"/>
      <c r="F557"/>
      <c r="G557" s="9"/>
      <c r="H557" s="9"/>
      <c r="I557" s="9"/>
      <c r="J557" s="9"/>
      <c r="O557"/>
      <c r="P557"/>
    </row>
    <row r="558" spans="1:16" ht="14.4" x14ac:dyDescent="0.3">
      <c r="A558" s="20"/>
      <c r="B558"/>
      <c r="C558"/>
      <c r="D558" s="9"/>
      <c r="E558"/>
      <c r="F558"/>
      <c r="G558" s="9"/>
      <c r="H558" s="9"/>
      <c r="I558" s="9"/>
      <c r="J558" s="9"/>
      <c r="O558"/>
      <c r="P558"/>
    </row>
    <row r="559" spans="1:16" ht="14.4" x14ac:dyDescent="0.3">
      <c r="A559" s="20"/>
      <c r="B559"/>
      <c r="C559"/>
      <c r="D559" s="9"/>
      <c r="E559"/>
      <c r="F559"/>
      <c r="G559" s="9"/>
      <c r="H559" s="9"/>
      <c r="I559" s="9"/>
      <c r="J559" s="9"/>
      <c r="O559"/>
      <c r="P559"/>
    </row>
    <row r="560" spans="1:16" ht="14.4" x14ac:dyDescent="0.3">
      <c r="A560" s="20"/>
      <c r="B560"/>
      <c r="C560"/>
      <c r="D560" s="9"/>
      <c r="E560"/>
      <c r="F560"/>
      <c r="G560" s="9"/>
      <c r="H560" s="9"/>
      <c r="I560" s="9"/>
      <c r="J560" s="9"/>
      <c r="O560"/>
      <c r="P560"/>
    </row>
    <row r="561" spans="1:16" ht="14.4" x14ac:dyDescent="0.3">
      <c r="A561" s="20"/>
      <c r="B561"/>
      <c r="C561"/>
      <c r="D561" s="9"/>
      <c r="E561"/>
      <c r="F561"/>
      <c r="G561" s="9"/>
      <c r="H561" s="9"/>
      <c r="I561" s="9"/>
      <c r="J561" s="9"/>
      <c r="O561"/>
      <c r="P561"/>
    </row>
    <row r="562" spans="1:16" ht="14.4" x14ac:dyDescent="0.3">
      <c r="A562" s="20"/>
      <c r="B562"/>
      <c r="C562"/>
      <c r="D562" s="9"/>
      <c r="E562"/>
      <c r="F562"/>
      <c r="G562" s="9"/>
      <c r="H562" s="9"/>
      <c r="I562" s="9"/>
      <c r="J562" s="9"/>
      <c r="O562"/>
      <c r="P562"/>
    </row>
    <row r="563" spans="1:16" ht="14.4" x14ac:dyDescent="0.3">
      <c r="A563" s="20"/>
      <c r="B563"/>
      <c r="C563"/>
      <c r="D563" s="9"/>
      <c r="E563"/>
      <c r="F563"/>
      <c r="G563" s="9"/>
      <c r="H563" s="9"/>
      <c r="I563" s="9"/>
      <c r="J563" s="9"/>
      <c r="O563"/>
      <c r="P563"/>
    </row>
    <row r="564" spans="1:16" ht="14.4" x14ac:dyDescent="0.3">
      <c r="A564" s="20"/>
      <c r="B564"/>
      <c r="C564"/>
      <c r="D564" s="9"/>
      <c r="E564"/>
      <c r="F564"/>
      <c r="G564" s="9"/>
      <c r="H564" s="9"/>
      <c r="I564" s="9"/>
      <c r="J564" s="9"/>
      <c r="O564"/>
      <c r="P564"/>
    </row>
    <row r="565" spans="1:16" ht="14.4" x14ac:dyDescent="0.3">
      <c r="A565" s="20"/>
      <c r="B565"/>
      <c r="C565"/>
      <c r="D565" s="9"/>
      <c r="E565"/>
      <c r="F565"/>
      <c r="G565" s="9"/>
      <c r="H565" s="9"/>
      <c r="I565" s="9"/>
      <c r="J565" s="9"/>
      <c r="O565"/>
      <c r="P565"/>
    </row>
    <row r="566" spans="1:16" ht="14.4" x14ac:dyDescent="0.3">
      <c r="A566" s="20"/>
      <c r="B566"/>
      <c r="C566"/>
      <c r="D566" s="9"/>
      <c r="E566"/>
      <c r="F566"/>
      <c r="G566" s="9"/>
      <c r="H566" s="9"/>
      <c r="I566" s="9"/>
      <c r="J566" s="9"/>
      <c r="O566"/>
      <c r="P566"/>
    </row>
    <row r="567" spans="1:16" ht="14.4" x14ac:dyDescent="0.3">
      <c r="A567" s="20"/>
      <c r="B567"/>
      <c r="C567"/>
      <c r="D567" s="9"/>
      <c r="E567"/>
      <c r="F567"/>
      <c r="G567" s="9"/>
      <c r="H567" s="9"/>
      <c r="I567" s="9"/>
      <c r="J567" s="9"/>
      <c r="O567"/>
      <c r="P567"/>
    </row>
    <row r="568" spans="1:16" ht="14.4" x14ac:dyDescent="0.3">
      <c r="A568" s="20"/>
      <c r="B568"/>
      <c r="C568"/>
      <c r="D568" s="9"/>
      <c r="E568"/>
      <c r="F568"/>
      <c r="G568" s="9"/>
      <c r="H568" s="9"/>
      <c r="I568" s="9"/>
      <c r="J568" s="9"/>
      <c r="O568"/>
      <c r="P568"/>
    </row>
    <row r="569" spans="1:16" ht="14.4" x14ac:dyDescent="0.3">
      <c r="A569" s="20"/>
      <c r="B569"/>
      <c r="C569"/>
      <c r="D569" s="9"/>
      <c r="E569"/>
      <c r="F569"/>
      <c r="G569" s="9"/>
      <c r="H569" s="9"/>
      <c r="I569" s="9"/>
      <c r="J569" s="9"/>
      <c r="O569"/>
      <c r="P569"/>
    </row>
    <row r="570" spans="1:16" ht="14.4" x14ac:dyDescent="0.3">
      <c r="A570" s="20"/>
      <c r="B570"/>
      <c r="C570"/>
      <c r="D570" s="9"/>
      <c r="E570"/>
      <c r="F570"/>
      <c r="G570" s="9"/>
      <c r="H570" s="9"/>
      <c r="I570" s="9"/>
      <c r="J570" s="9"/>
      <c r="O570"/>
      <c r="P570"/>
    </row>
    <row r="571" spans="1:16" ht="14.4" x14ac:dyDescent="0.3">
      <c r="A571" s="20"/>
      <c r="B571"/>
      <c r="C571"/>
      <c r="D571" s="9"/>
      <c r="E571"/>
      <c r="F571"/>
      <c r="G571" s="9"/>
      <c r="H571" s="9"/>
      <c r="I571" s="9"/>
      <c r="J571" s="9"/>
      <c r="O571"/>
      <c r="P571"/>
    </row>
    <row r="572" spans="1:16" ht="14.4" x14ac:dyDescent="0.3">
      <c r="A572" s="20"/>
      <c r="B572"/>
      <c r="C572"/>
      <c r="D572" s="9"/>
      <c r="E572"/>
      <c r="F572"/>
      <c r="G572" s="9"/>
      <c r="H572" s="9"/>
      <c r="I572" s="9"/>
      <c r="J572" s="9"/>
      <c r="O572"/>
      <c r="P572"/>
    </row>
    <row r="573" spans="1:16" ht="14.4" x14ac:dyDescent="0.3">
      <c r="A573" s="20"/>
      <c r="B573"/>
      <c r="C573"/>
      <c r="D573" s="9"/>
      <c r="E573"/>
      <c r="F573"/>
      <c r="G573" s="9"/>
      <c r="H573" s="9"/>
      <c r="I573" s="9"/>
      <c r="J573" s="9"/>
      <c r="O573"/>
      <c r="P573"/>
    </row>
    <row r="574" spans="1:16" ht="14.4" x14ac:dyDescent="0.3">
      <c r="A574" s="20"/>
      <c r="B574"/>
      <c r="C574"/>
      <c r="D574" s="9"/>
      <c r="E574"/>
      <c r="F574"/>
      <c r="G574" s="9"/>
      <c r="H574" s="9"/>
      <c r="I574" s="9"/>
      <c r="J574" s="9"/>
      <c r="O574"/>
      <c r="P574"/>
    </row>
    <row r="575" spans="1:16" ht="14.4" x14ac:dyDescent="0.3">
      <c r="A575" s="20"/>
      <c r="B575"/>
      <c r="C575"/>
      <c r="D575" s="9"/>
      <c r="E575"/>
      <c r="F575"/>
      <c r="G575" s="9"/>
      <c r="H575" s="9"/>
      <c r="I575" s="9"/>
      <c r="J575" s="9"/>
      <c r="O575"/>
      <c r="P575"/>
    </row>
    <row r="576" spans="1:16" ht="14.4" x14ac:dyDescent="0.3">
      <c r="A576" s="20"/>
      <c r="B576"/>
      <c r="C576"/>
      <c r="D576" s="9"/>
      <c r="E576"/>
      <c r="F576"/>
      <c r="G576" s="9"/>
      <c r="H576" s="9"/>
      <c r="I576" s="9"/>
      <c r="J576" s="9"/>
      <c r="O576"/>
      <c r="P576"/>
    </row>
    <row r="577" spans="1:16" ht="14.4" x14ac:dyDescent="0.3">
      <c r="A577" s="20"/>
      <c r="B577"/>
      <c r="C577"/>
      <c r="D577" s="9"/>
      <c r="E577"/>
      <c r="F577"/>
      <c r="G577" s="9"/>
      <c r="H577" s="9"/>
      <c r="I577" s="9"/>
      <c r="J577" s="9"/>
      <c r="O577"/>
      <c r="P577"/>
    </row>
    <row r="578" spans="1:16" ht="14.4" x14ac:dyDescent="0.3">
      <c r="A578" s="20"/>
      <c r="B578"/>
      <c r="C578"/>
      <c r="D578" s="9"/>
      <c r="E578"/>
      <c r="F578"/>
      <c r="G578" s="9"/>
      <c r="H578" s="9"/>
      <c r="I578" s="9"/>
      <c r="J578" s="9"/>
      <c r="O578"/>
      <c r="P578"/>
    </row>
    <row r="579" spans="1:16" ht="14.4" x14ac:dyDescent="0.3">
      <c r="A579" s="20"/>
      <c r="B579"/>
      <c r="C579"/>
      <c r="D579" s="9"/>
      <c r="E579"/>
      <c r="F579"/>
      <c r="G579" s="9"/>
      <c r="H579" s="9"/>
      <c r="I579" s="9"/>
      <c r="J579" s="9"/>
      <c r="O579"/>
      <c r="P579"/>
    </row>
    <row r="580" spans="1:16" ht="14.4" x14ac:dyDescent="0.3">
      <c r="A580" s="20"/>
      <c r="B580"/>
      <c r="C580"/>
      <c r="D580" s="9"/>
      <c r="E580"/>
      <c r="F580"/>
      <c r="G580" s="9"/>
      <c r="H580" s="9"/>
      <c r="I580" s="9"/>
      <c r="J580" s="9"/>
      <c r="O580"/>
      <c r="P580"/>
    </row>
    <row r="581" spans="1:16" ht="14.4" x14ac:dyDescent="0.3">
      <c r="A581" s="20"/>
      <c r="B581"/>
      <c r="C581"/>
      <c r="D581" s="9"/>
      <c r="E581"/>
      <c r="F581"/>
      <c r="G581" s="9"/>
      <c r="H581" s="9"/>
      <c r="I581" s="9"/>
      <c r="J581" s="9"/>
      <c r="O581"/>
      <c r="P581"/>
    </row>
    <row r="582" spans="1:16" ht="14.4" x14ac:dyDescent="0.3">
      <c r="A582" s="20"/>
      <c r="B582"/>
      <c r="C582"/>
      <c r="D582" s="9"/>
      <c r="E582"/>
      <c r="F582"/>
      <c r="G582" s="9"/>
      <c r="H582" s="9"/>
      <c r="I582" s="9"/>
      <c r="J582" s="9"/>
      <c r="O582"/>
      <c r="P582"/>
    </row>
    <row r="583" spans="1:16" ht="14.4" x14ac:dyDescent="0.3">
      <c r="A583" s="20"/>
      <c r="B583"/>
      <c r="C583"/>
      <c r="D583" s="9"/>
      <c r="E583"/>
      <c r="F583"/>
      <c r="G583" s="9"/>
      <c r="H583" s="9"/>
      <c r="I583" s="9"/>
      <c r="J583" s="9"/>
      <c r="O583"/>
      <c r="P583"/>
    </row>
    <row r="584" spans="1:16" ht="14.4" x14ac:dyDescent="0.3">
      <c r="A584" s="20"/>
      <c r="B584"/>
      <c r="C584"/>
      <c r="D584" s="9"/>
      <c r="E584"/>
      <c r="F584"/>
      <c r="G584" s="9"/>
      <c r="H584" s="9"/>
      <c r="I584" s="9"/>
      <c r="J584" s="9"/>
      <c r="O584"/>
      <c r="P584"/>
    </row>
    <row r="585" spans="1:16" ht="14.4" x14ac:dyDescent="0.3">
      <c r="A585" s="20"/>
      <c r="B585"/>
      <c r="C585"/>
      <c r="D585" s="9"/>
      <c r="E585"/>
      <c r="F585"/>
      <c r="G585" s="9"/>
      <c r="H585" s="9"/>
      <c r="I585" s="9"/>
      <c r="J585" s="9"/>
      <c r="O585"/>
      <c r="P585"/>
    </row>
    <row r="586" spans="1:16" ht="14.4" x14ac:dyDescent="0.3">
      <c r="A586" s="20"/>
      <c r="B586"/>
      <c r="C586"/>
      <c r="D586" s="9"/>
      <c r="E586"/>
      <c r="F586"/>
      <c r="G586" s="9"/>
      <c r="H586" s="9"/>
      <c r="I586" s="9"/>
      <c r="J586" s="9"/>
      <c r="O586"/>
      <c r="P586"/>
    </row>
    <row r="587" spans="1:16" ht="14.4" x14ac:dyDescent="0.3">
      <c r="A587" s="20"/>
      <c r="B587"/>
      <c r="C587"/>
      <c r="D587" s="9"/>
      <c r="E587"/>
      <c r="F587"/>
      <c r="G587" s="9"/>
      <c r="H587" s="9"/>
      <c r="I587" s="9"/>
      <c r="J587" s="9"/>
      <c r="O587"/>
      <c r="P587"/>
    </row>
    <row r="588" spans="1:16" ht="14.4" x14ac:dyDescent="0.3">
      <c r="A588" s="20"/>
      <c r="B588"/>
      <c r="C588"/>
      <c r="D588" s="9"/>
      <c r="E588"/>
      <c r="F588"/>
      <c r="G588" s="9"/>
      <c r="H588" s="9"/>
      <c r="I588" s="9"/>
      <c r="J588" s="9"/>
      <c r="O588"/>
      <c r="P588"/>
    </row>
    <row r="589" spans="1:16" ht="14.4" x14ac:dyDescent="0.3">
      <c r="A589" s="20"/>
      <c r="B589"/>
      <c r="C589"/>
      <c r="D589" s="9"/>
      <c r="E589"/>
      <c r="F589"/>
      <c r="G589" s="9"/>
      <c r="H589" s="9"/>
      <c r="I589" s="9"/>
      <c r="J589" s="9"/>
      <c r="O589"/>
      <c r="P589"/>
    </row>
    <row r="590" spans="1:16" ht="14.4" x14ac:dyDescent="0.3">
      <c r="A590" s="20"/>
      <c r="B590"/>
      <c r="C590"/>
      <c r="D590" s="9"/>
      <c r="E590"/>
      <c r="F590"/>
      <c r="G590" s="9"/>
      <c r="H590" s="9"/>
      <c r="I590" s="9"/>
      <c r="J590" s="9"/>
      <c r="O590"/>
      <c r="P590"/>
    </row>
    <row r="591" spans="1:16" ht="14.4" x14ac:dyDescent="0.3">
      <c r="A591" s="20"/>
      <c r="B591"/>
      <c r="C591"/>
      <c r="D591" s="9"/>
      <c r="E591"/>
      <c r="F591"/>
      <c r="G591" s="9"/>
      <c r="H591" s="9"/>
      <c r="I591" s="9"/>
      <c r="J591" s="9"/>
      <c r="O591"/>
      <c r="P591"/>
    </row>
    <row r="592" spans="1:16" ht="14.4" x14ac:dyDescent="0.3">
      <c r="A592" s="20"/>
      <c r="B592"/>
      <c r="C592"/>
      <c r="D592" s="9"/>
      <c r="E592"/>
      <c r="F592"/>
      <c r="G592" s="9"/>
      <c r="H592" s="9"/>
      <c r="I592" s="9"/>
      <c r="J592" s="9"/>
      <c r="O592"/>
      <c r="P592"/>
    </row>
    <row r="593" spans="1:16" ht="14.4" x14ac:dyDescent="0.3">
      <c r="A593" s="20"/>
      <c r="B593"/>
      <c r="C593"/>
      <c r="D593" s="9"/>
      <c r="E593"/>
      <c r="F593"/>
      <c r="G593" s="9"/>
      <c r="H593" s="9"/>
      <c r="I593" s="9"/>
      <c r="J593" s="9"/>
      <c r="O593"/>
      <c r="P593"/>
    </row>
    <row r="594" spans="1:16" ht="14.4" x14ac:dyDescent="0.3">
      <c r="A594" s="20"/>
      <c r="B594"/>
      <c r="C594"/>
      <c r="D594" s="9"/>
      <c r="E594"/>
      <c r="F594"/>
      <c r="G594" s="9"/>
      <c r="H594" s="9"/>
      <c r="I594" s="9"/>
      <c r="J594" s="9"/>
      <c r="O594"/>
      <c r="P594"/>
    </row>
    <row r="595" spans="1:16" ht="14.4" x14ac:dyDescent="0.3">
      <c r="A595" s="20"/>
      <c r="B595"/>
      <c r="C595"/>
      <c r="D595" s="9"/>
      <c r="E595"/>
      <c r="F595"/>
      <c r="G595" s="9"/>
      <c r="H595" s="9"/>
      <c r="I595" s="9"/>
      <c r="J595" s="9"/>
      <c r="O595"/>
      <c r="P595"/>
    </row>
    <row r="596" spans="1:16" ht="14.4" x14ac:dyDescent="0.3">
      <c r="A596" s="20"/>
      <c r="B596"/>
      <c r="C596"/>
      <c r="D596" s="9"/>
      <c r="E596"/>
      <c r="F596"/>
      <c r="G596" s="9"/>
      <c r="H596" s="9"/>
      <c r="I596" s="9"/>
      <c r="J596" s="9"/>
      <c r="O596"/>
      <c r="P596"/>
    </row>
    <row r="597" spans="1:16" ht="14.4" x14ac:dyDescent="0.3">
      <c r="A597" s="20"/>
      <c r="B597"/>
      <c r="C597"/>
      <c r="D597" s="9"/>
      <c r="E597"/>
      <c r="F597"/>
      <c r="G597" s="9"/>
      <c r="H597" s="9"/>
      <c r="I597" s="9"/>
      <c r="J597" s="9"/>
      <c r="O597"/>
      <c r="P597"/>
    </row>
    <row r="598" spans="1:16" ht="14.4" x14ac:dyDescent="0.3">
      <c r="A598" s="20"/>
      <c r="B598"/>
      <c r="C598"/>
      <c r="D598" s="9"/>
      <c r="E598"/>
      <c r="F598"/>
      <c r="G598" s="9"/>
      <c r="H598" s="9"/>
      <c r="I598" s="9"/>
      <c r="J598" s="9"/>
      <c r="O598"/>
      <c r="P598"/>
    </row>
    <row r="599" spans="1:16" ht="14.4" x14ac:dyDescent="0.3">
      <c r="A599" s="20"/>
      <c r="B599"/>
      <c r="C599"/>
      <c r="D599" s="9"/>
      <c r="E599"/>
      <c r="F599"/>
      <c r="G599" s="9"/>
      <c r="H599" s="9"/>
      <c r="I599" s="9"/>
      <c r="J599" s="9"/>
      <c r="O599"/>
      <c r="P599"/>
    </row>
    <row r="600" spans="1:16" ht="14.4" x14ac:dyDescent="0.3">
      <c r="A600" s="20"/>
      <c r="B600"/>
      <c r="C600"/>
      <c r="D600" s="9"/>
      <c r="E600"/>
      <c r="F600"/>
      <c r="G600" s="9"/>
      <c r="H600" s="9"/>
      <c r="I600" s="9"/>
      <c r="J600" s="9"/>
      <c r="O600"/>
      <c r="P600"/>
    </row>
    <row r="601" spans="1:16" ht="14.4" x14ac:dyDescent="0.3">
      <c r="A601" s="20"/>
      <c r="B601"/>
      <c r="C601"/>
      <c r="D601" s="9"/>
      <c r="E601"/>
      <c r="F601"/>
      <c r="G601" s="9"/>
      <c r="H601" s="9"/>
      <c r="I601" s="9"/>
      <c r="J601" s="9"/>
      <c r="O601"/>
      <c r="P601"/>
    </row>
    <row r="602" spans="1:16" ht="14.4" x14ac:dyDescent="0.3">
      <c r="A602" s="20"/>
      <c r="B602"/>
      <c r="C602"/>
      <c r="D602" s="9"/>
      <c r="E602"/>
      <c r="F602"/>
      <c r="G602" s="9"/>
      <c r="H602" s="9"/>
      <c r="I602" s="9"/>
      <c r="J602" s="9"/>
      <c r="O602"/>
      <c r="P602"/>
    </row>
    <row r="603" spans="1:16" ht="14.4" x14ac:dyDescent="0.3">
      <c r="A603" s="20"/>
      <c r="B603"/>
      <c r="C603"/>
      <c r="D603" s="9"/>
      <c r="E603"/>
      <c r="F603"/>
      <c r="G603" s="9"/>
      <c r="H603" s="9"/>
      <c r="I603" s="9"/>
      <c r="J603" s="9"/>
      <c r="O603"/>
      <c r="P603"/>
    </row>
    <row r="604" spans="1:16" ht="14.4" x14ac:dyDescent="0.3">
      <c r="A604" s="20"/>
      <c r="B604"/>
      <c r="C604"/>
      <c r="D604" s="9"/>
      <c r="E604"/>
      <c r="F604"/>
      <c r="G604" s="9"/>
      <c r="H604" s="9"/>
      <c r="I604" s="9"/>
      <c r="J604" s="9"/>
      <c r="O604"/>
      <c r="P604"/>
    </row>
    <row r="605" spans="1:16" ht="14.4" x14ac:dyDescent="0.3">
      <c r="A605" s="20"/>
      <c r="B605"/>
      <c r="C605"/>
      <c r="D605" s="9"/>
      <c r="E605"/>
      <c r="F605"/>
      <c r="G605" s="9"/>
      <c r="H605" s="9"/>
      <c r="I605" s="9"/>
      <c r="J605" s="9"/>
      <c r="O605"/>
      <c r="P605"/>
    </row>
    <row r="606" spans="1:16" ht="14.4" x14ac:dyDescent="0.3">
      <c r="A606" s="20"/>
      <c r="B606"/>
      <c r="C606"/>
      <c r="D606" s="9"/>
      <c r="E606"/>
      <c r="F606"/>
      <c r="G606" s="9"/>
      <c r="H606" s="9"/>
      <c r="I606" s="9"/>
      <c r="J606" s="9"/>
      <c r="O606"/>
      <c r="P606"/>
    </row>
    <row r="607" spans="1:16" ht="14.4" x14ac:dyDescent="0.3">
      <c r="A607" s="20"/>
      <c r="B607"/>
      <c r="C607"/>
      <c r="D607" s="9"/>
      <c r="E607"/>
      <c r="F607"/>
      <c r="G607" s="9"/>
      <c r="H607" s="9"/>
      <c r="I607" s="9"/>
      <c r="J607" s="9"/>
      <c r="O607"/>
      <c r="P607"/>
    </row>
    <row r="608" spans="1:16" ht="14.4" x14ac:dyDescent="0.3">
      <c r="A608" s="20"/>
      <c r="B608"/>
      <c r="C608"/>
      <c r="D608" s="9"/>
      <c r="E608"/>
      <c r="F608"/>
      <c r="G608" s="9"/>
      <c r="H608" s="9"/>
      <c r="I608" s="9"/>
      <c r="J608" s="9"/>
      <c r="O608"/>
      <c r="P608"/>
    </row>
    <row r="609" spans="1:16" ht="14.4" x14ac:dyDescent="0.3">
      <c r="A609" s="20"/>
      <c r="B609"/>
      <c r="C609"/>
      <c r="D609" s="9"/>
      <c r="E609"/>
      <c r="F609"/>
      <c r="G609" s="9"/>
      <c r="H609" s="9"/>
      <c r="I609" s="9"/>
      <c r="J609" s="9"/>
      <c r="O609"/>
      <c r="P609"/>
    </row>
    <row r="610" spans="1:16" ht="14.4" x14ac:dyDescent="0.3">
      <c r="A610" s="20"/>
      <c r="B610"/>
      <c r="C610"/>
      <c r="D610" s="9"/>
      <c r="E610"/>
      <c r="F610"/>
      <c r="G610" s="9"/>
      <c r="H610" s="9"/>
      <c r="I610" s="9"/>
      <c r="J610" s="9"/>
      <c r="O610"/>
      <c r="P610"/>
    </row>
    <row r="611" spans="1:16" ht="14.4" x14ac:dyDescent="0.3">
      <c r="A611" s="20"/>
      <c r="B611"/>
      <c r="C611"/>
      <c r="D611" s="9"/>
      <c r="E611"/>
      <c r="F611"/>
      <c r="G611" s="9"/>
      <c r="H611" s="9"/>
      <c r="I611" s="9"/>
      <c r="J611" s="9"/>
      <c r="O611"/>
      <c r="P611"/>
    </row>
    <row r="612" spans="1:16" ht="14.4" x14ac:dyDescent="0.3">
      <c r="A612" s="20"/>
      <c r="B612"/>
      <c r="C612"/>
      <c r="D612" s="9"/>
      <c r="E612"/>
      <c r="F612"/>
      <c r="G612" s="9"/>
      <c r="H612" s="9"/>
      <c r="I612" s="9"/>
      <c r="J612" s="9"/>
      <c r="O612"/>
      <c r="P612"/>
    </row>
    <row r="613" spans="1:16" ht="14.4" x14ac:dyDescent="0.3">
      <c r="A613" s="20"/>
      <c r="B613"/>
      <c r="C613"/>
      <c r="D613" s="9"/>
      <c r="E613"/>
      <c r="F613"/>
      <c r="G613" s="9"/>
      <c r="H613" s="9"/>
      <c r="I613" s="9"/>
      <c r="J613" s="9"/>
      <c r="O613"/>
      <c r="P613"/>
    </row>
    <row r="614" spans="1:16" ht="14.4" x14ac:dyDescent="0.3">
      <c r="A614" s="20"/>
      <c r="B614"/>
      <c r="C614"/>
      <c r="D614" s="9"/>
      <c r="E614"/>
      <c r="F614"/>
      <c r="G614" s="9"/>
      <c r="H614" s="9"/>
      <c r="I614" s="9"/>
      <c r="J614" s="9"/>
      <c r="O614"/>
      <c r="P614"/>
    </row>
    <row r="615" spans="1:16" ht="14.4" x14ac:dyDescent="0.3">
      <c r="A615" s="20"/>
      <c r="B615"/>
      <c r="C615"/>
      <c r="D615" s="9"/>
      <c r="E615"/>
      <c r="F615"/>
      <c r="G615" s="9"/>
      <c r="H615" s="9"/>
      <c r="I615" s="9"/>
      <c r="J615" s="9"/>
      <c r="O615"/>
      <c r="P615"/>
    </row>
    <row r="616" spans="1:16" ht="14.4" x14ac:dyDescent="0.3">
      <c r="A616" s="20"/>
      <c r="B616"/>
      <c r="C616"/>
      <c r="D616" s="9"/>
      <c r="E616"/>
      <c r="F616"/>
      <c r="G616" s="9"/>
      <c r="H616" s="9"/>
      <c r="I616" s="9"/>
      <c r="J616" s="9"/>
      <c r="O616"/>
      <c r="P616"/>
    </row>
    <row r="617" spans="1:16" ht="14.4" x14ac:dyDescent="0.3">
      <c r="A617" s="20"/>
      <c r="B617"/>
      <c r="C617"/>
      <c r="D617" s="9"/>
      <c r="E617"/>
      <c r="F617"/>
      <c r="G617" s="9"/>
      <c r="H617" s="9"/>
      <c r="I617" s="9"/>
      <c r="J617" s="9"/>
      <c r="O617"/>
      <c r="P617"/>
    </row>
    <row r="618" spans="1:16" ht="14.4" x14ac:dyDescent="0.3">
      <c r="A618" s="20"/>
      <c r="B618"/>
      <c r="C618"/>
      <c r="D618" s="9"/>
      <c r="E618"/>
      <c r="F618"/>
      <c r="G618" s="9"/>
      <c r="H618" s="9"/>
      <c r="I618" s="9"/>
      <c r="J618" s="9"/>
      <c r="O618"/>
      <c r="P618"/>
    </row>
    <row r="619" spans="1:16" ht="14.4" x14ac:dyDescent="0.3">
      <c r="A619" s="20"/>
      <c r="B619"/>
      <c r="C619"/>
      <c r="D619" s="9"/>
      <c r="E619"/>
      <c r="F619"/>
      <c r="G619" s="9"/>
      <c r="H619" s="9"/>
      <c r="I619" s="9"/>
      <c r="J619" s="9"/>
      <c r="O619"/>
      <c r="P619"/>
    </row>
    <row r="620" spans="1:16" ht="14.4" x14ac:dyDescent="0.3">
      <c r="A620" s="20"/>
      <c r="B620"/>
      <c r="C620"/>
      <c r="D620" s="9"/>
      <c r="E620"/>
      <c r="F620"/>
      <c r="G620" s="9"/>
      <c r="H620" s="9"/>
      <c r="I620" s="9"/>
      <c r="J620" s="9"/>
      <c r="O620"/>
      <c r="P620"/>
    </row>
    <row r="621" spans="1:16" ht="14.4" x14ac:dyDescent="0.3">
      <c r="A621" s="20"/>
      <c r="B621"/>
      <c r="C621"/>
      <c r="D621" s="9"/>
      <c r="E621"/>
      <c r="F621"/>
      <c r="G621" s="9"/>
      <c r="H621" s="9"/>
      <c r="I621" s="9"/>
      <c r="J621" s="9"/>
      <c r="O621"/>
      <c r="P621"/>
    </row>
    <row r="622" spans="1:16" ht="14.4" x14ac:dyDescent="0.3">
      <c r="A622" s="20"/>
      <c r="B622"/>
      <c r="C622"/>
      <c r="D622" s="9"/>
      <c r="E622"/>
      <c r="F622"/>
      <c r="G622" s="9"/>
      <c r="H622" s="9"/>
      <c r="I622" s="9"/>
      <c r="J622" s="9"/>
      <c r="O622"/>
      <c r="P622"/>
    </row>
    <row r="623" spans="1:16" ht="14.4" x14ac:dyDescent="0.3">
      <c r="A623" s="20"/>
      <c r="B623"/>
      <c r="C623"/>
      <c r="D623" s="9"/>
      <c r="E623"/>
      <c r="F623"/>
      <c r="G623" s="9"/>
      <c r="H623" s="9"/>
      <c r="I623" s="9"/>
      <c r="J623" s="9"/>
      <c r="O623"/>
      <c r="P623"/>
    </row>
    <row r="624" spans="1:16" ht="14.4" x14ac:dyDescent="0.3">
      <c r="A624" s="20"/>
      <c r="B624"/>
      <c r="C624"/>
      <c r="D624" s="9"/>
      <c r="E624"/>
      <c r="F624"/>
      <c r="G624" s="9"/>
      <c r="H624" s="9"/>
      <c r="I624" s="9"/>
      <c r="J624" s="9"/>
      <c r="O624"/>
      <c r="P624"/>
    </row>
    <row r="625" spans="1:16" ht="14.4" x14ac:dyDescent="0.3">
      <c r="A625" s="20"/>
      <c r="B625"/>
      <c r="C625"/>
      <c r="D625" s="9"/>
      <c r="E625"/>
      <c r="F625"/>
      <c r="G625" s="9"/>
      <c r="H625" s="9"/>
      <c r="I625" s="9"/>
      <c r="J625" s="9"/>
      <c r="O625"/>
      <c r="P625"/>
    </row>
    <row r="626" spans="1:16" ht="14.4" x14ac:dyDescent="0.3">
      <c r="B626"/>
      <c r="C626"/>
      <c r="D626" s="9"/>
      <c r="E626"/>
      <c r="F626"/>
      <c r="G626" s="9"/>
      <c r="H626" s="9"/>
      <c r="I626" s="9"/>
      <c r="J626" s="9"/>
      <c r="O626"/>
      <c r="P626"/>
    </row>
    <row r="627" spans="1:16" ht="14.4" x14ac:dyDescent="0.3">
      <c r="B627"/>
      <c r="C627"/>
      <c r="D627" s="9"/>
      <c r="E627"/>
      <c r="F627"/>
      <c r="G627" s="9"/>
      <c r="H627" s="9"/>
      <c r="I627" s="9"/>
      <c r="J627" s="9"/>
      <c r="O627"/>
      <c r="P627"/>
    </row>
    <row r="628" spans="1:16" ht="14.4" x14ac:dyDescent="0.3">
      <c r="B628"/>
      <c r="C628"/>
      <c r="D628" s="9"/>
      <c r="E628"/>
      <c r="F628"/>
      <c r="G628" s="9"/>
      <c r="H628" s="9"/>
      <c r="I628" s="9"/>
      <c r="J628" s="9"/>
      <c r="O628"/>
      <c r="P628"/>
    </row>
    <row r="629" spans="1:16" ht="14.4" x14ac:dyDescent="0.3">
      <c r="B629"/>
      <c r="C629"/>
      <c r="D629" s="9"/>
      <c r="E629"/>
      <c r="F629"/>
      <c r="G629" s="9"/>
      <c r="H629" s="9"/>
      <c r="I629" s="9"/>
      <c r="J629" s="9"/>
      <c r="O629"/>
      <c r="P629"/>
    </row>
    <row r="630" spans="1:16" ht="14.4" x14ac:dyDescent="0.3">
      <c r="B630"/>
      <c r="C630"/>
      <c r="D630" s="9"/>
      <c r="E630"/>
      <c r="F630"/>
      <c r="G630" s="9"/>
      <c r="H630" s="9"/>
      <c r="I630" s="9"/>
      <c r="J630" s="9"/>
      <c r="O630"/>
      <c r="P630"/>
    </row>
    <row r="631" spans="1:16" ht="14.4" x14ac:dyDescent="0.3">
      <c r="B631"/>
      <c r="C631"/>
      <c r="D631" s="9"/>
      <c r="E631"/>
      <c r="F631"/>
      <c r="G631" s="9"/>
      <c r="H631" s="9"/>
      <c r="I631" s="9"/>
      <c r="J631" s="9"/>
      <c r="O631"/>
      <c r="P631"/>
    </row>
    <row r="632" spans="1:16" ht="14.4" x14ac:dyDescent="0.3">
      <c r="B632"/>
      <c r="C632"/>
      <c r="D632" s="9"/>
      <c r="E632"/>
      <c r="F632"/>
      <c r="G632" s="9"/>
      <c r="H632" s="9"/>
      <c r="I632" s="9"/>
      <c r="J632" s="9"/>
      <c r="O632"/>
      <c r="P632"/>
    </row>
    <row r="633" spans="1:16" ht="14.4" x14ac:dyDescent="0.3">
      <c r="B633"/>
      <c r="C633"/>
      <c r="D633" s="9"/>
      <c r="E633"/>
      <c r="F633"/>
      <c r="G633" s="9"/>
      <c r="H633" s="9"/>
      <c r="I633" s="9"/>
      <c r="J633" s="9"/>
      <c r="O633"/>
      <c r="P633"/>
    </row>
    <row r="634" spans="1:16" ht="14.4" x14ac:dyDescent="0.3">
      <c r="B634"/>
      <c r="C634"/>
      <c r="D634" s="9"/>
      <c r="E634"/>
      <c r="F634"/>
      <c r="G634" s="9"/>
      <c r="H634" s="9"/>
      <c r="I634" s="9"/>
      <c r="J634" s="9"/>
      <c r="O634"/>
      <c r="P634"/>
    </row>
    <row r="635" spans="1:16" ht="14.4" x14ac:dyDescent="0.3">
      <c r="B635"/>
      <c r="C635"/>
      <c r="D635" s="9"/>
      <c r="E635"/>
      <c r="F635"/>
      <c r="G635" s="9"/>
      <c r="H635" s="9"/>
      <c r="I635" s="9"/>
      <c r="J635" s="9"/>
      <c r="O635"/>
      <c r="P635"/>
    </row>
    <row r="636" spans="1:16" ht="14.4" x14ac:dyDescent="0.3">
      <c r="B636"/>
      <c r="C636"/>
      <c r="D636" s="9"/>
      <c r="E636"/>
      <c r="F636"/>
      <c r="G636" s="9"/>
      <c r="H636" s="9"/>
      <c r="I636" s="9"/>
      <c r="J636" s="9"/>
      <c r="O636"/>
      <c r="P636"/>
    </row>
    <row r="637" spans="1:16" ht="14.4" x14ac:dyDescent="0.3">
      <c r="B637"/>
      <c r="C637"/>
      <c r="D637" s="9"/>
      <c r="E637"/>
      <c r="F637"/>
      <c r="G637" s="9"/>
      <c r="H637" s="9"/>
      <c r="I637" s="9"/>
      <c r="J637" s="9"/>
      <c r="O637"/>
      <c r="P637"/>
    </row>
    <row r="638" spans="1:16" ht="14.4" x14ac:dyDescent="0.3">
      <c r="B638"/>
      <c r="C638"/>
      <c r="D638" s="9"/>
      <c r="E638"/>
      <c r="F638"/>
      <c r="G638" s="9"/>
      <c r="H638" s="9"/>
      <c r="I638" s="9"/>
      <c r="J638" s="9"/>
      <c r="O638"/>
      <c r="P638"/>
    </row>
    <row r="639" spans="1:16" ht="14.4" x14ac:dyDescent="0.3">
      <c r="B639"/>
      <c r="C639"/>
      <c r="D639" s="9"/>
      <c r="E639"/>
      <c r="F639"/>
      <c r="G639" s="9"/>
      <c r="H639" s="9"/>
      <c r="I639" s="9"/>
      <c r="J639" s="9"/>
      <c r="O639"/>
      <c r="P639"/>
    </row>
    <row r="640" spans="1:16" ht="14.4" x14ac:dyDescent="0.3">
      <c r="B640"/>
      <c r="C640"/>
      <c r="D640" s="9"/>
      <c r="E640"/>
      <c r="F640"/>
      <c r="G640" s="9"/>
      <c r="H640" s="9"/>
      <c r="I640" s="9"/>
      <c r="J640" s="9"/>
      <c r="O640"/>
      <c r="P640"/>
    </row>
    <row r="641" spans="2:16" ht="14.4" x14ac:dyDescent="0.3">
      <c r="B641"/>
      <c r="C641"/>
      <c r="D641" s="9"/>
      <c r="E641"/>
      <c r="F641"/>
      <c r="G641" s="9"/>
      <c r="H641" s="9"/>
      <c r="I641" s="9"/>
      <c r="J641" s="9"/>
      <c r="O641"/>
      <c r="P641"/>
    </row>
    <row r="642" spans="2:16" ht="14.4" x14ac:dyDescent="0.3">
      <c r="B642"/>
      <c r="C642"/>
      <c r="D642" s="9"/>
      <c r="E642"/>
      <c r="F642"/>
      <c r="G642" s="9"/>
      <c r="H642" s="9"/>
      <c r="I642" s="9"/>
      <c r="J642" s="9"/>
      <c r="O642"/>
      <c r="P642"/>
    </row>
    <row r="643" spans="2:16" ht="14.4" x14ac:dyDescent="0.3">
      <c r="B643"/>
      <c r="C643"/>
      <c r="D643" s="9"/>
      <c r="E643"/>
      <c r="F643"/>
      <c r="G643" s="9"/>
      <c r="H643" s="9"/>
      <c r="I643" s="9"/>
      <c r="J643" s="9"/>
      <c r="O643"/>
      <c r="P643"/>
    </row>
    <row r="644" spans="2:16" ht="14.4" x14ac:dyDescent="0.3">
      <c r="B644"/>
      <c r="C644"/>
      <c r="D644" s="9"/>
      <c r="E644"/>
      <c r="F644"/>
      <c r="G644" s="9"/>
      <c r="H644" s="9"/>
      <c r="I644" s="9"/>
      <c r="J644" s="9"/>
      <c r="O644"/>
      <c r="P644"/>
    </row>
    <row r="645" spans="2:16" ht="14.4" x14ac:dyDescent="0.3">
      <c r="B645"/>
      <c r="C645"/>
      <c r="D645" s="9"/>
      <c r="E645"/>
      <c r="F645"/>
      <c r="G645" s="9"/>
      <c r="H645" s="9"/>
      <c r="I645" s="9"/>
      <c r="J645" s="9"/>
      <c r="O645"/>
      <c r="P645"/>
    </row>
    <row r="646" spans="2:16" ht="14.4" x14ac:dyDescent="0.3">
      <c r="B646"/>
      <c r="C646"/>
      <c r="D646" s="9"/>
      <c r="E646"/>
      <c r="F646"/>
      <c r="G646" s="9"/>
      <c r="H646" s="9"/>
      <c r="I646" s="9"/>
      <c r="J646" s="9"/>
      <c r="O646"/>
      <c r="P646"/>
    </row>
    <row r="647" spans="2:16" ht="14.4" x14ac:dyDescent="0.3">
      <c r="B647"/>
      <c r="C647"/>
      <c r="D647" s="9"/>
      <c r="E647"/>
      <c r="F647"/>
      <c r="G647" s="9"/>
      <c r="H647" s="9"/>
      <c r="I647" s="9"/>
      <c r="J647" s="9"/>
      <c r="O647"/>
      <c r="P647"/>
    </row>
    <row r="648" spans="2:16" ht="14.4" x14ac:dyDescent="0.3">
      <c r="B648"/>
      <c r="C648"/>
      <c r="D648" s="9"/>
      <c r="E648"/>
      <c r="F648"/>
      <c r="G648" s="9"/>
      <c r="H648" s="9"/>
      <c r="I648" s="9"/>
      <c r="J648" s="9"/>
      <c r="O648"/>
      <c r="P648"/>
    </row>
    <row r="649" spans="2:16" ht="14.4" x14ac:dyDescent="0.3">
      <c r="B649"/>
      <c r="C649"/>
      <c r="D649" s="9"/>
      <c r="E649"/>
      <c r="F649"/>
      <c r="G649" s="9"/>
      <c r="H649" s="9"/>
      <c r="I649" s="9"/>
      <c r="J649" s="9"/>
      <c r="O649"/>
      <c r="P649"/>
    </row>
    <row r="650" spans="2:16" ht="14.4" x14ac:dyDescent="0.3">
      <c r="B650"/>
      <c r="C650"/>
      <c r="D650" s="9"/>
      <c r="E650"/>
      <c r="F650"/>
      <c r="G650" s="9"/>
      <c r="H650" s="9"/>
      <c r="I650" s="9"/>
      <c r="J650" s="9"/>
      <c r="O650"/>
      <c r="P650"/>
    </row>
    <row r="651" spans="2:16" ht="14.4" x14ac:dyDescent="0.3">
      <c r="B651"/>
      <c r="C651"/>
      <c r="D651" s="9"/>
      <c r="E651"/>
      <c r="F651"/>
      <c r="G651" s="9"/>
      <c r="H651" s="9"/>
      <c r="I651" s="9"/>
      <c r="J651" s="9"/>
      <c r="O651"/>
      <c r="P651"/>
    </row>
    <row r="652" spans="2:16" ht="14.4" x14ac:dyDescent="0.3">
      <c r="B652"/>
      <c r="C652"/>
      <c r="D652" s="9"/>
      <c r="E652"/>
      <c r="F652"/>
      <c r="G652" s="9"/>
      <c r="H652" s="9"/>
      <c r="I652" s="9"/>
      <c r="J652" s="9"/>
      <c r="O652"/>
      <c r="P652"/>
    </row>
    <row r="653" spans="2:16" ht="14.4" x14ac:dyDescent="0.3">
      <c r="B653"/>
      <c r="C653"/>
      <c r="D653" s="9"/>
      <c r="E653"/>
      <c r="F653"/>
      <c r="G653" s="9"/>
      <c r="H653" s="9"/>
      <c r="I653" s="9"/>
      <c r="J653" s="9"/>
      <c r="O653"/>
      <c r="P653"/>
    </row>
    <row r="654" spans="2:16" ht="14.4" x14ac:dyDescent="0.3">
      <c r="B654"/>
      <c r="C654"/>
      <c r="D654" s="9"/>
      <c r="E654"/>
      <c r="F654"/>
      <c r="G654" s="9"/>
      <c r="H654" s="9"/>
      <c r="I654" s="9"/>
      <c r="J654" s="9"/>
      <c r="O654"/>
      <c r="P654"/>
    </row>
    <row r="655" spans="2:16" ht="14.4" x14ac:dyDescent="0.3">
      <c r="B655"/>
      <c r="C655"/>
      <c r="D655" s="9"/>
      <c r="E655"/>
      <c r="F655"/>
      <c r="G655" s="9"/>
      <c r="H655" s="9"/>
      <c r="I655" s="9"/>
      <c r="J655" s="9"/>
      <c r="O655"/>
      <c r="P655"/>
    </row>
    <row r="656" spans="2:16" ht="14.4" x14ac:dyDescent="0.3">
      <c r="B656"/>
      <c r="C656"/>
      <c r="D656" s="9"/>
      <c r="E656"/>
      <c r="F656"/>
      <c r="G656" s="9"/>
      <c r="H656" s="9"/>
      <c r="I656" s="9"/>
      <c r="J656" s="9"/>
      <c r="O656"/>
      <c r="P656"/>
    </row>
    <row r="657" spans="2:16" ht="14.4" x14ac:dyDescent="0.3">
      <c r="B657"/>
      <c r="C657"/>
      <c r="D657" s="9"/>
      <c r="E657"/>
      <c r="F657"/>
      <c r="G657" s="9"/>
      <c r="H657" s="9"/>
      <c r="I657" s="9"/>
      <c r="J657" s="9"/>
      <c r="O657"/>
      <c r="P657"/>
    </row>
    <row r="658" spans="2:16" ht="14.4" x14ac:dyDescent="0.3">
      <c r="B658"/>
      <c r="C658"/>
      <c r="D658" s="9"/>
      <c r="E658"/>
      <c r="F658"/>
      <c r="G658" s="9"/>
      <c r="H658" s="9"/>
      <c r="I658" s="9"/>
      <c r="J658" s="9"/>
      <c r="O658"/>
      <c r="P658"/>
    </row>
    <row r="659" spans="2:16" ht="14.4" x14ac:dyDescent="0.3">
      <c r="B659"/>
      <c r="C659"/>
      <c r="D659" s="9"/>
      <c r="E659"/>
      <c r="F659"/>
      <c r="G659" s="9"/>
      <c r="H659" s="9"/>
      <c r="I659" s="9"/>
      <c r="J659" s="9"/>
      <c r="O659"/>
      <c r="P659"/>
    </row>
    <row r="660" spans="2:16" ht="14.4" x14ac:dyDescent="0.3">
      <c r="B660"/>
      <c r="C660"/>
      <c r="D660" s="9"/>
      <c r="E660"/>
      <c r="F660"/>
      <c r="G660" s="9"/>
      <c r="H660" s="9"/>
      <c r="I660" s="9"/>
      <c r="J660" s="9"/>
      <c r="O660"/>
      <c r="P660"/>
    </row>
    <row r="661" spans="2:16" ht="14.4" x14ac:dyDescent="0.3">
      <c r="B661"/>
      <c r="C661"/>
      <c r="D661" s="9"/>
      <c r="E661"/>
      <c r="F661"/>
      <c r="G661" s="9"/>
      <c r="H661" s="9"/>
      <c r="I661" s="9"/>
      <c r="J661" s="9"/>
      <c r="O661"/>
      <c r="P661"/>
    </row>
    <row r="662" spans="2:16" ht="14.4" x14ac:dyDescent="0.3">
      <c r="B662"/>
      <c r="C662"/>
      <c r="D662" s="9"/>
      <c r="E662"/>
      <c r="F662"/>
      <c r="G662" s="9"/>
      <c r="H662" s="9"/>
      <c r="I662" s="9"/>
      <c r="J662" s="9"/>
      <c r="O662"/>
      <c r="P662"/>
    </row>
    <row r="663" spans="2:16" ht="14.4" x14ac:dyDescent="0.3">
      <c r="B663"/>
      <c r="C663"/>
      <c r="D663" s="9"/>
      <c r="E663"/>
      <c r="F663"/>
      <c r="G663" s="9"/>
      <c r="H663" s="9"/>
      <c r="I663" s="9"/>
      <c r="J663" s="9"/>
      <c r="O663"/>
      <c r="P663"/>
    </row>
    <row r="664" spans="2:16" ht="14.4" x14ac:dyDescent="0.3">
      <c r="B664"/>
      <c r="C664"/>
      <c r="D664" s="9"/>
      <c r="E664"/>
      <c r="F664"/>
      <c r="G664" s="9"/>
      <c r="H664" s="9"/>
      <c r="I664" s="9"/>
      <c r="J664" s="9"/>
      <c r="O664"/>
      <c r="P664"/>
    </row>
    <row r="665" spans="2:16" ht="14.4" x14ac:dyDescent="0.3">
      <c r="B665"/>
      <c r="C665"/>
      <c r="D665" s="9"/>
      <c r="E665"/>
      <c r="F665" s="9"/>
      <c r="G665" s="9"/>
      <c r="H665" s="9"/>
      <c r="I665" s="9"/>
      <c r="J665" s="9"/>
      <c r="O665"/>
      <c r="P665"/>
    </row>
    <row r="666" spans="2:16" ht="14.4" x14ac:dyDescent="0.3">
      <c r="B666"/>
      <c r="C666"/>
      <c r="D666" s="9"/>
      <c r="E666"/>
      <c r="F666" s="9"/>
      <c r="G666" s="9"/>
      <c r="H666" s="9"/>
      <c r="I666" s="9"/>
      <c r="J666" s="9"/>
      <c r="O666"/>
      <c r="P666"/>
    </row>
    <row r="667" spans="2:16" ht="14.4" x14ac:dyDescent="0.3">
      <c r="B667"/>
      <c r="C667"/>
      <c r="D667" s="9"/>
      <c r="E667"/>
      <c r="F667" s="9"/>
      <c r="G667" s="9"/>
      <c r="H667" s="9"/>
      <c r="I667" s="9"/>
      <c r="J667" s="9"/>
      <c r="O667"/>
      <c r="P667"/>
    </row>
    <row r="668" spans="2:16" ht="14.4" x14ac:dyDescent="0.3">
      <c r="B668"/>
      <c r="C668"/>
      <c r="D668" s="9"/>
      <c r="E668"/>
      <c r="F668" s="9"/>
      <c r="G668" s="9"/>
      <c r="H668" s="9"/>
      <c r="I668" s="9"/>
      <c r="J668" s="9"/>
      <c r="O668"/>
      <c r="P668"/>
    </row>
    <row r="669" spans="2:16" ht="14.4" x14ac:dyDescent="0.3">
      <c r="B669"/>
      <c r="C669"/>
      <c r="D669" s="9"/>
      <c r="E669"/>
      <c r="F669" s="9"/>
      <c r="G669" s="9"/>
      <c r="H669" s="9"/>
      <c r="I669" s="9"/>
      <c r="J669" s="9"/>
      <c r="O669"/>
      <c r="P669"/>
    </row>
    <row r="670" spans="2:16" ht="14.4" x14ac:dyDescent="0.3">
      <c r="B670"/>
      <c r="C670"/>
      <c r="D670" s="9"/>
      <c r="E670"/>
      <c r="F670" s="9"/>
      <c r="G670" s="9"/>
      <c r="H670" s="9"/>
      <c r="I670" s="9"/>
      <c r="J670" s="9"/>
      <c r="O670"/>
      <c r="P670"/>
    </row>
    <row r="671" spans="2:16" ht="14.4" x14ac:dyDescent="0.3">
      <c r="B671"/>
      <c r="C671"/>
      <c r="D671" s="9"/>
      <c r="E671"/>
      <c r="F671" s="9"/>
      <c r="G671" s="9"/>
      <c r="H671" s="9"/>
      <c r="I671" s="9"/>
      <c r="J671" s="9"/>
      <c r="O671"/>
      <c r="P671"/>
    </row>
    <row r="672" spans="2:16" ht="14.4" x14ac:dyDescent="0.3">
      <c r="B672"/>
      <c r="C672"/>
      <c r="D672" s="9"/>
      <c r="E672"/>
      <c r="F672" s="9"/>
      <c r="G672" s="9"/>
      <c r="H672" s="9"/>
      <c r="I672" s="9"/>
      <c r="J672" s="9"/>
      <c r="O672"/>
      <c r="P672"/>
    </row>
    <row r="673" spans="2:16" ht="14.4" x14ac:dyDescent="0.3">
      <c r="B673"/>
      <c r="C673"/>
      <c r="D673" s="9"/>
      <c r="E673"/>
      <c r="F673" s="9"/>
      <c r="G673" s="9"/>
      <c r="H673" s="9"/>
      <c r="I673" s="9"/>
      <c r="J673" s="9"/>
      <c r="O673"/>
      <c r="P673"/>
    </row>
    <row r="674" spans="2:16" ht="14.4" x14ac:dyDescent="0.3">
      <c r="B674"/>
      <c r="C674"/>
      <c r="D674" s="9"/>
      <c r="E674"/>
      <c r="F674" s="9"/>
      <c r="G674" s="9"/>
      <c r="H674" s="9"/>
      <c r="I674" s="9"/>
      <c r="J674" s="9"/>
      <c r="O674"/>
      <c r="P674"/>
    </row>
    <row r="675" spans="2:16" ht="14.4" x14ac:dyDescent="0.3">
      <c r="B675"/>
      <c r="C675"/>
      <c r="D675" s="9"/>
      <c r="E675"/>
      <c r="F675" s="9"/>
      <c r="G675" s="9"/>
      <c r="H675" s="9"/>
      <c r="I675" s="9"/>
      <c r="J675" s="9"/>
      <c r="O675"/>
      <c r="P675"/>
    </row>
    <row r="676" spans="2:16" ht="14.4" x14ac:dyDescent="0.3">
      <c r="B676"/>
      <c r="C676"/>
      <c r="D676" s="9"/>
      <c r="E676"/>
      <c r="F676" s="9"/>
      <c r="G676" s="9"/>
      <c r="H676" s="9"/>
      <c r="I676" s="9"/>
      <c r="J676" s="9"/>
      <c r="O676"/>
      <c r="P676"/>
    </row>
    <row r="677" spans="2:16" ht="14.4" x14ac:dyDescent="0.3">
      <c r="B677"/>
      <c r="C677"/>
      <c r="D677" s="9"/>
      <c r="E677"/>
      <c r="F677" s="9"/>
      <c r="G677" s="9"/>
      <c r="H677" s="9"/>
      <c r="I677" s="9"/>
      <c r="J677" s="9"/>
      <c r="O677"/>
      <c r="P677"/>
    </row>
    <row r="678" spans="2:16" ht="14.4" x14ac:dyDescent="0.3">
      <c r="B678"/>
      <c r="C678"/>
      <c r="D678" s="9"/>
      <c r="E678"/>
      <c r="F678" s="9"/>
      <c r="G678" s="9"/>
      <c r="H678" s="9"/>
      <c r="I678" s="9"/>
      <c r="J678" s="9"/>
      <c r="O678"/>
      <c r="P678"/>
    </row>
    <row r="679" spans="2:16" ht="14.4" x14ac:dyDescent="0.3">
      <c r="B679"/>
      <c r="C679"/>
      <c r="D679" s="9"/>
      <c r="E679"/>
      <c r="F679" s="9"/>
      <c r="G679" s="9"/>
      <c r="H679" s="9"/>
      <c r="I679" s="9"/>
      <c r="J679" s="9"/>
      <c r="O679"/>
      <c r="P679"/>
    </row>
    <row r="680" spans="2:16" ht="14.4" x14ac:dyDescent="0.3">
      <c r="B680"/>
      <c r="C680"/>
      <c r="D680" s="9"/>
      <c r="E680"/>
      <c r="F680" s="9"/>
      <c r="G680" s="9"/>
      <c r="H680" s="9"/>
      <c r="I680" s="9"/>
      <c r="J680" s="9"/>
      <c r="O680"/>
      <c r="P680"/>
    </row>
    <row r="681" spans="2:16" ht="14.4" x14ac:dyDescent="0.3">
      <c r="B681"/>
      <c r="C681"/>
      <c r="D681" s="9"/>
      <c r="E681"/>
      <c r="F681" s="9"/>
      <c r="G681" s="9"/>
      <c r="H681" s="9"/>
      <c r="I681" s="9"/>
      <c r="J681" s="9"/>
      <c r="O681"/>
      <c r="P681"/>
    </row>
    <row r="682" spans="2:16" ht="14.4" x14ac:dyDescent="0.3">
      <c r="B682"/>
      <c r="C682"/>
      <c r="D682" s="9"/>
      <c r="E682"/>
      <c r="F682" s="9"/>
      <c r="G682" s="9"/>
      <c r="H682" s="9"/>
      <c r="I682" s="9"/>
      <c r="J682" s="9"/>
      <c r="O682"/>
      <c r="P682"/>
    </row>
    <row r="683" spans="2:16" ht="14.4" x14ac:dyDescent="0.3">
      <c r="B683"/>
      <c r="C683"/>
      <c r="D683" s="9"/>
      <c r="E683"/>
      <c r="F683" s="9"/>
      <c r="G683" s="9"/>
      <c r="H683" s="9"/>
      <c r="I683" s="9"/>
      <c r="J683" s="9"/>
      <c r="O683"/>
      <c r="P683"/>
    </row>
    <row r="684" spans="2:16" ht="14.4" x14ac:dyDescent="0.3">
      <c r="B684"/>
      <c r="C684"/>
      <c r="D684" s="9"/>
      <c r="E684"/>
      <c r="F684" s="9"/>
      <c r="G684" s="9"/>
      <c r="H684" s="9"/>
      <c r="I684" s="9"/>
      <c r="J684" s="9"/>
      <c r="O684"/>
      <c r="P684"/>
    </row>
    <row r="685" spans="2:16" ht="14.4" x14ac:dyDescent="0.3">
      <c r="B685"/>
      <c r="C685"/>
      <c r="D685" s="9"/>
      <c r="E685"/>
      <c r="F685" s="9"/>
      <c r="G685" s="9"/>
      <c r="H685" s="9"/>
      <c r="I685" s="9"/>
      <c r="J685" s="9"/>
      <c r="O685"/>
      <c r="P685"/>
    </row>
    <row r="686" spans="2:16" ht="14.4" x14ac:dyDescent="0.3">
      <c r="B686"/>
      <c r="C686"/>
      <c r="D686" s="9"/>
      <c r="E686"/>
      <c r="F686" s="9"/>
      <c r="G686" s="9"/>
      <c r="H686" s="9"/>
      <c r="I686" s="9"/>
      <c r="J686" s="9"/>
      <c r="O686"/>
      <c r="P686"/>
    </row>
    <row r="687" spans="2:16" ht="14.4" x14ac:dyDescent="0.3">
      <c r="B687"/>
      <c r="C687"/>
      <c r="D687" s="9"/>
      <c r="E687"/>
      <c r="F687" s="9"/>
      <c r="G687" s="9"/>
      <c r="H687" s="9"/>
      <c r="I687" s="9"/>
      <c r="J687" s="9"/>
      <c r="O687"/>
      <c r="P687"/>
    </row>
    <row r="688" spans="2:16" ht="14.4" x14ac:dyDescent="0.3">
      <c r="B688"/>
      <c r="C688"/>
      <c r="D688" s="9"/>
      <c r="E688"/>
      <c r="F688" s="9"/>
      <c r="G688" s="9"/>
      <c r="H688" s="9"/>
      <c r="I688" s="9"/>
      <c r="J688" s="9"/>
      <c r="O688"/>
      <c r="P688"/>
    </row>
    <row r="689" spans="2:16" ht="14.4" x14ac:dyDescent="0.3">
      <c r="B689"/>
      <c r="C689"/>
      <c r="D689" s="9"/>
      <c r="E689"/>
      <c r="F689" s="9"/>
      <c r="G689" s="9"/>
      <c r="H689" s="9"/>
      <c r="I689" s="9"/>
      <c r="J689" s="9"/>
      <c r="O689"/>
      <c r="P689"/>
    </row>
    <row r="690" spans="2:16" ht="14.4" x14ac:dyDescent="0.3">
      <c r="B690"/>
      <c r="C690"/>
      <c r="D690" s="9"/>
      <c r="E690"/>
      <c r="F690" s="9"/>
      <c r="G690" s="9"/>
      <c r="H690" s="9"/>
      <c r="I690" s="9"/>
      <c r="J690" s="9"/>
      <c r="O690"/>
      <c r="P690"/>
    </row>
    <row r="691" spans="2:16" ht="14.4" x14ac:dyDescent="0.3">
      <c r="B691"/>
      <c r="C691"/>
      <c r="D691" s="9"/>
      <c r="E691"/>
      <c r="F691" s="9"/>
      <c r="G691" s="9"/>
      <c r="H691" s="9"/>
      <c r="I691" s="9"/>
      <c r="J691" s="9"/>
      <c r="O691"/>
      <c r="P691"/>
    </row>
    <row r="692" spans="2:16" ht="14.4" x14ac:dyDescent="0.3">
      <c r="B692"/>
      <c r="C692"/>
      <c r="D692" s="9"/>
      <c r="E692"/>
      <c r="F692" s="9"/>
      <c r="G692" s="9"/>
      <c r="H692" s="9"/>
      <c r="I692" s="9"/>
      <c r="J692" s="9"/>
      <c r="O692"/>
      <c r="P692"/>
    </row>
    <row r="693" spans="2:16" ht="14.4" x14ac:dyDescent="0.3">
      <c r="B693"/>
      <c r="C693"/>
      <c r="D693" s="9"/>
      <c r="E693"/>
      <c r="F693" s="9"/>
      <c r="G693" s="9"/>
      <c r="H693" s="9"/>
      <c r="I693" s="9"/>
      <c r="J693" s="9"/>
      <c r="O693"/>
      <c r="P693"/>
    </row>
    <row r="694" spans="2:16" ht="14.4" x14ac:dyDescent="0.3">
      <c r="B694"/>
      <c r="C694"/>
      <c r="D694" s="9"/>
      <c r="E694"/>
      <c r="F694" s="9"/>
      <c r="G694" s="9"/>
      <c r="H694" s="9"/>
      <c r="I694" s="9"/>
      <c r="J694" s="9"/>
      <c r="O694"/>
      <c r="P694"/>
    </row>
    <row r="695" spans="2:16" ht="14.4" x14ac:dyDescent="0.3">
      <c r="B695"/>
      <c r="C695"/>
      <c r="D695" s="9"/>
      <c r="E695"/>
      <c r="F695" s="9"/>
      <c r="G695" s="9"/>
      <c r="H695" s="9"/>
      <c r="I695" s="9"/>
      <c r="J695" s="9"/>
      <c r="O695"/>
      <c r="P695"/>
    </row>
    <row r="696" spans="2:16" ht="14.4" x14ac:dyDescent="0.3">
      <c r="B696"/>
      <c r="C696"/>
      <c r="D696" s="9"/>
      <c r="E696"/>
      <c r="F696" s="9"/>
      <c r="G696" s="9"/>
      <c r="H696" s="9"/>
      <c r="I696" s="9"/>
      <c r="J696" s="9"/>
      <c r="O696"/>
      <c r="P696"/>
    </row>
    <row r="697" spans="2:16" ht="14.4" x14ac:dyDescent="0.3">
      <c r="B697"/>
      <c r="C697"/>
      <c r="D697" s="9"/>
      <c r="E697"/>
      <c r="F697" s="9"/>
      <c r="G697" s="9"/>
      <c r="H697" s="9"/>
      <c r="I697" s="9"/>
      <c r="J697" s="9"/>
      <c r="O697"/>
      <c r="P697"/>
    </row>
    <row r="698" spans="2:16" ht="14.4" x14ac:dyDescent="0.3">
      <c r="B698"/>
      <c r="C698"/>
      <c r="D698" s="9"/>
      <c r="E698"/>
      <c r="F698" s="9"/>
      <c r="G698" s="9"/>
      <c r="H698" s="9"/>
      <c r="I698" s="9"/>
      <c r="J698" s="9"/>
      <c r="O698"/>
      <c r="P698"/>
    </row>
    <row r="699" spans="2:16" ht="14.4" x14ac:dyDescent="0.3">
      <c r="B699"/>
      <c r="C699"/>
      <c r="D699" s="9"/>
      <c r="E699"/>
      <c r="F699" s="9"/>
      <c r="G699" s="9"/>
      <c r="H699" s="9"/>
      <c r="I699" s="9"/>
      <c r="J699" s="9"/>
      <c r="O699"/>
      <c r="P699"/>
    </row>
    <row r="700" spans="2:16" ht="14.4" x14ac:dyDescent="0.3">
      <c r="B700"/>
      <c r="C700"/>
      <c r="D700" s="9"/>
      <c r="E700"/>
      <c r="F700" s="9"/>
      <c r="G700" s="9"/>
      <c r="H700" s="9"/>
      <c r="I700" s="9"/>
      <c r="J700" s="9"/>
      <c r="O700"/>
      <c r="P700"/>
    </row>
    <row r="701" spans="2:16" ht="14.4" x14ac:dyDescent="0.3">
      <c r="B701"/>
      <c r="C701"/>
      <c r="D701" s="9"/>
      <c r="E701"/>
      <c r="F701" s="9"/>
      <c r="G701" s="9"/>
      <c r="H701" s="9"/>
      <c r="I701" s="9"/>
      <c r="J701" s="9"/>
      <c r="O701"/>
      <c r="P701"/>
    </row>
    <row r="702" spans="2:16" ht="14.4" x14ac:dyDescent="0.3">
      <c r="B702"/>
      <c r="C702"/>
      <c r="D702" s="9"/>
      <c r="E702"/>
      <c r="F702" s="9"/>
      <c r="G702" s="9"/>
      <c r="H702" s="9"/>
      <c r="I702" s="9"/>
      <c r="J702" s="9"/>
      <c r="O702"/>
      <c r="P702"/>
    </row>
    <row r="703" spans="2:16" ht="14.4" x14ac:dyDescent="0.3">
      <c r="B703"/>
      <c r="C703"/>
      <c r="D703" s="9"/>
      <c r="E703"/>
      <c r="F703" s="9"/>
      <c r="G703" s="9"/>
      <c r="H703" s="9"/>
      <c r="I703" s="9"/>
      <c r="J703" s="9"/>
      <c r="O703"/>
      <c r="P703"/>
    </row>
    <row r="704" spans="2:16" ht="14.4" x14ac:dyDescent="0.3">
      <c r="B704"/>
      <c r="C704"/>
      <c r="D704" s="9"/>
      <c r="E704"/>
      <c r="F704" s="9"/>
      <c r="G704" s="9"/>
      <c r="H704" s="9"/>
      <c r="I704" s="9"/>
      <c r="J704" s="9"/>
      <c r="O704"/>
      <c r="P704"/>
    </row>
    <row r="705" spans="2:16" ht="14.4" x14ac:dyDescent="0.3">
      <c r="B705"/>
      <c r="C705"/>
      <c r="D705" s="9"/>
      <c r="E705"/>
      <c r="F705" s="9"/>
      <c r="G705" s="9"/>
      <c r="H705" s="9"/>
      <c r="I705" s="9"/>
      <c r="J705" s="9"/>
      <c r="O705"/>
      <c r="P705"/>
    </row>
    <row r="706" spans="2:16" ht="14.4" x14ac:dyDescent="0.3">
      <c r="B706"/>
      <c r="C706"/>
      <c r="D706" s="9"/>
      <c r="E706"/>
      <c r="F706" s="9"/>
      <c r="G706" s="9"/>
      <c r="H706" s="9"/>
      <c r="I706" s="9"/>
      <c r="J706" s="9"/>
      <c r="O706"/>
      <c r="P706"/>
    </row>
    <row r="707" spans="2:16" ht="14.4" x14ac:dyDescent="0.3">
      <c r="B707"/>
      <c r="C707"/>
      <c r="D707" s="9"/>
      <c r="E707"/>
      <c r="F707" s="9"/>
      <c r="G707" s="9"/>
      <c r="H707" s="9"/>
      <c r="I707" s="9"/>
      <c r="J707" s="9"/>
      <c r="O707"/>
      <c r="P707"/>
    </row>
    <row r="708" spans="2:16" ht="14.4" x14ac:dyDescent="0.3">
      <c r="B708"/>
      <c r="C708"/>
      <c r="D708" s="9"/>
      <c r="E708"/>
      <c r="F708" s="9"/>
      <c r="G708" s="9"/>
      <c r="H708" s="9"/>
      <c r="I708" s="9"/>
      <c r="J708" s="9"/>
      <c r="O708"/>
      <c r="P708"/>
    </row>
    <row r="709" spans="2:16" ht="14.4" x14ac:dyDescent="0.3">
      <c r="B709"/>
      <c r="C709"/>
      <c r="D709" s="9"/>
      <c r="E709"/>
      <c r="F709" s="9"/>
      <c r="G709" s="9"/>
      <c r="H709" s="9"/>
      <c r="I709" s="9"/>
      <c r="J709" s="9"/>
      <c r="O709"/>
      <c r="P709"/>
    </row>
    <row r="710" spans="2:16" ht="14.4" x14ac:dyDescent="0.3">
      <c r="B710"/>
      <c r="C710"/>
      <c r="D710" s="9"/>
      <c r="E710"/>
      <c r="F710" s="9"/>
      <c r="G710" s="9"/>
      <c r="H710" s="9"/>
      <c r="I710" s="9"/>
      <c r="J710" s="9"/>
      <c r="O710"/>
      <c r="P710"/>
    </row>
    <row r="711" spans="2:16" ht="14.4" x14ac:dyDescent="0.3">
      <c r="B711"/>
      <c r="C711"/>
      <c r="D711" s="9"/>
      <c r="E711"/>
      <c r="F711" s="9"/>
      <c r="G711" s="9"/>
      <c r="H711" s="9"/>
      <c r="I711" s="9"/>
      <c r="J711" s="9"/>
      <c r="O711"/>
      <c r="P711"/>
    </row>
    <row r="712" spans="2:16" ht="14.4" x14ac:dyDescent="0.3">
      <c r="B712"/>
      <c r="C712"/>
      <c r="D712" s="9"/>
      <c r="E712"/>
      <c r="F712" s="9"/>
      <c r="G712" s="9"/>
      <c r="H712" s="9"/>
      <c r="I712" s="9"/>
      <c r="J712" s="9"/>
      <c r="O712"/>
      <c r="P712"/>
    </row>
    <row r="713" spans="2:16" ht="14.4" x14ac:dyDescent="0.3">
      <c r="B713"/>
      <c r="C713"/>
      <c r="D713" s="9"/>
      <c r="E713"/>
      <c r="F713" s="9"/>
      <c r="G713" s="9"/>
      <c r="H713" s="9"/>
      <c r="I713" s="9"/>
      <c r="J713" s="9"/>
      <c r="O713"/>
      <c r="P713"/>
    </row>
    <row r="714" spans="2:16" ht="14.4" x14ac:dyDescent="0.3">
      <c r="B714"/>
      <c r="C714"/>
      <c r="D714" s="9"/>
      <c r="E714"/>
      <c r="F714" s="9"/>
      <c r="G714" s="9"/>
      <c r="H714" s="9"/>
      <c r="I714" s="9"/>
      <c r="J714" s="9"/>
      <c r="O714"/>
      <c r="P714"/>
    </row>
    <row r="715" spans="2:16" ht="14.4" x14ac:dyDescent="0.3">
      <c r="B715"/>
      <c r="C715"/>
      <c r="D715" s="9"/>
      <c r="E715"/>
      <c r="F715" s="9"/>
      <c r="G715" s="9"/>
      <c r="H715" s="9"/>
      <c r="I715" s="9"/>
      <c r="J715" s="9"/>
      <c r="O715"/>
      <c r="P715"/>
    </row>
    <row r="716" spans="2:16" ht="14.4" x14ac:dyDescent="0.3">
      <c r="B716"/>
      <c r="C716"/>
      <c r="D716" s="9"/>
      <c r="E716"/>
      <c r="F716" s="9"/>
      <c r="G716" s="9"/>
      <c r="H716" s="9"/>
      <c r="I716" s="9"/>
      <c r="J716" s="9"/>
      <c r="O716"/>
      <c r="P716"/>
    </row>
    <row r="717" spans="2:16" ht="14.4" x14ac:dyDescent="0.3">
      <c r="B717"/>
      <c r="C717"/>
      <c r="D717" s="9"/>
      <c r="E717"/>
      <c r="F717" s="9"/>
      <c r="G717" s="9"/>
      <c r="H717" s="9"/>
      <c r="I717" s="9"/>
      <c r="J717" s="9"/>
      <c r="O717"/>
      <c r="P717"/>
    </row>
    <row r="718" spans="2:16" ht="14.4" x14ac:dyDescent="0.3">
      <c r="B718"/>
      <c r="C718"/>
      <c r="D718" s="9"/>
      <c r="E718"/>
      <c r="F718" s="9"/>
      <c r="G718" s="9"/>
      <c r="H718" s="9"/>
      <c r="I718" s="9"/>
      <c r="J718" s="9"/>
    </row>
    <row r="719" spans="2:16" ht="14.4" x14ac:dyDescent="0.3">
      <c r="B719"/>
      <c r="C719"/>
      <c r="D719" s="9"/>
      <c r="E719"/>
      <c r="F719" s="9"/>
      <c r="G719" s="9"/>
      <c r="H719" s="9"/>
      <c r="I719" s="9"/>
      <c r="J719" s="9"/>
    </row>
    <row r="720" spans="2:16" ht="14.4" x14ac:dyDescent="0.3">
      <c r="B720"/>
      <c r="C720"/>
      <c r="D720" s="9"/>
      <c r="E720"/>
      <c r="F720" s="9"/>
      <c r="G720" s="9"/>
      <c r="H720" s="9"/>
      <c r="I720" s="9"/>
      <c r="J720" s="9"/>
    </row>
    <row r="721" spans="2:10" ht="14.4" x14ac:dyDescent="0.3">
      <c r="B721"/>
      <c r="C721"/>
      <c r="D721" s="9"/>
      <c r="E721"/>
      <c r="F721" s="9"/>
      <c r="G721" s="9"/>
      <c r="H721" s="9"/>
      <c r="I721" s="9"/>
      <c r="J721" s="9"/>
    </row>
    <row r="722" spans="2:10" ht="14.4" x14ac:dyDescent="0.3">
      <c r="B722"/>
      <c r="C722"/>
      <c r="D722" s="9"/>
      <c r="E722"/>
      <c r="F722" s="9"/>
      <c r="G722" s="9"/>
      <c r="H722" s="9"/>
      <c r="I722" s="9"/>
      <c r="J722" s="9"/>
    </row>
    <row r="723" spans="2:10" ht="14.4" x14ac:dyDescent="0.3">
      <c r="B723"/>
      <c r="C723"/>
      <c r="D723" s="9"/>
      <c r="E723"/>
      <c r="F723" s="9"/>
      <c r="G723" s="9"/>
      <c r="H723" s="9"/>
      <c r="I723" s="9"/>
      <c r="J723" s="9"/>
    </row>
    <row r="724" spans="2:10" ht="14.4" x14ac:dyDescent="0.3">
      <c r="B724"/>
      <c r="C724"/>
      <c r="D724" s="9"/>
      <c r="E724"/>
      <c r="F724" s="9"/>
      <c r="G724" s="9"/>
      <c r="H724" s="9"/>
      <c r="I724" s="9"/>
      <c r="J724" s="9"/>
    </row>
    <row r="725" spans="2:10" ht="14.4" x14ac:dyDescent="0.3">
      <c r="B725"/>
      <c r="C725"/>
      <c r="D725" s="9"/>
      <c r="E725"/>
      <c r="F725" s="9"/>
      <c r="G725" s="9"/>
      <c r="H725" s="9"/>
      <c r="I725" s="9"/>
      <c r="J725" s="9"/>
    </row>
    <row r="726" spans="2:10" ht="14.4" x14ac:dyDescent="0.3">
      <c r="B726"/>
      <c r="C726"/>
      <c r="D726" s="9"/>
      <c r="E726"/>
      <c r="F726" s="9"/>
      <c r="G726" s="9"/>
      <c r="H726" s="9"/>
      <c r="I726" s="9"/>
      <c r="J726" s="9"/>
    </row>
    <row r="727" spans="2:10" ht="14.4" x14ac:dyDescent="0.3">
      <c r="B727"/>
      <c r="C727"/>
      <c r="D727" s="9"/>
      <c r="E727"/>
      <c r="F727" s="9"/>
      <c r="G727" s="9"/>
      <c r="H727" s="9"/>
      <c r="I727" s="9"/>
      <c r="J727" s="9"/>
    </row>
    <row r="728" spans="2:10" ht="14.4" x14ac:dyDescent="0.3">
      <c r="B728"/>
      <c r="C728"/>
      <c r="D728" s="9"/>
      <c r="E728"/>
      <c r="F728" s="9"/>
      <c r="G728" s="9"/>
      <c r="H728" s="9"/>
      <c r="I728" s="9"/>
      <c r="J728" s="9"/>
    </row>
    <row r="729" spans="2:10" ht="14.4" x14ac:dyDescent="0.3">
      <c r="B729"/>
      <c r="C729"/>
      <c r="D729" s="9"/>
      <c r="E729"/>
      <c r="F729" s="9"/>
      <c r="G729" s="9"/>
      <c r="H729" s="9"/>
      <c r="I729" s="9"/>
      <c r="J729" s="9"/>
    </row>
    <row r="730" spans="2:10" ht="14.4" x14ac:dyDescent="0.3">
      <c r="B730"/>
      <c r="C730"/>
      <c r="D730" s="9"/>
      <c r="E730"/>
      <c r="F730" s="9"/>
      <c r="G730" s="9"/>
      <c r="H730" s="9"/>
      <c r="I730" s="9"/>
      <c r="J730" s="9"/>
    </row>
    <row r="731" spans="2:10" ht="14.4" x14ac:dyDescent="0.3">
      <c r="B731"/>
      <c r="C731"/>
      <c r="D731" s="9"/>
      <c r="E731"/>
      <c r="F731" s="9"/>
      <c r="G731" s="9"/>
      <c r="H731" s="9"/>
      <c r="I731" s="9"/>
      <c r="J731" s="9"/>
    </row>
    <row r="732" spans="2:10" ht="14.4" x14ac:dyDescent="0.3">
      <c r="B732"/>
      <c r="C732"/>
      <c r="D732" s="9"/>
      <c r="E732"/>
      <c r="F732" s="9"/>
      <c r="G732" s="9"/>
      <c r="H732" s="9"/>
      <c r="I732" s="9"/>
      <c r="J732" s="9"/>
    </row>
    <row r="733" spans="2:10" ht="14.4" x14ac:dyDescent="0.3">
      <c r="B733"/>
      <c r="C733"/>
      <c r="D733" s="9"/>
      <c r="E733"/>
      <c r="F733" s="9"/>
      <c r="G733" s="9"/>
      <c r="H733" s="9"/>
      <c r="I733" s="9"/>
      <c r="J733" s="9"/>
    </row>
    <row r="734" spans="2:10" ht="14.4" x14ac:dyDescent="0.3">
      <c r="B734"/>
      <c r="C734"/>
      <c r="D734" s="9"/>
      <c r="E734"/>
      <c r="F734" s="9"/>
      <c r="G734" s="9"/>
      <c r="H734" s="9"/>
      <c r="I734" s="9"/>
      <c r="J734" s="9"/>
    </row>
    <row r="735" spans="2:10" ht="14.4" x14ac:dyDescent="0.3">
      <c r="B735"/>
      <c r="C735"/>
      <c r="D735" s="9"/>
      <c r="E735"/>
      <c r="F735" s="9"/>
      <c r="G735" s="9"/>
      <c r="H735" s="9"/>
      <c r="I735" s="9"/>
      <c r="J735" s="9"/>
    </row>
    <row r="736" spans="2:10" ht="14.4" x14ac:dyDescent="0.3">
      <c r="B736"/>
      <c r="C736"/>
      <c r="D736" s="9"/>
      <c r="E736"/>
      <c r="F736" s="9"/>
      <c r="G736" s="9"/>
      <c r="H736" s="9"/>
      <c r="I736" s="9"/>
      <c r="J736" s="9"/>
    </row>
    <row r="737" spans="2:10" ht="14.4" x14ac:dyDescent="0.3">
      <c r="B737"/>
      <c r="C737"/>
      <c r="D737" s="9"/>
      <c r="E737"/>
      <c r="F737" s="9"/>
      <c r="G737" s="9"/>
      <c r="H737" s="9"/>
      <c r="I737" s="9"/>
      <c r="J737" s="9"/>
    </row>
    <row r="738" spans="2:10" ht="14.4" x14ac:dyDescent="0.3">
      <c r="B738"/>
      <c r="C738"/>
      <c r="D738" s="9"/>
      <c r="E738"/>
      <c r="F738" s="9"/>
      <c r="G738" s="9"/>
      <c r="H738" s="9"/>
      <c r="I738" s="9"/>
      <c r="J738" s="9"/>
    </row>
    <row r="739" spans="2:10" ht="14.4" x14ac:dyDescent="0.3">
      <c r="B739"/>
      <c r="C739"/>
      <c r="D739" s="9"/>
      <c r="E739"/>
      <c r="F739" s="9"/>
      <c r="G739" s="9"/>
      <c r="H739" s="9"/>
      <c r="I739" s="9"/>
      <c r="J739" s="9"/>
    </row>
    <row r="740" spans="2:10" ht="14.4" x14ac:dyDescent="0.3">
      <c r="B740"/>
      <c r="C740"/>
      <c r="D740" s="9"/>
      <c r="E740"/>
      <c r="F740" s="9"/>
      <c r="G740" s="9"/>
      <c r="H740" s="9"/>
      <c r="I740" s="9"/>
      <c r="J740" s="9"/>
    </row>
    <row r="741" spans="2:10" ht="14.4" x14ac:dyDescent="0.3">
      <c r="B741"/>
      <c r="C741"/>
      <c r="D741" s="9"/>
      <c r="E741"/>
      <c r="F741" s="9"/>
      <c r="G741" s="9"/>
      <c r="H741" s="9"/>
      <c r="I741" s="9"/>
      <c r="J741" s="9"/>
    </row>
    <row r="742" spans="2:10" ht="14.4" x14ac:dyDescent="0.3">
      <c r="B742"/>
      <c r="C742"/>
      <c r="D742" s="9"/>
      <c r="E742"/>
      <c r="F742" s="9"/>
      <c r="G742" s="9"/>
      <c r="H742" s="9"/>
      <c r="I742" s="9"/>
      <c r="J742" s="9"/>
    </row>
    <row r="743" spans="2:10" ht="14.4" x14ac:dyDescent="0.3">
      <c r="B743"/>
      <c r="C743"/>
      <c r="D743" s="9"/>
      <c r="E743"/>
      <c r="F743" s="9"/>
      <c r="G743" s="9"/>
      <c r="H743" s="9"/>
      <c r="I743" s="9"/>
      <c r="J743" s="9"/>
    </row>
    <row r="744" spans="2:10" ht="14.4" x14ac:dyDescent="0.3">
      <c r="B744"/>
      <c r="C744"/>
      <c r="D744" s="9"/>
      <c r="E744"/>
      <c r="F744" s="9"/>
      <c r="G744" s="9"/>
      <c r="H744" s="9"/>
      <c r="I744" s="9"/>
      <c r="J744" s="9"/>
    </row>
    <row r="745" spans="2:10" ht="14.4" x14ac:dyDescent="0.3">
      <c r="B745"/>
      <c r="C745"/>
      <c r="D745" s="9"/>
      <c r="E745"/>
      <c r="F745" s="9"/>
      <c r="G745" s="9"/>
      <c r="H745" s="9"/>
      <c r="I745" s="9"/>
      <c r="J745" s="9"/>
    </row>
    <row r="746" spans="2:10" ht="14.4" x14ac:dyDescent="0.3">
      <c r="B746"/>
      <c r="C746"/>
      <c r="D746" s="9"/>
      <c r="E746"/>
      <c r="F746" s="9"/>
      <c r="G746" s="9"/>
      <c r="H746" s="9"/>
      <c r="I746" s="9"/>
      <c r="J746" s="9"/>
    </row>
    <row r="747" spans="2:10" ht="14.4" x14ac:dyDescent="0.3">
      <c r="B747"/>
      <c r="C747"/>
      <c r="D747" s="9"/>
      <c r="E747"/>
      <c r="F747" s="9"/>
      <c r="G747" s="9"/>
      <c r="H747" s="9"/>
      <c r="I747" s="9"/>
      <c r="J747" s="9"/>
    </row>
    <row r="748" spans="2:10" ht="14.4" x14ac:dyDescent="0.3">
      <c r="B748"/>
      <c r="C748"/>
      <c r="D748" s="9"/>
      <c r="E748"/>
      <c r="F748" s="9"/>
      <c r="G748" s="9"/>
      <c r="H748" s="9"/>
      <c r="I748" s="9"/>
      <c r="J748" s="9"/>
    </row>
    <row r="749" spans="2:10" ht="14.4" x14ac:dyDescent="0.3">
      <c r="B749"/>
      <c r="C749"/>
      <c r="D749" s="9"/>
      <c r="E749"/>
      <c r="F749" s="9"/>
      <c r="G749" s="9"/>
      <c r="H749" s="9"/>
      <c r="I749" s="9"/>
      <c r="J749" s="9"/>
    </row>
    <row r="750" spans="2:10" ht="14.4" x14ac:dyDescent="0.3">
      <c r="B750"/>
      <c r="C750"/>
      <c r="D750" s="9"/>
      <c r="E750"/>
      <c r="F750" s="9"/>
      <c r="G750" s="9"/>
      <c r="H750" s="9"/>
      <c r="I750" s="9"/>
      <c r="J750" s="9"/>
    </row>
    <row r="751" spans="2:10" ht="14.4" x14ac:dyDescent="0.3">
      <c r="B751"/>
      <c r="C751"/>
      <c r="D751" s="9"/>
      <c r="E751"/>
      <c r="F751" s="9"/>
      <c r="G751" s="9"/>
      <c r="H751" s="9"/>
      <c r="I751" s="9"/>
      <c r="J751" s="9"/>
    </row>
    <row r="752" spans="2:10" ht="14.4" x14ac:dyDescent="0.3">
      <c r="B752"/>
      <c r="C752"/>
      <c r="D752" s="9"/>
      <c r="E752"/>
      <c r="F752" s="9"/>
      <c r="G752" s="9"/>
      <c r="H752" s="9"/>
      <c r="I752" s="9"/>
      <c r="J752" s="9"/>
    </row>
    <row r="753" spans="2:10" ht="14.4" x14ac:dyDescent="0.3">
      <c r="B753"/>
      <c r="C753"/>
      <c r="D753" s="9"/>
      <c r="E753"/>
      <c r="F753" s="9"/>
      <c r="G753" s="9"/>
      <c r="H753" s="9"/>
      <c r="I753" s="9"/>
      <c r="J753" s="9"/>
    </row>
    <row r="754" spans="2:10" ht="14.4" x14ac:dyDescent="0.3">
      <c r="B754"/>
      <c r="C754"/>
      <c r="D754" s="9"/>
      <c r="E754"/>
      <c r="F754" s="9"/>
      <c r="G754" s="9"/>
      <c r="H754" s="9"/>
      <c r="I754" s="9"/>
      <c r="J754" s="9"/>
    </row>
    <row r="755" spans="2:10" ht="14.4" x14ac:dyDescent="0.3">
      <c r="B755"/>
      <c r="C755"/>
      <c r="D755" s="9"/>
      <c r="E755"/>
      <c r="F755" s="9"/>
      <c r="G755" s="9"/>
      <c r="H755" s="9"/>
      <c r="I755" s="9"/>
      <c r="J755" s="9"/>
    </row>
    <row r="756" spans="2:10" ht="14.4" x14ac:dyDescent="0.3">
      <c r="B756"/>
      <c r="C756"/>
      <c r="D756" s="9"/>
      <c r="E756"/>
      <c r="F756" s="9"/>
      <c r="G756" s="9"/>
      <c r="H756" s="9"/>
      <c r="I756" s="9"/>
      <c r="J756" s="9"/>
    </row>
    <row r="757" spans="2:10" ht="14.4" x14ac:dyDescent="0.3">
      <c r="B757"/>
      <c r="C757"/>
      <c r="D757" s="9"/>
      <c r="E757"/>
      <c r="F757" s="9"/>
      <c r="G757" s="9"/>
      <c r="H757" s="9"/>
      <c r="I757" s="9"/>
      <c r="J757" s="9"/>
    </row>
    <row r="758" spans="2:10" ht="14.4" x14ac:dyDescent="0.3">
      <c r="B758"/>
      <c r="C758"/>
      <c r="D758" s="9"/>
      <c r="E758"/>
      <c r="F758" s="9"/>
      <c r="G758" s="9"/>
      <c r="H758" s="9"/>
      <c r="I758" s="9"/>
      <c r="J758" s="9"/>
    </row>
    <row r="759" spans="2:10" ht="14.4" x14ac:dyDescent="0.3">
      <c r="B759"/>
      <c r="C759"/>
      <c r="D759" s="9"/>
      <c r="E759"/>
      <c r="F759" s="9"/>
      <c r="G759" s="9"/>
      <c r="H759" s="9"/>
      <c r="I759" s="9"/>
      <c r="J759" s="9"/>
    </row>
    <row r="760" spans="2:10" ht="14.4" x14ac:dyDescent="0.3">
      <c r="B760"/>
      <c r="C760"/>
      <c r="D760" s="9"/>
      <c r="E760"/>
      <c r="F760" s="9"/>
      <c r="G760" s="9"/>
      <c r="H760" s="9"/>
      <c r="I760" s="9"/>
      <c r="J760" s="9"/>
    </row>
    <row r="761" spans="2:10" ht="14.4" x14ac:dyDescent="0.3">
      <c r="B761"/>
      <c r="C761"/>
      <c r="D761" s="9"/>
      <c r="E761"/>
      <c r="F761" s="9"/>
      <c r="G761" s="9"/>
      <c r="H761" s="9"/>
      <c r="I761" s="9"/>
      <c r="J761" s="9"/>
    </row>
    <row r="762" spans="2:10" ht="14.4" x14ac:dyDescent="0.3">
      <c r="B762"/>
      <c r="C762"/>
      <c r="D762" s="9"/>
      <c r="E762"/>
      <c r="F762" s="9"/>
      <c r="G762" s="9"/>
      <c r="H762" s="9"/>
      <c r="I762" s="9"/>
      <c r="J762" s="9"/>
    </row>
    <row r="763" spans="2:10" ht="14.4" x14ac:dyDescent="0.3">
      <c r="B763"/>
      <c r="C763"/>
      <c r="D763" s="9"/>
      <c r="E763"/>
      <c r="F763" s="9"/>
      <c r="G763" s="9"/>
      <c r="H763" s="9"/>
      <c r="I763" s="9"/>
      <c r="J763" s="9"/>
    </row>
    <row r="764" spans="2:10" ht="14.4" x14ac:dyDescent="0.3">
      <c r="B764"/>
      <c r="C764"/>
      <c r="D764" s="9"/>
      <c r="E764"/>
      <c r="F764" s="9"/>
      <c r="G764" s="9"/>
      <c r="H764" s="9"/>
      <c r="I764" s="9"/>
      <c r="J764" s="9"/>
    </row>
    <row r="765" spans="2:10" ht="14.4" x14ac:dyDescent="0.3">
      <c r="B765"/>
      <c r="C765"/>
      <c r="D765" s="9"/>
      <c r="E765"/>
      <c r="F765" s="9"/>
      <c r="G765" s="9"/>
      <c r="H765" s="9"/>
      <c r="I765" s="9"/>
      <c r="J765" s="9"/>
    </row>
    <row r="766" spans="2:10" ht="14.4" x14ac:dyDescent="0.3">
      <c r="B766"/>
      <c r="C766"/>
      <c r="D766" s="9"/>
      <c r="E766"/>
      <c r="F766" s="9"/>
      <c r="G766" s="9"/>
      <c r="H766" s="9"/>
      <c r="I766" s="9"/>
      <c r="J766" s="9"/>
    </row>
    <row r="767" spans="2:10" ht="14.4" x14ac:dyDescent="0.3">
      <c r="B767"/>
      <c r="C767"/>
      <c r="D767" s="9"/>
      <c r="E767"/>
      <c r="F767" s="9"/>
      <c r="G767" s="9"/>
      <c r="H767" s="9"/>
      <c r="I767" s="9"/>
      <c r="J767" s="9"/>
    </row>
    <row r="768" spans="2:10" ht="14.4" x14ac:dyDescent="0.3">
      <c r="B768"/>
      <c r="C768"/>
      <c r="D768" s="9"/>
      <c r="E768"/>
      <c r="F768" s="9"/>
      <c r="G768" s="9"/>
      <c r="H768" s="9"/>
      <c r="I768" s="9"/>
      <c r="J768" s="9"/>
    </row>
    <row r="769" spans="2:10" ht="14.4" x14ac:dyDescent="0.3">
      <c r="B769"/>
      <c r="C769"/>
      <c r="D769" s="9"/>
      <c r="E769"/>
      <c r="F769" s="9"/>
      <c r="G769" s="9"/>
      <c r="H769" s="9"/>
      <c r="I769" s="9"/>
      <c r="J769" s="9"/>
    </row>
    <row r="770" spans="2:10" ht="14.4" x14ac:dyDescent="0.3">
      <c r="B770"/>
      <c r="C770"/>
      <c r="D770" s="9"/>
      <c r="E770"/>
      <c r="F770" s="9"/>
      <c r="G770" s="9"/>
      <c r="H770" s="9"/>
      <c r="I770" s="9"/>
      <c r="J770" s="9"/>
    </row>
    <row r="771" spans="2:10" ht="14.4" x14ac:dyDescent="0.3">
      <c r="B771"/>
      <c r="C771"/>
      <c r="D771" s="9"/>
      <c r="E771"/>
      <c r="F771" s="9"/>
      <c r="G771" s="9"/>
      <c r="H771" s="9"/>
      <c r="I771" s="9"/>
      <c r="J771" s="9"/>
    </row>
    <row r="772" spans="2:10" ht="14.4" x14ac:dyDescent="0.3">
      <c r="B772"/>
      <c r="C772"/>
      <c r="D772" s="9"/>
      <c r="E772"/>
      <c r="F772" s="9"/>
      <c r="G772" s="9"/>
      <c r="H772" s="9"/>
      <c r="I772" s="9"/>
      <c r="J772" s="9"/>
    </row>
    <row r="773" spans="2:10" ht="14.4" x14ac:dyDescent="0.3">
      <c r="B773"/>
      <c r="C773"/>
      <c r="D773" s="9"/>
      <c r="E773"/>
      <c r="F773" s="9"/>
      <c r="G773" s="9"/>
      <c r="H773" s="9"/>
      <c r="I773" s="9"/>
      <c r="J773" s="9"/>
    </row>
    <row r="774" spans="2:10" ht="14.4" x14ac:dyDescent="0.3">
      <c r="B774"/>
      <c r="C774"/>
      <c r="D774" s="9"/>
      <c r="E774"/>
      <c r="F774" s="9"/>
      <c r="G774" s="9"/>
      <c r="H774" s="9"/>
      <c r="I774" s="9"/>
      <c r="J774" s="9"/>
    </row>
    <row r="775" spans="2:10" ht="14.4" x14ac:dyDescent="0.3">
      <c r="B775"/>
      <c r="C775"/>
      <c r="D775" s="9"/>
      <c r="E775"/>
      <c r="F775" s="9"/>
      <c r="G775" s="9"/>
      <c r="H775" s="9"/>
      <c r="I775" s="9"/>
      <c r="J775" s="9"/>
    </row>
    <row r="776" spans="2:10" ht="14.4" x14ac:dyDescent="0.3">
      <c r="B776"/>
      <c r="C776"/>
      <c r="D776" s="9"/>
      <c r="E776"/>
      <c r="F776" s="9"/>
      <c r="G776" s="9"/>
      <c r="H776" s="9"/>
      <c r="I776" s="9"/>
      <c r="J776" s="9"/>
    </row>
    <row r="777" spans="2:10" ht="14.4" x14ac:dyDescent="0.3">
      <c r="B777"/>
      <c r="C777"/>
      <c r="D777" s="9"/>
      <c r="E777"/>
      <c r="F777" s="9"/>
      <c r="G777" s="9"/>
      <c r="H777" s="9"/>
      <c r="I777" s="9"/>
      <c r="J777" s="9"/>
    </row>
    <row r="778" spans="2:10" ht="14.4" x14ac:dyDescent="0.3">
      <c r="B778"/>
      <c r="C778"/>
      <c r="D778" s="9"/>
      <c r="E778"/>
      <c r="F778" s="9"/>
      <c r="G778" s="9"/>
      <c r="H778" s="9"/>
      <c r="I778" s="9"/>
      <c r="J778" s="9"/>
    </row>
    <row r="779" spans="2:10" ht="14.4" x14ac:dyDescent="0.3">
      <c r="B779"/>
      <c r="C779"/>
      <c r="D779" s="9"/>
      <c r="E779"/>
      <c r="F779" s="9"/>
      <c r="G779" s="9"/>
      <c r="H779" s="9"/>
      <c r="I779" s="9"/>
      <c r="J779" s="9"/>
    </row>
    <row r="780" spans="2:10" ht="14.4" x14ac:dyDescent="0.3">
      <c r="B780"/>
      <c r="C780"/>
      <c r="D780" s="9"/>
      <c r="E780"/>
      <c r="F780" s="9"/>
      <c r="G780" s="9"/>
      <c r="H780" s="9"/>
      <c r="I780" s="9"/>
      <c r="J780" s="9"/>
    </row>
    <row r="781" spans="2:10" ht="14.4" x14ac:dyDescent="0.3">
      <c r="B781"/>
      <c r="C781"/>
      <c r="D781" s="9"/>
      <c r="E781"/>
      <c r="F781" s="9"/>
      <c r="G781" s="9"/>
      <c r="H781" s="9"/>
      <c r="I781" s="9"/>
      <c r="J781" s="9"/>
    </row>
    <row r="782" spans="2:10" ht="14.4" x14ac:dyDescent="0.3">
      <c r="B782"/>
      <c r="C782"/>
      <c r="D782" s="9"/>
      <c r="E782"/>
      <c r="F782" s="9"/>
      <c r="G782" s="9"/>
      <c r="H782" s="9"/>
      <c r="I782" s="9"/>
      <c r="J782" s="9"/>
    </row>
    <row r="783" spans="2:10" ht="14.4" x14ac:dyDescent="0.3">
      <c r="B783"/>
      <c r="C783"/>
      <c r="D783" s="9"/>
      <c r="E783"/>
      <c r="F783" s="9"/>
      <c r="G783" s="9"/>
      <c r="H783" s="9"/>
      <c r="I783" s="9"/>
      <c r="J783" s="9"/>
    </row>
    <row r="784" spans="2:10" ht="14.4" x14ac:dyDescent="0.3">
      <c r="B784"/>
      <c r="C784"/>
      <c r="D784" s="9"/>
      <c r="E784"/>
      <c r="F784" s="9"/>
      <c r="G784" s="9"/>
      <c r="H784" s="9"/>
      <c r="I784" s="9"/>
      <c r="J784" s="9"/>
    </row>
    <row r="785" spans="2:10" ht="14.4" x14ac:dyDescent="0.3">
      <c r="B785"/>
      <c r="C785"/>
      <c r="D785" s="9"/>
      <c r="E785"/>
      <c r="F785" s="9"/>
      <c r="G785" s="9"/>
      <c r="H785" s="9"/>
      <c r="I785" s="9"/>
      <c r="J785" s="9"/>
    </row>
    <row r="786" spans="2:10" ht="14.4" x14ac:dyDescent="0.3">
      <c r="B786"/>
      <c r="C786"/>
      <c r="D786" s="9"/>
      <c r="E786"/>
      <c r="F786" s="9"/>
      <c r="G786" s="9"/>
      <c r="H786" s="9"/>
      <c r="I786" s="9"/>
      <c r="J786" s="9"/>
    </row>
    <row r="787" spans="2:10" ht="14.4" x14ac:dyDescent="0.3">
      <c r="B787"/>
      <c r="C787"/>
      <c r="D787" s="9"/>
      <c r="E787"/>
      <c r="F787" s="9"/>
      <c r="G787" s="9"/>
      <c r="H787" s="9"/>
      <c r="I787" s="9"/>
      <c r="J787" s="9"/>
    </row>
    <row r="788" spans="2:10" ht="14.4" x14ac:dyDescent="0.3">
      <c r="B788"/>
      <c r="C788"/>
      <c r="D788" s="9"/>
      <c r="E788"/>
      <c r="F788" s="9"/>
      <c r="G788" s="9"/>
      <c r="H788" s="9"/>
      <c r="I788" s="9"/>
      <c r="J788" s="9"/>
    </row>
    <row r="789" spans="2:10" ht="14.4" x14ac:dyDescent="0.3">
      <c r="B789"/>
      <c r="C789"/>
      <c r="D789" s="9"/>
      <c r="E789"/>
      <c r="F789" s="9"/>
      <c r="G789" s="9"/>
      <c r="H789" s="9"/>
      <c r="I789" s="9"/>
      <c r="J789" s="9"/>
    </row>
    <row r="790" spans="2:10" ht="14.4" x14ac:dyDescent="0.3">
      <c r="B790"/>
      <c r="C790"/>
      <c r="D790" s="9"/>
      <c r="E790"/>
      <c r="F790" s="9"/>
      <c r="G790" s="9"/>
      <c r="H790" s="9"/>
      <c r="I790" s="9"/>
      <c r="J790" s="9"/>
    </row>
    <row r="791" spans="2:10" ht="14.4" x14ac:dyDescent="0.3">
      <c r="B791"/>
      <c r="C791"/>
      <c r="D791" s="9"/>
      <c r="E791"/>
      <c r="F791" s="9"/>
      <c r="G791" s="9"/>
      <c r="H791" s="9"/>
      <c r="I791" s="9"/>
      <c r="J791" s="9"/>
    </row>
    <row r="792" spans="2:10" ht="14.4" x14ac:dyDescent="0.3">
      <c r="B792"/>
      <c r="C792"/>
      <c r="D792" s="9"/>
      <c r="E792"/>
      <c r="F792" s="9"/>
      <c r="G792" s="9"/>
      <c r="H792" s="9"/>
      <c r="I792" s="9"/>
      <c r="J792" s="9"/>
    </row>
    <row r="793" spans="2:10" ht="14.4" x14ac:dyDescent="0.3">
      <c r="B793"/>
      <c r="C793"/>
      <c r="D793" s="9"/>
      <c r="E793"/>
      <c r="F793" s="9"/>
      <c r="G793" s="9"/>
      <c r="H793" s="9"/>
      <c r="I793" s="9"/>
      <c r="J793" s="9"/>
    </row>
    <row r="794" spans="2:10" ht="14.4" x14ac:dyDescent="0.3">
      <c r="B794"/>
      <c r="C794"/>
      <c r="D794" s="9"/>
      <c r="E794"/>
      <c r="F794" s="9"/>
      <c r="G794" s="9"/>
      <c r="H794" s="9"/>
      <c r="I794" s="9"/>
      <c r="J794" s="9"/>
    </row>
    <row r="795" spans="2:10" ht="14.4" x14ac:dyDescent="0.3">
      <c r="B795"/>
      <c r="C795"/>
      <c r="D795" s="9"/>
      <c r="E795"/>
      <c r="F795" s="9"/>
      <c r="G795" s="9"/>
      <c r="H795" s="9"/>
      <c r="I795" s="9"/>
      <c r="J795" s="9"/>
    </row>
    <row r="796" spans="2:10" ht="14.4" x14ac:dyDescent="0.3">
      <c r="B796"/>
      <c r="C796"/>
      <c r="D796" s="9"/>
      <c r="E796"/>
      <c r="F796" s="9"/>
      <c r="G796" s="9"/>
      <c r="H796" s="9"/>
      <c r="I796" s="9"/>
      <c r="J796" s="9"/>
    </row>
    <row r="797" spans="2:10" ht="14.4" x14ac:dyDescent="0.3">
      <c r="B797"/>
      <c r="C797"/>
      <c r="D797" s="9"/>
      <c r="E797"/>
      <c r="F797" s="9"/>
      <c r="G797" s="9"/>
      <c r="H797" s="9"/>
      <c r="I797" s="9"/>
      <c r="J797" s="9"/>
    </row>
    <row r="798" spans="2:10" ht="14.4" x14ac:dyDescent="0.3">
      <c r="B798"/>
      <c r="C798"/>
      <c r="D798" s="9"/>
      <c r="E798"/>
      <c r="F798" s="9"/>
      <c r="G798" s="9"/>
      <c r="H798" s="9"/>
      <c r="I798" s="9"/>
      <c r="J798" s="9"/>
    </row>
    <row r="799" spans="2:10" ht="14.4" x14ac:dyDescent="0.3">
      <c r="B799"/>
      <c r="C799"/>
      <c r="D799" s="9"/>
      <c r="E799"/>
      <c r="F799" s="9"/>
      <c r="G799" s="9"/>
      <c r="H799" s="9"/>
      <c r="I799" s="9"/>
      <c r="J799" s="9"/>
    </row>
    <row r="800" spans="2:10" ht="14.4" x14ac:dyDescent="0.3">
      <c r="B800"/>
      <c r="C800"/>
      <c r="D800" s="9"/>
      <c r="E800"/>
      <c r="F800" s="9"/>
      <c r="G800" s="9"/>
      <c r="H800" s="9"/>
      <c r="I800" s="9"/>
      <c r="J800" s="9"/>
    </row>
    <row r="801" spans="2:10" ht="14.4" x14ac:dyDescent="0.3">
      <c r="B801"/>
      <c r="C801"/>
      <c r="D801" s="9"/>
      <c r="E801"/>
      <c r="F801" s="9"/>
      <c r="G801" s="9"/>
      <c r="H801" s="9"/>
      <c r="I801" s="9"/>
      <c r="J801" s="9"/>
    </row>
    <row r="802" spans="2:10" ht="14.4" x14ac:dyDescent="0.3">
      <c r="B802"/>
      <c r="C802"/>
      <c r="D802" s="9"/>
      <c r="E802"/>
      <c r="F802" s="9"/>
      <c r="G802" s="9"/>
      <c r="H802" s="9"/>
      <c r="I802" s="9"/>
      <c r="J802" s="9"/>
    </row>
    <row r="803" spans="2:10" ht="14.4" x14ac:dyDescent="0.3">
      <c r="B803"/>
      <c r="C803"/>
      <c r="D803" s="9"/>
      <c r="E803"/>
      <c r="F803" s="9"/>
      <c r="G803" s="9"/>
      <c r="H803" s="9"/>
      <c r="I803" s="9"/>
      <c r="J803" s="9"/>
    </row>
    <row r="804" spans="2:10" ht="14.4" x14ac:dyDescent="0.3">
      <c r="B804"/>
      <c r="C804"/>
      <c r="D804" s="9"/>
      <c r="E804"/>
      <c r="F804" s="9"/>
      <c r="G804" s="9"/>
      <c r="H804" s="9"/>
      <c r="I804" s="9"/>
      <c r="J804" s="9"/>
    </row>
    <row r="805" spans="2:10" ht="14.4" x14ac:dyDescent="0.3">
      <c r="B805"/>
      <c r="C805"/>
      <c r="D805" s="9"/>
      <c r="E805"/>
      <c r="F805" s="9"/>
      <c r="G805" s="9"/>
      <c r="H805" s="9"/>
      <c r="I805" s="9"/>
      <c r="J805" s="9"/>
    </row>
    <row r="806" spans="2:10" ht="14.4" x14ac:dyDescent="0.3">
      <c r="B806"/>
      <c r="C806"/>
      <c r="D806" s="9"/>
      <c r="E806"/>
      <c r="F806" s="9"/>
      <c r="G806" s="9"/>
      <c r="H806" s="9"/>
      <c r="I806" s="9"/>
      <c r="J806" s="9"/>
    </row>
    <row r="807" spans="2:10" ht="14.4" x14ac:dyDescent="0.3">
      <c r="B807"/>
      <c r="C807"/>
      <c r="D807" s="9"/>
      <c r="E807"/>
      <c r="F807" s="9"/>
      <c r="G807" s="9"/>
      <c r="H807" s="9"/>
      <c r="I807" s="9"/>
      <c r="J807" s="9"/>
    </row>
    <row r="808" spans="2:10" ht="14.4" x14ac:dyDescent="0.3">
      <c r="B808"/>
      <c r="C808"/>
      <c r="D808" s="9"/>
      <c r="E808"/>
      <c r="F808" s="9"/>
      <c r="G808" s="9"/>
      <c r="H808" s="9"/>
      <c r="I808" s="9"/>
      <c r="J808" s="9"/>
    </row>
    <row r="809" spans="2:10" ht="14.4" x14ac:dyDescent="0.3">
      <c r="B809"/>
      <c r="C809"/>
      <c r="D809" s="9"/>
      <c r="E809"/>
      <c r="F809" s="9"/>
      <c r="G809" s="9"/>
      <c r="H809" s="9"/>
      <c r="I809" s="9"/>
      <c r="J809" s="9"/>
    </row>
    <row r="810" spans="2:10" ht="14.4" x14ac:dyDescent="0.3">
      <c r="B810"/>
      <c r="C810"/>
      <c r="D810" s="9"/>
      <c r="E810"/>
      <c r="F810" s="9"/>
      <c r="G810" s="9"/>
      <c r="H810" s="9"/>
      <c r="I810" s="9"/>
      <c r="J810" s="9"/>
    </row>
    <row r="811" spans="2:10" ht="14.4" x14ac:dyDescent="0.3">
      <c r="B811"/>
      <c r="C811"/>
      <c r="D811" s="9"/>
      <c r="E811"/>
      <c r="F811" s="9"/>
      <c r="G811" s="9"/>
      <c r="H811" s="9"/>
      <c r="I811" s="9"/>
      <c r="J811" s="9"/>
    </row>
    <row r="812" spans="2:10" ht="14.4" x14ac:dyDescent="0.3">
      <c r="B812"/>
      <c r="C812"/>
      <c r="D812" s="9"/>
      <c r="E812"/>
      <c r="F812" s="9"/>
      <c r="G812" s="9"/>
      <c r="H812" s="9"/>
      <c r="I812" s="9"/>
      <c r="J812" s="9"/>
    </row>
    <row r="813" spans="2:10" ht="14.4" x14ac:dyDescent="0.3">
      <c r="B813"/>
      <c r="C813"/>
      <c r="D813" s="9"/>
      <c r="E813"/>
    </row>
    <row r="814" spans="2:10" ht="14.4" x14ac:dyDescent="0.3">
      <c r="B814"/>
      <c r="C814"/>
      <c r="D814" s="9"/>
      <c r="E814"/>
    </row>
    <row r="815" spans="2:10" ht="14.4" x14ac:dyDescent="0.3">
      <c r="B815"/>
      <c r="C815"/>
      <c r="D815" s="9"/>
      <c r="E815"/>
    </row>
    <row r="816" spans="2:10" ht="14.4" x14ac:dyDescent="0.3">
      <c r="B816"/>
      <c r="C816"/>
      <c r="D816" s="9"/>
      <c r="E816"/>
    </row>
    <row r="817" spans="2:5" ht="14.4" x14ac:dyDescent="0.3">
      <c r="B817"/>
      <c r="C817"/>
      <c r="D817" s="9"/>
      <c r="E817"/>
    </row>
    <row r="818" spans="2:5" ht="14.4" x14ac:dyDescent="0.3">
      <c r="B818"/>
      <c r="C818"/>
      <c r="D818" s="9"/>
      <c r="E818"/>
    </row>
    <row r="819" spans="2:5" ht="14.4" x14ac:dyDescent="0.3">
      <c r="B819"/>
      <c r="C819"/>
      <c r="D819" s="9"/>
      <c r="E819"/>
    </row>
    <row r="820" spans="2:5" ht="14.4" x14ac:dyDescent="0.3">
      <c r="B820"/>
      <c r="C820"/>
      <c r="D820" s="9"/>
      <c r="E820"/>
    </row>
    <row r="821" spans="2:5" ht="14.4" x14ac:dyDescent="0.3">
      <c r="B821"/>
      <c r="C821"/>
      <c r="D821" s="9"/>
      <c r="E821"/>
    </row>
    <row r="822" spans="2:5" ht="14.4" x14ac:dyDescent="0.3">
      <c r="B822"/>
      <c r="C822"/>
      <c r="D822" s="9"/>
      <c r="E822"/>
    </row>
    <row r="823" spans="2:5" ht="14.4" x14ac:dyDescent="0.3">
      <c r="B823"/>
      <c r="C823"/>
      <c r="D823" s="9"/>
      <c r="E823"/>
    </row>
    <row r="824" spans="2:5" ht="14.4" x14ac:dyDescent="0.3">
      <c r="B824"/>
      <c r="C824"/>
      <c r="D824" s="9"/>
      <c r="E824"/>
    </row>
    <row r="825" spans="2:5" ht="14.4" x14ac:dyDescent="0.3">
      <c r="B825"/>
      <c r="C825"/>
      <c r="D825" s="9"/>
      <c r="E825"/>
    </row>
    <row r="826" spans="2:5" ht="14.4" x14ac:dyDescent="0.3">
      <c r="B826"/>
      <c r="C826"/>
      <c r="D826" s="9"/>
      <c r="E826"/>
    </row>
    <row r="827" spans="2:5" ht="14.4" x14ac:dyDescent="0.3">
      <c r="B827"/>
      <c r="C827"/>
      <c r="D827" s="9"/>
      <c r="E827"/>
    </row>
    <row r="828" spans="2:5" ht="14.4" x14ac:dyDescent="0.3">
      <c r="B828"/>
      <c r="C828"/>
      <c r="D828" s="9"/>
      <c r="E828"/>
    </row>
    <row r="829" spans="2:5" ht="14.4" x14ac:dyDescent="0.3">
      <c r="B829"/>
      <c r="C829"/>
      <c r="D829" s="9"/>
      <c r="E829"/>
    </row>
    <row r="830" spans="2:5" ht="14.4" x14ac:dyDescent="0.3">
      <c r="B830"/>
      <c r="C830"/>
      <c r="D830" s="9"/>
      <c r="E830"/>
    </row>
    <row r="831" spans="2:5" ht="14.4" x14ac:dyDescent="0.3">
      <c r="B831"/>
      <c r="C831"/>
      <c r="D831" s="9"/>
      <c r="E831"/>
    </row>
    <row r="832" spans="2:5" ht="14.4" x14ac:dyDescent="0.3">
      <c r="B832"/>
      <c r="C832"/>
      <c r="D832" s="9"/>
      <c r="E832"/>
    </row>
    <row r="833" spans="2:5" ht="14.4" x14ac:dyDescent="0.3">
      <c r="B833"/>
      <c r="C833"/>
      <c r="D833" s="9"/>
      <c r="E833"/>
    </row>
    <row r="834" spans="2:5" ht="14.4" x14ac:dyDescent="0.3">
      <c r="B834"/>
      <c r="C834"/>
      <c r="D834" s="9"/>
      <c r="E834"/>
    </row>
    <row r="835" spans="2:5" ht="14.4" x14ac:dyDescent="0.3">
      <c r="B835"/>
      <c r="C835"/>
      <c r="D835" s="9"/>
      <c r="E835"/>
    </row>
    <row r="836" spans="2:5" ht="14.4" x14ac:dyDescent="0.3">
      <c r="B836"/>
      <c r="C836"/>
      <c r="D836" s="9"/>
      <c r="E836"/>
    </row>
    <row r="837" spans="2:5" ht="14.4" x14ac:dyDescent="0.3">
      <c r="B837"/>
      <c r="C837"/>
      <c r="D837" s="9"/>
      <c r="E837"/>
    </row>
    <row r="838" spans="2:5" ht="14.4" x14ac:dyDescent="0.3">
      <c r="B838"/>
      <c r="C838"/>
      <c r="D838" s="9"/>
      <c r="E838"/>
    </row>
    <row r="839" spans="2:5" ht="14.4" x14ac:dyDescent="0.3">
      <c r="B839"/>
      <c r="C839"/>
      <c r="D839" s="9"/>
      <c r="E839"/>
    </row>
    <row r="840" spans="2:5" ht="14.4" x14ac:dyDescent="0.3">
      <c r="B840"/>
      <c r="C840"/>
      <c r="D840" s="9"/>
      <c r="E840"/>
    </row>
    <row r="841" spans="2:5" ht="14.4" x14ac:dyDescent="0.3">
      <c r="B841"/>
      <c r="C841"/>
      <c r="D841" s="9"/>
      <c r="E841"/>
    </row>
    <row r="842" spans="2:5" ht="14.4" x14ac:dyDescent="0.3">
      <c r="B842"/>
      <c r="C842"/>
      <c r="D842" s="9"/>
      <c r="E842"/>
    </row>
    <row r="843" spans="2:5" ht="14.4" x14ac:dyDescent="0.3">
      <c r="B843"/>
      <c r="C843"/>
      <c r="D843" s="9"/>
      <c r="E843"/>
    </row>
    <row r="844" spans="2:5" ht="14.4" x14ac:dyDescent="0.3">
      <c r="B844"/>
      <c r="C844"/>
      <c r="D844" s="9"/>
      <c r="E844"/>
    </row>
    <row r="845" spans="2:5" ht="14.4" x14ac:dyDescent="0.3">
      <c r="B845"/>
      <c r="C845"/>
      <c r="D845" s="9"/>
      <c r="E845"/>
    </row>
    <row r="846" spans="2:5" ht="14.4" x14ac:dyDescent="0.3">
      <c r="B846"/>
      <c r="C846"/>
      <c r="D846" s="9"/>
      <c r="E846"/>
    </row>
    <row r="847" spans="2:5" ht="14.4" x14ac:dyDescent="0.3">
      <c r="B847"/>
      <c r="C847"/>
      <c r="D847" s="9"/>
      <c r="E847"/>
    </row>
    <row r="848" spans="2:5" ht="14.4" x14ac:dyDescent="0.3">
      <c r="B848"/>
      <c r="C848"/>
      <c r="D848" s="9"/>
      <c r="E848"/>
    </row>
    <row r="849" spans="2:5" ht="14.4" x14ac:dyDescent="0.3">
      <c r="B849"/>
      <c r="C849"/>
      <c r="D849" s="9"/>
      <c r="E849"/>
    </row>
    <row r="850" spans="2:5" ht="14.4" x14ac:dyDescent="0.3">
      <c r="B850"/>
      <c r="C850"/>
      <c r="D850" s="9"/>
      <c r="E850"/>
    </row>
    <row r="851" spans="2:5" ht="14.4" x14ac:dyDescent="0.3">
      <c r="B851"/>
      <c r="C851"/>
      <c r="D851" s="9"/>
      <c r="E851"/>
    </row>
    <row r="852" spans="2:5" ht="14.4" x14ac:dyDescent="0.3">
      <c r="B852"/>
      <c r="C852"/>
      <c r="D852" s="9"/>
      <c r="E852"/>
    </row>
    <row r="853" spans="2:5" ht="14.4" x14ac:dyDescent="0.3">
      <c r="B853"/>
      <c r="C853"/>
      <c r="D853" s="9"/>
      <c r="E853"/>
    </row>
    <row r="854" spans="2:5" ht="14.4" x14ac:dyDescent="0.3">
      <c r="B854"/>
      <c r="C854"/>
      <c r="D854" s="9"/>
      <c r="E854"/>
    </row>
    <row r="855" spans="2:5" ht="14.4" x14ac:dyDescent="0.3">
      <c r="B855"/>
      <c r="C855"/>
      <c r="D855" s="9"/>
      <c r="E855"/>
    </row>
    <row r="856" spans="2:5" ht="14.4" x14ac:dyDescent="0.3">
      <c r="B856"/>
      <c r="C856"/>
      <c r="D856" s="9"/>
      <c r="E856"/>
    </row>
    <row r="857" spans="2:5" ht="14.4" x14ac:dyDescent="0.3">
      <c r="B857"/>
      <c r="C857"/>
      <c r="D857" s="9"/>
      <c r="E857"/>
    </row>
    <row r="858" spans="2:5" ht="14.4" x14ac:dyDescent="0.3">
      <c r="B858"/>
      <c r="C858"/>
      <c r="D858" s="9"/>
      <c r="E858"/>
    </row>
    <row r="859" spans="2:5" ht="14.4" x14ac:dyDescent="0.3">
      <c r="B859"/>
      <c r="C859"/>
      <c r="D859" s="9"/>
      <c r="E859"/>
    </row>
    <row r="860" spans="2:5" ht="14.4" x14ac:dyDescent="0.3">
      <c r="B860"/>
      <c r="C860"/>
      <c r="D860" s="9"/>
      <c r="E860"/>
    </row>
    <row r="861" spans="2:5" ht="14.4" x14ac:dyDescent="0.3">
      <c r="B861"/>
      <c r="C861"/>
      <c r="D861" s="9"/>
      <c r="E861"/>
    </row>
    <row r="862" spans="2:5" ht="14.4" x14ac:dyDescent="0.3">
      <c r="B862"/>
      <c r="C862"/>
      <c r="D862" s="9"/>
      <c r="E862"/>
    </row>
    <row r="863" spans="2:5" ht="14.4" x14ac:dyDescent="0.3">
      <c r="B863"/>
      <c r="C863"/>
      <c r="D863" s="9"/>
      <c r="E863"/>
    </row>
    <row r="864" spans="2:5" ht="14.4" x14ac:dyDescent="0.3">
      <c r="B864"/>
      <c r="C864"/>
      <c r="D864" s="9"/>
      <c r="E864"/>
    </row>
    <row r="865" spans="2:5" ht="14.4" x14ac:dyDescent="0.3">
      <c r="B865"/>
      <c r="C865"/>
      <c r="D865" s="9"/>
      <c r="E865"/>
    </row>
    <row r="866" spans="2:5" ht="14.4" x14ac:dyDescent="0.3">
      <c r="B866"/>
      <c r="C866"/>
      <c r="D866" s="9"/>
      <c r="E866"/>
    </row>
    <row r="867" spans="2:5" ht="14.4" x14ac:dyDescent="0.3">
      <c r="B867"/>
      <c r="C867"/>
      <c r="D867" s="9"/>
      <c r="E867"/>
    </row>
    <row r="868" spans="2:5" ht="14.4" x14ac:dyDescent="0.3">
      <c r="B868"/>
      <c r="C868"/>
      <c r="D868" s="9"/>
      <c r="E868"/>
    </row>
    <row r="869" spans="2:5" ht="14.4" x14ac:dyDescent="0.3">
      <c r="B869"/>
      <c r="C869"/>
      <c r="D869" s="9"/>
      <c r="E869"/>
    </row>
    <row r="870" spans="2:5" ht="14.4" x14ac:dyDescent="0.3">
      <c r="B870"/>
      <c r="C870"/>
      <c r="D870" s="9"/>
      <c r="E870"/>
    </row>
    <row r="871" spans="2:5" ht="14.4" x14ac:dyDescent="0.3">
      <c r="B871"/>
      <c r="C871"/>
      <c r="D871" s="9"/>
      <c r="E871"/>
    </row>
    <row r="872" spans="2:5" ht="14.4" x14ac:dyDescent="0.3">
      <c r="B872"/>
      <c r="C872"/>
      <c r="D872" s="9"/>
      <c r="E872"/>
    </row>
    <row r="873" spans="2:5" ht="14.4" x14ac:dyDescent="0.3">
      <c r="B873"/>
      <c r="C873"/>
      <c r="D873" s="9"/>
      <c r="E873"/>
    </row>
    <row r="874" spans="2:5" ht="14.4" x14ac:dyDescent="0.3">
      <c r="B874"/>
      <c r="C874"/>
      <c r="D874" s="9"/>
      <c r="E874"/>
    </row>
    <row r="875" spans="2:5" ht="14.4" x14ac:dyDescent="0.3">
      <c r="B875"/>
      <c r="C875"/>
      <c r="D875" s="9"/>
      <c r="E875"/>
    </row>
    <row r="876" spans="2:5" ht="14.4" x14ac:dyDescent="0.3">
      <c r="B876"/>
      <c r="C876"/>
      <c r="D876" s="9"/>
      <c r="E876"/>
    </row>
    <row r="877" spans="2:5" ht="14.4" x14ac:dyDescent="0.3">
      <c r="B877"/>
      <c r="C877"/>
      <c r="D877" s="9"/>
      <c r="E877"/>
    </row>
    <row r="878" spans="2:5" ht="14.4" x14ac:dyDescent="0.3">
      <c r="B878"/>
      <c r="C878"/>
      <c r="D878" s="9"/>
      <c r="E878"/>
    </row>
    <row r="879" spans="2:5" ht="14.4" x14ac:dyDescent="0.3">
      <c r="B879"/>
      <c r="C879"/>
      <c r="D879" s="9"/>
      <c r="E879"/>
    </row>
    <row r="880" spans="2:5" ht="14.4" x14ac:dyDescent="0.3">
      <c r="B880"/>
      <c r="C880"/>
      <c r="D880" s="9"/>
      <c r="E880"/>
    </row>
    <row r="881" spans="2:5" ht="14.4" x14ac:dyDescent="0.3">
      <c r="B881"/>
      <c r="C881"/>
      <c r="D881" s="9"/>
      <c r="E881"/>
    </row>
    <row r="882" spans="2:5" ht="14.4" x14ac:dyDescent="0.3">
      <c r="B882"/>
      <c r="C882"/>
      <c r="D882" s="9"/>
      <c r="E882"/>
    </row>
    <row r="883" spans="2:5" ht="14.4" x14ac:dyDescent="0.3">
      <c r="B883"/>
      <c r="C883"/>
      <c r="D883" s="9"/>
      <c r="E883"/>
    </row>
    <row r="884" spans="2:5" ht="14.4" x14ac:dyDescent="0.3">
      <c r="B884"/>
      <c r="C884"/>
      <c r="D884" s="9"/>
      <c r="E884"/>
    </row>
    <row r="885" spans="2:5" ht="14.4" x14ac:dyDescent="0.3">
      <c r="B885"/>
      <c r="C885"/>
      <c r="D885" s="9"/>
      <c r="E885"/>
    </row>
    <row r="886" spans="2:5" ht="14.4" x14ac:dyDescent="0.3">
      <c r="B886"/>
      <c r="C886"/>
      <c r="D886" s="9"/>
      <c r="E886"/>
    </row>
    <row r="887" spans="2:5" ht="14.4" x14ac:dyDescent="0.3">
      <c r="B887"/>
      <c r="C887"/>
      <c r="D887" s="9"/>
      <c r="E887"/>
    </row>
    <row r="888" spans="2:5" ht="14.4" x14ac:dyDescent="0.3">
      <c r="B888"/>
      <c r="C888"/>
      <c r="D888" s="9"/>
      <c r="E888"/>
    </row>
    <row r="889" spans="2:5" ht="14.4" x14ac:dyDescent="0.3">
      <c r="B889"/>
      <c r="C889"/>
      <c r="D889" s="9"/>
      <c r="E889"/>
    </row>
    <row r="890" spans="2:5" ht="14.4" x14ac:dyDescent="0.3">
      <c r="B890"/>
      <c r="C890"/>
      <c r="D890" s="9"/>
      <c r="E890"/>
    </row>
    <row r="891" spans="2:5" ht="14.4" x14ac:dyDescent="0.3">
      <c r="B891"/>
      <c r="C891"/>
      <c r="D891" s="9"/>
      <c r="E891"/>
    </row>
    <row r="892" spans="2:5" ht="14.4" x14ac:dyDescent="0.3">
      <c r="B892"/>
      <c r="C892"/>
      <c r="D892" s="9"/>
      <c r="E892"/>
    </row>
    <row r="893" spans="2:5" ht="14.4" x14ac:dyDescent="0.3">
      <c r="B893"/>
      <c r="C893"/>
      <c r="D893" s="9"/>
      <c r="E893"/>
    </row>
    <row r="894" spans="2:5" ht="14.4" x14ac:dyDescent="0.3">
      <c r="B894"/>
      <c r="C894"/>
      <c r="D894" s="9"/>
      <c r="E894"/>
    </row>
    <row r="895" spans="2:5" ht="14.4" x14ac:dyDescent="0.3">
      <c r="B895"/>
      <c r="C895"/>
      <c r="D895" s="9"/>
      <c r="E895"/>
    </row>
    <row r="896" spans="2:5" ht="14.4" x14ac:dyDescent="0.3">
      <c r="B896"/>
      <c r="C896"/>
      <c r="D896" s="9"/>
      <c r="E896"/>
    </row>
    <row r="897" spans="2:5" ht="14.4" x14ac:dyDescent="0.3">
      <c r="B897"/>
      <c r="C897"/>
      <c r="D897" s="9"/>
      <c r="E897"/>
    </row>
    <row r="898" spans="2:5" ht="14.4" x14ac:dyDescent="0.3">
      <c r="B898"/>
      <c r="C898"/>
      <c r="D898" s="9"/>
      <c r="E898"/>
    </row>
    <row r="899" spans="2:5" ht="14.4" x14ac:dyDescent="0.3">
      <c r="B899"/>
      <c r="C899"/>
      <c r="D899" s="9"/>
      <c r="E899"/>
    </row>
    <row r="900" spans="2:5" ht="14.4" x14ac:dyDescent="0.3">
      <c r="B900"/>
      <c r="C900"/>
      <c r="D900" s="9"/>
      <c r="E900"/>
    </row>
    <row r="901" spans="2:5" ht="14.4" x14ac:dyDescent="0.3">
      <c r="B901"/>
      <c r="C901"/>
      <c r="D901" s="9"/>
      <c r="E901"/>
    </row>
    <row r="902" spans="2:5" ht="14.4" x14ac:dyDescent="0.3">
      <c r="B902"/>
      <c r="C902"/>
      <c r="D902" s="9"/>
      <c r="E902"/>
    </row>
    <row r="903" spans="2:5" ht="14.4" x14ac:dyDescent="0.3">
      <c r="B903"/>
      <c r="C903"/>
      <c r="D903" s="9"/>
      <c r="E903"/>
    </row>
    <row r="904" spans="2:5" ht="14.4" x14ac:dyDescent="0.3">
      <c r="B904"/>
      <c r="C904"/>
      <c r="D904" s="9"/>
      <c r="E904"/>
    </row>
    <row r="905" spans="2:5" ht="14.4" x14ac:dyDescent="0.3">
      <c r="B905"/>
      <c r="C905"/>
      <c r="D905" s="9"/>
      <c r="E905"/>
    </row>
    <row r="906" spans="2:5" ht="14.4" x14ac:dyDescent="0.3">
      <c r="B906"/>
      <c r="C906"/>
      <c r="D906" s="9"/>
      <c r="E906"/>
    </row>
    <row r="907" spans="2:5" ht="14.4" x14ac:dyDescent="0.3">
      <c r="B907"/>
      <c r="C907"/>
      <c r="D907" s="9"/>
      <c r="E907"/>
    </row>
    <row r="908" spans="2:5" ht="14.4" x14ac:dyDescent="0.3">
      <c r="B908"/>
      <c r="C908"/>
      <c r="D908" s="9"/>
      <c r="E908"/>
    </row>
    <row r="909" spans="2:5" ht="14.4" x14ac:dyDescent="0.3">
      <c r="B909"/>
      <c r="C909"/>
      <c r="D909" s="9"/>
      <c r="E909"/>
    </row>
    <row r="910" spans="2:5" ht="14.4" x14ac:dyDescent="0.3">
      <c r="B910"/>
      <c r="C910"/>
      <c r="D910" s="9"/>
      <c r="E910"/>
    </row>
    <row r="911" spans="2:5" ht="14.4" x14ac:dyDescent="0.3">
      <c r="B911"/>
      <c r="C911"/>
      <c r="D911" s="9"/>
      <c r="E911"/>
    </row>
    <row r="912" spans="2:5" ht="14.4" x14ac:dyDescent="0.3">
      <c r="B912"/>
      <c r="C912"/>
      <c r="D912" s="9"/>
      <c r="E912"/>
    </row>
    <row r="913" spans="2:5" ht="14.4" x14ac:dyDescent="0.3">
      <c r="B913"/>
      <c r="C913"/>
      <c r="D913" s="9"/>
      <c r="E913"/>
    </row>
    <row r="914" spans="2:5" ht="14.4" x14ac:dyDescent="0.3">
      <c r="B914"/>
      <c r="C914"/>
      <c r="D914" s="9"/>
      <c r="E914"/>
    </row>
    <row r="915" spans="2:5" ht="14.4" x14ac:dyDescent="0.3">
      <c r="B915"/>
      <c r="C915"/>
      <c r="D915" s="9"/>
      <c r="E915"/>
    </row>
    <row r="916" spans="2:5" ht="14.4" x14ac:dyDescent="0.3">
      <c r="B916"/>
      <c r="C916"/>
      <c r="D916" s="9"/>
      <c r="E916"/>
    </row>
    <row r="917" spans="2:5" ht="14.4" x14ac:dyDescent="0.3">
      <c r="B917"/>
      <c r="C917"/>
      <c r="D917" s="9"/>
      <c r="E917"/>
    </row>
    <row r="918" spans="2:5" ht="14.4" x14ac:dyDescent="0.3">
      <c r="B918"/>
      <c r="C918"/>
      <c r="D918" s="9"/>
      <c r="E918"/>
    </row>
    <row r="919" spans="2:5" ht="14.4" x14ac:dyDescent="0.3">
      <c r="B919"/>
      <c r="C919"/>
      <c r="D919" s="9"/>
      <c r="E919"/>
    </row>
    <row r="920" spans="2:5" ht="14.4" x14ac:dyDescent="0.3">
      <c r="B920"/>
      <c r="C920"/>
      <c r="D920" s="9"/>
      <c r="E920"/>
    </row>
    <row r="921" spans="2:5" ht="14.4" x14ac:dyDescent="0.3">
      <c r="B921"/>
      <c r="C921"/>
      <c r="D921" s="9"/>
      <c r="E921"/>
    </row>
    <row r="922" spans="2:5" ht="14.4" x14ac:dyDescent="0.3">
      <c r="B922"/>
      <c r="C922"/>
      <c r="D922" s="9"/>
      <c r="E922"/>
    </row>
    <row r="923" spans="2:5" ht="14.4" x14ac:dyDescent="0.3">
      <c r="B923"/>
      <c r="C923"/>
      <c r="D923" s="9"/>
      <c r="E923"/>
    </row>
    <row r="924" spans="2:5" ht="14.4" x14ac:dyDescent="0.3">
      <c r="B924"/>
      <c r="C924"/>
      <c r="D924" s="9"/>
      <c r="E924"/>
    </row>
    <row r="925" spans="2:5" ht="14.4" x14ac:dyDescent="0.3">
      <c r="B925"/>
      <c r="C925"/>
      <c r="D925" s="9"/>
      <c r="E925"/>
    </row>
    <row r="926" spans="2:5" ht="14.4" x14ac:dyDescent="0.3">
      <c r="B926"/>
      <c r="C926"/>
      <c r="D926" s="9"/>
      <c r="E926"/>
    </row>
    <row r="927" spans="2:5" ht="14.4" x14ac:dyDescent="0.3">
      <c r="B927"/>
      <c r="C927"/>
      <c r="D927" s="9"/>
      <c r="E927"/>
    </row>
    <row r="928" spans="2:5" ht="14.4" x14ac:dyDescent="0.3">
      <c r="B928"/>
      <c r="C928"/>
      <c r="D928" s="9"/>
      <c r="E928"/>
    </row>
    <row r="929" spans="2:5" ht="14.4" x14ac:dyDescent="0.3">
      <c r="B929"/>
      <c r="C929"/>
      <c r="D929" s="9"/>
      <c r="E929"/>
    </row>
    <row r="930" spans="2:5" ht="14.4" x14ac:dyDescent="0.3">
      <c r="B930"/>
      <c r="C930"/>
      <c r="D930" s="9"/>
      <c r="E930"/>
    </row>
    <row r="931" spans="2:5" ht="14.4" x14ac:dyDescent="0.3">
      <c r="B931"/>
      <c r="C931"/>
      <c r="D931" s="9"/>
      <c r="E931"/>
    </row>
    <row r="932" spans="2:5" ht="14.4" x14ac:dyDescent="0.3">
      <c r="B932"/>
      <c r="C932"/>
      <c r="D932" s="9"/>
      <c r="E932"/>
    </row>
    <row r="933" spans="2:5" ht="14.4" x14ac:dyDescent="0.3">
      <c r="B933"/>
      <c r="C933"/>
      <c r="D933" s="9"/>
      <c r="E933"/>
    </row>
    <row r="934" spans="2:5" ht="14.4" x14ac:dyDescent="0.3">
      <c r="B934"/>
      <c r="C934"/>
      <c r="D934" s="9"/>
      <c r="E934"/>
    </row>
    <row r="935" spans="2:5" ht="14.4" x14ac:dyDescent="0.3">
      <c r="B935"/>
      <c r="C935"/>
      <c r="D935" s="9"/>
      <c r="E935"/>
    </row>
    <row r="936" spans="2:5" ht="14.4" x14ac:dyDescent="0.3">
      <c r="B936"/>
      <c r="C936"/>
      <c r="D936" s="9"/>
      <c r="E936"/>
    </row>
    <row r="937" spans="2:5" ht="14.4" x14ac:dyDescent="0.3">
      <c r="B937"/>
      <c r="C937"/>
      <c r="D937" s="9"/>
      <c r="E937"/>
    </row>
    <row r="938" spans="2:5" ht="14.4" x14ac:dyDescent="0.3">
      <c r="B938"/>
      <c r="C938"/>
      <c r="D938" s="9"/>
      <c r="E938"/>
    </row>
    <row r="939" spans="2:5" ht="14.4" x14ac:dyDescent="0.3">
      <c r="B939"/>
      <c r="C939"/>
      <c r="D939" s="9"/>
      <c r="E939"/>
    </row>
    <row r="940" spans="2:5" ht="14.4" x14ac:dyDescent="0.3">
      <c r="B940"/>
      <c r="C940"/>
      <c r="D940" s="9"/>
      <c r="E940"/>
    </row>
    <row r="941" spans="2:5" ht="14.4" x14ac:dyDescent="0.3">
      <c r="B941"/>
      <c r="C941"/>
      <c r="D941" s="9"/>
      <c r="E941"/>
    </row>
    <row r="942" spans="2:5" ht="14.4" x14ac:dyDescent="0.3">
      <c r="B942"/>
      <c r="C942"/>
      <c r="D942" s="9"/>
      <c r="E942"/>
    </row>
    <row r="943" spans="2:5" ht="14.4" x14ac:dyDescent="0.3">
      <c r="B943"/>
      <c r="C943"/>
      <c r="D943" s="9"/>
      <c r="E943"/>
    </row>
    <row r="944" spans="2:5" ht="14.4" x14ac:dyDescent="0.3">
      <c r="B944"/>
      <c r="C944"/>
      <c r="D944" s="9"/>
      <c r="E944"/>
    </row>
    <row r="945" spans="2:5" ht="14.4" x14ac:dyDescent="0.3">
      <c r="B945"/>
      <c r="C945"/>
      <c r="D945" s="9"/>
      <c r="E945"/>
    </row>
    <row r="946" spans="2:5" ht="14.4" x14ac:dyDescent="0.3">
      <c r="B946"/>
      <c r="C946"/>
      <c r="D946" s="9"/>
      <c r="E946"/>
    </row>
    <row r="947" spans="2:5" ht="14.4" x14ac:dyDescent="0.3">
      <c r="B947"/>
      <c r="C947"/>
      <c r="D947" s="9"/>
      <c r="E947"/>
    </row>
    <row r="948" spans="2:5" ht="14.4" x14ac:dyDescent="0.3">
      <c r="B948"/>
      <c r="C948"/>
      <c r="D948" s="9"/>
      <c r="E948"/>
    </row>
    <row r="949" spans="2:5" ht="14.4" x14ac:dyDescent="0.3">
      <c r="B949"/>
      <c r="C949"/>
      <c r="D949" s="9"/>
      <c r="E949"/>
    </row>
    <row r="950" spans="2:5" ht="14.4" x14ac:dyDescent="0.3">
      <c r="B950"/>
      <c r="C950"/>
      <c r="D950" s="9"/>
      <c r="E950"/>
    </row>
    <row r="951" spans="2:5" ht="14.4" x14ac:dyDescent="0.3">
      <c r="B951"/>
      <c r="C951"/>
      <c r="D951" s="9"/>
      <c r="E951"/>
    </row>
    <row r="952" spans="2:5" ht="14.4" x14ac:dyDescent="0.3">
      <c r="B952"/>
      <c r="C952"/>
      <c r="D952" s="9"/>
      <c r="E952"/>
    </row>
    <row r="953" spans="2:5" ht="14.4" x14ac:dyDescent="0.3">
      <c r="B953"/>
      <c r="C953"/>
      <c r="D953" s="9"/>
      <c r="E953"/>
    </row>
    <row r="954" spans="2:5" ht="14.4" x14ac:dyDescent="0.3">
      <c r="B954"/>
      <c r="C954"/>
      <c r="D954" s="9"/>
      <c r="E954"/>
    </row>
    <row r="955" spans="2:5" ht="14.4" x14ac:dyDescent="0.3">
      <c r="B955"/>
      <c r="C955"/>
      <c r="D955" s="9"/>
      <c r="E955"/>
    </row>
    <row r="956" spans="2:5" ht="14.4" x14ac:dyDescent="0.3">
      <c r="B956"/>
      <c r="C956"/>
      <c r="D956" s="9"/>
      <c r="E956"/>
    </row>
    <row r="957" spans="2:5" ht="14.4" x14ac:dyDescent="0.3">
      <c r="B957"/>
      <c r="C957"/>
      <c r="D957" s="9"/>
      <c r="E957"/>
    </row>
    <row r="958" spans="2:5" ht="14.4" x14ac:dyDescent="0.3">
      <c r="B958"/>
      <c r="C958"/>
      <c r="D958" s="9"/>
      <c r="E958"/>
    </row>
    <row r="959" spans="2:5" ht="14.4" x14ac:dyDescent="0.3">
      <c r="B959"/>
      <c r="C959"/>
      <c r="D959" s="9"/>
      <c r="E959"/>
    </row>
    <row r="960" spans="2:5" ht="14.4" x14ac:dyDescent="0.3">
      <c r="B960"/>
      <c r="C960"/>
      <c r="D960" s="9"/>
      <c r="E960"/>
    </row>
    <row r="961" spans="2:5" ht="14.4" x14ac:dyDescent="0.3">
      <c r="B961"/>
      <c r="C961"/>
      <c r="D961" s="9"/>
      <c r="E961"/>
    </row>
    <row r="962" spans="2:5" ht="14.4" x14ac:dyDescent="0.3">
      <c r="B962"/>
      <c r="C962"/>
      <c r="D962" s="9"/>
      <c r="E962"/>
    </row>
    <row r="963" spans="2:5" ht="14.4" x14ac:dyDescent="0.3">
      <c r="B963"/>
      <c r="C963"/>
      <c r="D963" s="9"/>
      <c r="E963"/>
    </row>
    <row r="964" spans="2:5" ht="14.4" x14ac:dyDescent="0.3">
      <c r="B964"/>
      <c r="C964"/>
      <c r="D964" s="9"/>
      <c r="E964"/>
    </row>
    <row r="965" spans="2:5" ht="14.4" x14ac:dyDescent="0.3">
      <c r="B965"/>
      <c r="C965"/>
      <c r="D965" s="9"/>
      <c r="E965"/>
    </row>
    <row r="966" spans="2:5" ht="14.4" x14ac:dyDescent="0.3">
      <c r="B966"/>
      <c r="C966"/>
      <c r="D966" s="9"/>
      <c r="E966"/>
    </row>
    <row r="967" spans="2:5" ht="14.4" x14ac:dyDescent="0.3">
      <c r="B967"/>
      <c r="C967"/>
      <c r="D967" s="9"/>
      <c r="E967"/>
    </row>
    <row r="968" spans="2:5" ht="14.4" x14ac:dyDescent="0.3">
      <c r="B968"/>
      <c r="C968"/>
      <c r="D968" s="9"/>
      <c r="E968"/>
    </row>
    <row r="969" spans="2:5" ht="14.4" x14ac:dyDescent="0.3">
      <c r="B969"/>
      <c r="C969"/>
      <c r="D969" s="9"/>
      <c r="E969"/>
    </row>
    <row r="970" spans="2:5" ht="14.4" x14ac:dyDescent="0.3">
      <c r="B970"/>
      <c r="C970"/>
      <c r="D970" s="9"/>
      <c r="E970"/>
    </row>
    <row r="971" spans="2:5" ht="14.4" x14ac:dyDescent="0.3">
      <c r="B971"/>
      <c r="C971"/>
      <c r="D971" s="9"/>
      <c r="E971"/>
    </row>
    <row r="972" spans="2:5" ht="14.4" x14ac:dyDescent="0.3">
      <c r="B972"/>
      <c r="C972"/>
      <c r="D972" s="9"/>
      <c r="E972"/>
    </row>
    <row r="973" spans="2:5" ht="14.4" x14ac:dyDescent="0.3">
      <c r="B973"/>
      <c r="C973"/>
      <c r="D973" s="9"/>
      <c r="E973"/>
    </row>
    <row r="974" spans="2:5" ht="14.4" x14ac:dyDescent="0.3">
      <c r="B974"/>
      <c r="C974"/>
      <c r="D974" s="9"/>
      <c r="E974"/>
    </row>
    <row r="975" spans="2:5" ht="14.4" x14ac:dyDescent="0.3">
      <c r="B975"/>
      <c r="C975"/>
      <c r="D975" s="9"/>
      <c r="E975"/>
    </row>
    <row r="976" spans="2:5" ht="14.4" x14ac:dyDescent="0.3">
      <c r="B976"/>
      <c r="C976"/>
      <c r="D976" s="9"/>
      <c r="E976"/>
    </row>
    <row r="977" spans="2:5" ht="14.4" x14ac:dyDescent="0.3">
      <c r="B977"/>
      <c r="C977"/>
      <c r="D977" s="9"/>
      <c r="E977"/>
    </row>
    <row r="978" spans="2:5" ht="14.4" x14ac:dyDescent="0.3">
      <c r="B978"/>
      <c r="C978"/>
      <c r="D978" s="9"/>
      <c r="E978"/>
    </row>
    <row r="979" spans="2:5" ht="14.4" x14ac:dyDescent="0.3">
      <c r="B979"/>
      <c r="C979"/>
      <c r="D979" s="9"/>
      <c r="E979"/>
    </row>
    <row r="980" spans="2:5" ht="14.4" x14ac:dyDescent="0.3">
      <c r="B980"/>
      <c r="C980"/>
      <c r="D980" s="9"/>
      <c r="E980"/>
    </row>
    <row r="981" spans="2:5" ht="14.4" x14ac:dyDescent="0.3">
      <c r="B981"/>
      <c r="C981"/>
      <c r="D981" s="9"/>
      <c r="E981"/>
    </row>
    <row r="982" spans="2:5" ht="14.4" x14ac:dyDescent="0.3">
      <c r="B982"/>
      <c r="C982"/>
      <c r="D982" s="9"/>
      <c r="E982"/>
    </row>
    <row r="983" spans="2:5" ht="14.4" x14ac:dyDescent="0.3">
      <c r="B983"/>
      <c r="C983"/>
      <c r="D983" s="9"/>
      <c r="E983"/>
    </row>
    <row r="984" spans="2:5" ht="14.4" x14ac:dyDescent="0.3">
      <c r="B984"/>
      <c r="C984"/>
      <c r="D984" s="9"/>
      <c r="E984"/>
    </row>
    <row r="985" spans="2:5" ht="14.4" x14ac:dyDescent="0.3">
      <c r="B985"/>
      <c r="C985"/>
      <c r="D985" s="9"/>
      <c r="E985"/>
    </row>
    <row r="986" spans="2:5" ht="14.4" x14ac:dyDescent="0.3">
      <c r="B986"/>
      <c r="C986"/>
      <c r="D986" s="9"/>
      <c r="E986"/>
    </row>
    <row r="987" spans="2:5" ht="14.4" x14ac:dyDescent="0.3">
      <c r="B987"/>
      <c r="C987"/>
      <c r="D987" s="9"/>
      <c r="E987"/>
    </row>
    <row r="988" spans="2:5" ht="14.4" x14ac:dyDescent="0.3">
      <c r="B988"/>
      <c r="C988"/>
      <c r="D988" s="9"/>
      <c r="E988"/>
    </row>
    <row r="989" spans="2:5" ht="14.4" x14ac:dyDescent="0.3">
      <c r="B989"/>
      <c r="C989"/>
      <c r="D989" s="9"/>
      <c r="E989"/>
    </row>
    <row r="990" spans="2:5" ht="14.4" x14ac:dyDescent="0.3">
      <c r="B990"/>
      <c r="C990"/>
      <c r="D990" s="9"/>
      <c r="E990"/>
    </row>
    <row r="991" spans="2:5" ht="14.4" x14ac:dyDescent="0.3">
      <c r="B991"/>
      <c r="C991"/>
      <c r="D991" s="9"/>
      <c r="E991"/>
    </row>
    <row r="992" spans="2:5" ht="14.4" x14ac:dyDescent="0.3">
      <c r="B992"/>
      <c r="C992"/>
      <c r="D992" s="9"/>
      <c r="E992"/>
    </row>
    <row r="993" spans="2:5" ht="14.4" x14ac:dyDescent="0.3">
      <c r="B993"/>
      <c r="C993"/>
      <c r="D993" s="9"/>
      <c r="E993"/>
    </row>
    <row r="994" spans="2:5" ht="14.4" x14ac:dyDescent="0.3">
      <c r="B994"/>
      <c r="C994"/>
      <c r="D994" s="9"/>
      <c r="E994"/>
    </row>
    <row r="995" spans="2:5" ht="14.4" x14ac:dyDescent="0.3">
      <c r="B995"/>
      <c r="C995"/>
      <c r="D995" s="9"/>
      <c r="E995"/>
    </row>
    <row r="996" spans="2:5" ht="14.4" x14ac:dyDescent="0.3">
      <c r="B996"/>
      <c r="C996"/>
      <c r="D996" s="9"/>
      <c r="E996"/>
    </row>
    <row r="997" spans="2:5" ht="14.4" x14ac:dyDescent="0.3">
      <c r="B997"/>
      <c r="C997"/>
      <c r="D997" s="9"/>
      <c r="E997"/>
    </row>
    <row r="998" spans="2:5" ht="14.4" x14ac:dyDescent="0.3">
      <c r="B998"/>
      <c r="C998"/>
      <c r="D998" s="9"/>
      <c r="E998"/>
    </row>
    <row r="999" spans="2:5" ht="14.4" x14ac:dyDescent="0.3">
      <c r="B999"/>
      <c r="C999"/>
      <c r="D999" s="9"/>
      <c r="E999"/>
    </row>
    <row r="1000" spans="2:5" ht="14.4" x14ac:dyDescent="0.3">
      <c r="B1000"/>
      <c r="C1000"/>
      <c r="D1000" s="9"/>
      <c r="E1000"/>
    </row>
    <row r="1001" spans="2:5" ht="14.4" x14ac:dyDescent="0.3">
      <c r="B1001"/>
      <c r="C1001"/>
      <c r="D1001" s="9"/>
      <c r="E1001"/>
    </row>
    <row r="1002" spans="2:5" ht="14.4" x14ac:dyDescent="0.3">
      <c r="B1002"/>
      <c r="C1002"/>
      <c r="D1002" s="9"/>
      <c r="E1002"/>
    </row>
    <row r="1003" spans="2:5" ht="14.4" x14ac:dyDescent="0.3">
      <c r="B1003"/>
      <c r="C1003"/>
      <c r="D1003" s="9"/>
      <c r="E1003"/>
    </row>
    <row r="1004" spans="2:5" ht="14.4" x14ac:dyDescent="0.3">
      <c r="B1004"/>
      <c r="C1004"/>
      <c r="D1004" s="9"/>
      <c r="E1004"/>
    </row>
    <row r="1005" spans="2:5" ht="14.4" x14ac:dyDescent="0.3">
      <c r="B1005"/>
      <c r="C1005"/>
      <c r="D1005" s="9"/>
      <c r="E1005"/>
    </row>
    <row r="1006" spans="2:5" ht="14.4" x14ac:dyDescent="0.3">
      <c r="B1006"/>
      <c r="C1006"/>
      <c r="D1006" s="9"/>
      <c r="E1006"/>
    </row>
    <row r="1007" spans="2:5" ht="14.4" x14ac:dyDescent="0.3">
      <c r="B1007"/>
      <c r="C1007"/>
      <c r="D1007" s="9"/>
      <c r="E1007"/>
    </row>
    <row r="1008" spans="2:5" ht="14.4" x14ac:dyDescent="0.3">
      <c r="B1008"/>
      <c r="C1008"/>
      <c r="D1008" s="9"/>
      <c r="E1008"/>
    </row>
    <row r="1009" spans="2:5" ht="14.4" x14ac:dyDescent="0.3">
      <c r="B1009"/>
      <c r="C1009"/>
      <c r="D1009" s="9"/>
      <c r="E1009"/>
    </row>
    <row r="1010" spans="2:5" ht="14.4" x14ac:dyDescent="0.3">
      <c r="B1010"/>
      <c r="C1010"/>
      <c r="D1010" s="9"/>
      <c r="E1010"/>
    </row>
    <row r="1011" spans="2:5" ht="14.4" x14ac:dyDescent="0.3">
      <c r="B1011"/>
      <c r="C1011"/>
      <c r="D1011" s="9"/>
      <c r="E1011"/>
    </row>
    <row r="1012" spans="2:5" ht="14.4" x14ac:dyDescent="0.3">
      <c r="B1012"/>
      <c r="C1012"/>
      <c r="D1012" s="9"/>
      <c r="E1012"/>
    </row>
    <row r="1013" spans="2:5" ht="14.4" x14ac:dyDescent="0.3">
      <c r="B1013"/>
      <c r="C1013"/>
      <c r="D1013" s="9"/>
      <c r="E1013"/>
    </row>
    <row r="1014" spans="2:5" ht="14.4" x14ac:dyDescent="0.3">
      <c r="B1014"/>
      <c r="C1014"/>
      <c r="D1014" s="9"/>
      <c r="E1014"/>
    </row>
    <row r="1015" spans="2:5" ht="14.4" x14ac:dyDescent="0.3">
      <c r="B1015"/>
      <c r="C1015"/>
      <c r="D1015" s="9"/>
      <c r="E1015"/>
    </row>
    <row r="1016" spans="2:5" ht="14.4" x14ac:dyDescent="0.3">
      <c r="B1016"/>
      <c r="C1016"/>
      <c r="D1016" s="9"/>
      <c r="E1016"/>
    </row>
    <row r="1017" spans="2:5" ht="14.4" x14ac:dyDescent="0.3">
      <c r="B1017"/>
      <c r="C1017"/>
      <c r="D1017" s="9"/>
      <c r="E1017"/>
    </row>
    <row r="1018" spans="2:5" ht="14.4" x14ac:dyDescent="0.3">
      <c r="B1018"/>
      <c r="C1018"/>
      <c r="D1018" s="9"/>
      <c r="E1018"/>
    </row>
    <row r="1019" spans="2:5" ht="14.4" x14ac:dyDescent="0.3">
      <c r="B1019"/>
      <c r="C1019"/>
      <c r="D1019" s="9"/>
      <c r="E1019"/>
    </row>
    <row r="1020" spans="2:5" ht="14.4" x14ac:dyDescent="0.3">
      <c r="B1020"/>
      <c r="C1020"/>
      <c r="D1020" s="9"/>
      <c r="E1020"/>
    </row>
    <row r="1021" spans="2:5" ht="14.4" x14ac:dyDescent="0.3">
      <c r="B1021"/>
      <c r="C1021"/>
      <c r="D1021" s="9"/>
      <c r="E1021"/>
    </row>
    <row r="1022" spans="2:5" ht="14.4" x14ac:dyDescent="0.3">
      <c r="B1022"/>
      <c r="C1022"/>
      <c r="D1022" s="9"/>
      <c r="E1022"/>
    </row>
    <row r="1023" spans="2:5" ht="14.4" x14ac:dyDescent="0.3">
      <c r="B1023"/>
      <c r="C1023"/>
      <c r="D1023" s="9"/>
      <c r="E1023"/>
    </row>
    <row r="1024" spans="2:5" ht="14.4" x14ac:dyDescent="0.3">
      <c r="B1024"/>
      <c r="C1024"/>
      <c r="D1024" s="9"/>
      <c r="E1024"/>
    </row>
    <row r="1025" spans="2:5" ht="14.4" x14ac:dyDescent="0.3">
      <c r="B1025"/>
      <c r="C1025"/>
      <c r="D1025" s="9"/>
      <c r="E1025"/>
    </row>
    <row r="1026" spans="2:5" ht="14.4" x14ac:dyDescent="0.3">
      <c r="B1026"/>
      <c r="C1026"/>
      <c r="D1026" s="9"/>
      <c r="E1026"/>
    </row>
    <row r="1027" spans="2:5" ht="14.4" x14ac:dyDescent="0.3">
      <c r="B1027"/>
      <c r="C1027"/>
      <c r="D1027" s="9"/>
      <c r="E1027"/>
    </row>
    <row r="1028" spans="2:5" ht="14.4" x14ac:dyDescent="0.3">
      <c r="B1028"/>
      <c r="C1028"/>
      <c r="D1028" s="9"/>
      <c r="E1028"/>
    </row>
    <row r="1029" spans="2:5" ht="14.4" x14ac:dyDescent="0.3">
      <c r="B1029"/>
      <c r="C1029"/>
      <c r="D1029" s="9"/>
      <c r="E1029"/>
    </row>
    <row r="1030" spans="2:5" ht="14.4" x14ac:dyDescent="0.3">
      <c r="B1030"/>
      <c r="C1030"/>
      <c r="D1030" s="9"/>
      <c r="E1030"/>
    </row>
    <row r="1031" spans="2:5" ht="14.4" x14ac:dyDescent="0.3">
      <c r="B1031"/>
      <c r="C1031"/>
      <c r="D1031" s="9"/>
      <c r="E1031"/>
    </row>
    <row r="1032" spans="2:5" ht="14.4" x14ac:dyDescent="0.3">
      <c r="B1032"/>
      <c r="C1032"/>
      <c r="D1032" s="9"/>
      <c r="E1032"/>
    </row>
    <row r="1033" spans="2:5" ht="14.4" x14ac:dyDescent="0.3">
      <c r="B1033"/>
      <c r="C1033"/>
      <c r="D1033" s="9"/>
      <c r="E1033"/>
    </row>
    <row r="1034" spans="2:5" ht="14.4" x14ac:dyDescent="0.3">
      <c r="B1034"/>
      <c r="C1034"/>
      <c r="D1034" s="9"/>
      <c r="E1034"/>
    </row>
    <row r="1035" spans="2:5" ht="14.4" x14ac:dyDescent="0.3">
      <c r="B1035"/>
      <c r="C1035"/>
      <c r="D1035" s="9"/>
      <c r="E1035"/>
    </row>
    <row r="1036" spans="2:5" ht="14.4" x14ac:dyDescent="0.3">
      <c r="B1036"/>
      <c r="C1036"/>
      <c r="D1036" s="9"/>
      <c r="E1036"/>
    </row>
    <row r="1037" spans="2:5" ht="14.4" x14ac:dyDescent="0.3">
      <c r="B1037"/>
      <c r="C1037"/>
      <c r="D1037" s="9"/>
      <c r="E1037"/>
    </row>
    <row r="1038" spans="2:5" ht="14.4" x14ac:dyDescent="0.3">
      <c r="B1038"/>
      <c r="C1038"/>
      <c r="D1038" s="9"/>
      <c r="E1038"/>
    </row>
    <row r="1039" spans="2:5" ht="14.4" x14ac:dyDescent="0.3">
      <c r="B1039"/>
      <c r="C1039"/>
      <c r="D1039" s="9"/>
      <c r="E1039"/>
    </row>
    <row r="1040" spans="2:5" ht="14.4" x14ac:dyDescent="0.3">
      <c r="B1040"/>
      <c r="C1040"/>
      <c r="D1040" s="9"/>
      <c r="E1040"/>
    </row>
    <row r="1041" spans="2:5" ht="14.4" x14ac:dyDescent="0.3">
      <c r="B1041"/>
      <c r="C1041"/>
      <c r="D1041" s="9"/>
      <c r="E1041"/>
    </row>
    <row r="1042" spans="2:5" ht="14.4" x14ac:dyDescent="0.3">
      <c r="B1042"/>
      <c r="C1042"/>
      <c r="D1042" s="9"/>
      <c r="E1042"/>
    </row>
    <row r="1043" spans="2:5" ht="14.4" x14ac:dyDescent="0.3">
      <c r="B1043"/>
      <c r="C1043"/>
      <c r="D1043" s="9"/>
      <c r="E1043"/>
    </row>
    <row r="1044" spans="2:5" ht="14.4" x14ac:dyDescent="0.3">
      <c r="B1044"/>
      <c r="C1044"/>
      <c r="D1044" s="9"/>
      <c r="E1044"/>
    </row>
    <row r="1045" spans="2:5" ht="14.4" x14ac:dyDescent="0.3">
      <c r="B1045"/>
      <c r="C1045"/>
      <c r="D1045" s="9"/>
      <c r="E1045"/>
    </row>
    <row r="1046" spans="2:5" ht="14.4" x14ac:dyDescent="0.3">
      <c r="B1046"/>
      <c r="C1046"/>
      <c r="D1046" s="9"/>
      <c r="E1046"/>
    </row>
    <row r="1047" spans="2:5" ht="14.4" x14ac:dyDescent="0.3">
      <c r="B1047"/>
      <c r="C1047"/>
      <c r="D1047" s="9"/>
      <c r="E1047"/>
    </row>
    <row r="1048" spans="2:5" ht="14.4" x14ac:dyDescent="0.3">
      <c r="B1048"/>
      <c r="C1048"/>
      <c r="D1048" s="9"/>
      <c r="E1048"/>
    </row>
    <row r="1049" spans="2:5" ht="14.4" x14ac:dyDescent="0.3">
      <c r="B1049"/>
      <c r="C1049"/>
      <c r="D1049" s="9"/>
      <c r="E1049"/>
    </row>
    <row r="1050" spans="2:5" ht="14.4" x14ac:dyDescent="0.3">
      <c r="B1050"/>
      <c r="C1050"/>
      <c r="D1050" s="9"/>
      <c r="E1050"/>
    </row>
    <row r="1051" spans="2:5" ht="14.4" x14ac:dyDescent="0.3">
      <c r="B1051"/>
      <c r="C1051"/>
      <c r="D1051" s="9"/>
      <c r="E1051"/>
    </row>
    <row r="1052" spans="2:5" ht="14.4" x14ac:dyDescent="0.3">
      <c r="B1052"/>
      <c r="C1052"/>
      <c r="D1052" s="9"/>
      <c r="E1052"/>
    </row>
    <row r="1053" spans="2:5" ht="14.4" x14ac:dyDescent="0.3">
      <c r="B1053"/>
      <c r="C1053"/>
      <c r="D1053" s="9"/>
      <c r="E1053"/>
    </row>
    <row r="1054" spans="2:5" ht="14.4" x14ac:dyDescent="0.3">
      <c r="B1054"/>
      <c r="C1054"/>
      <c r="D1054" s="9"/>
      <c r="E1054"/>
    </row>
    <row r="1055" spans="2:5" ht="14.4" x14ac:dyDescent="0.3">
      <c r="B1055"/>
      <c r="C1055"/>
      <c r="D1055" s="9"/>
      <c r="E1055"/>
    </row>
    <row r="1056" spans="2:5" ht="14.4" x14ac:dyDescent="0.3">
      <c r="B1056"/>
      <c r="C1056"/>
      <c r="D1056" s="9"/>
      <c r="E1056"/>
    </row>
    <row r="1057" spans="2:5" ht="14.4" x14ac:dyDescent="0.3">
      <c r="B1057"/>
      <c r="C1057"/>
      <c r="D1057" s="9"/>
      <c r="E1057"/>
    </row>
    <row r="1058" spans="2:5" ht="14.4" x14ac:dyDescent="0.3">
      <c r="B1058"/>
      <c r="C1058"/>
      <c r="D1058" s="9"/>
      <c r="E1058"/>
    </row>
    <row r="1059" spans="2:5" ht="14.4" x14ac:dyDescent="0.3">
      <c r="B1059"/>
      <c r="C1059"/>
      <c r="D1059" s="9"/>
      <c r="E1059"/>
    </row>
    <row r="1060" spans="2:5" ht="14.4" x14ac:dyDescent="0.3">
      <c r="B1060"/>
      <c r="C1060"/>
      <c r="D1060" s="9"/>
      <c r="E1060"/>
    </row>
    <row r="1061" spans="2:5" ht="14.4" x14ac:dyDescent="0.3">
      <c r="B1061"/>
      <c r="C1061"/>
      <c r="D1061" s="9"/>
      <c r="E1061"/>
    </row>
    <row r="1062" spans="2:5" ht="14.4" x14ac:dyDescent="0.3">
      <c r="B1062"/>
      <c r="C1062"/>
      <c r="D1062" s="9"/>
      <c r="E1062"/>
    </row>
    <row r="1063" spans="2:5" ht="14.4" x14ac:dyDescent="0.3">
      <c r="B1063"/>
      <c r="C1063"/>
      <c r="D1063" s="9"/>
      <c r="E1063"/>
    </row>
    <row r="1064" spans="2:5" ht="14.4" x14ac:dyDescent="0.3">
      <c r="B1064"/>
      <c r="C1064"/>
      <c r="D1064" s="9"/>
      <c r="E1064"/>
    </row>
    <row r="1065" spans="2:5" ht="14.4" x14ac:dyDescent="0.3">
      <c r="B1065"/>
      <c r="C1065"/>
      <c r="D1065" s="9"/>
      <c r="E1065"/>
    </row>
    <row r="1066" spans="2:5" ht="14.4" x14ac:dyDescent="0.3">
      <c r="B1066"/>
      <c r="C1066"/>
      <c r="D1066" s="9"/>
      <c r="E1066"/>
    </row>
    <row r="1067" spans="2:5" ht="14.4" x14ac:dyDescent="0.3">
      <c r="B1067"/>
      <c r="C1067"/>
      <c r="D1067" s="9"/>
      <c r="E1067"/>
    </row>
    <row r="1068" spans="2:5" ht="14.4" x14ac:dyDescent="0.3">
      <c r="B1068"/>
      <c r="C1068"/>
      <c r="D1068" s="9"/>
      <c r="E1068"/>
    </row>
    <row r="1069" spans="2:5" ht="14.4" x14ac:dyDescent="0.3">
      <c r="B1069"/>
      <c r="C1069"/>
      <c r="D1069" s="9"/>
      <c r="E1069"/>
    </row>
    <row r="1070" spans="2:5" ht="14.4" x14ac:dyDescent="0.3">
      <c r="B1070"/>
      <c r="C1070"/>
      <c r="D1070" s="9"/>
      <c r="E1070"/>
    </row>
    <row r="1071" spans="2:5" ht="14.4" x14ac:dyDescent="0.3">
      <c r="B1071"/>
      <c r="C1071"/>
      <c r="D1071" s="9"/>
      <c r="E1071"/>
    </row>
    <row r="1072" spans="2:5" ht="14.4" x14ac:dyDescent="0.3">
      <c r="B1072"/>
      <c r="C1072"/>
      <c r="D1072" s="9"/>
      <c r="E1072"/>
    </row>
    <row r="1073" spans="2:5" ht="14.4" x14ac:dyDescent="0.3">
      <c r="B1073"/>
      <c r="C1073"/>
      <c r="D1073" s="9"/>
      <c r="E1073"/>
    </row>
    <row r="1074" spans="2:5" ht="14.4" x14ac:dyDescent="0.3">
      <c r="B1074"/>
      <c r="C1074"/>
      <c r="D1074" s="9"/>
      <c r="E1074"/>
    </row>
    <row r="1075" spans="2:5" ht="14.4" x14ac:dyDescent="0.3">
      <c r="B1075"/>
      <c r="C1075"/>
      <c r="D1075" s="9"/>
      <c r="E1075"/>
    </row>
    <row r="1076" spans="2:5" ht="14.4" x14ac:dyDescent="0.3">
      <c r="B1076"/>
      <c r="C1076"/>
      <c r="D1076" s="9"/>
      <c r="E1076"/>
    </row>
    <row r="1077" spans="2:5" ht="14.4" x14ac:dyDescent="0.3">
      <c r="B1077"/>
      <c r="C1077"/>
      <c r="D1077" s="9"/>
      <c r="E1077"/>
    </row>
    <row r="1078" spans="2:5" ht="14.4" x14ac:dyDescent="0.3">
      <c r="B1078"/>
      <c r="C1078"/>
      <c r="D1078" s="9"/>
      <c r="E1078"/>
    </row>
    <row r="1079" spans="2:5" ht="14.4" x14ac:dyDescent="0.3">
      <c r="B1079"/>
      <c r="C1079"/>
      <c r="D1079" s="9"/>
      <c r="E1079"/>
    </row>
    <row r="1080" spans="2:5" ht="14.4" x14ac:dyDescent="0.3">
      <c r="B1080"/>
      <c r="C1080"/>
      <c r="D1080" s="9"/>
      <c r="E1080"/>
    </row>
    <row r="1081" spans="2:5" ht="14.4" x14ac:dyDescent="0.3">
      <c r="B1081"/>
      <c r="C1081"/>
      <c r="D1081" s="9"/>
      <c r="E1081"/>
    </row>
    <row r="1082" spans="2:5" ht="14.4" x14ac:dyDescent="0.3">
      <c r="B1082"/>
      <c r="C1082"/>
      <c r="D1082" s="9"/>
      <c r="E1082"/>
    </row>
    <row r="1083" spans="2:5" ht="14.4" x14ac:dyDescent="0.3">
      <c r="B1083"/>
      <c r="C1083"/>
      <c r="D1083" s="9"/>
      <c r="E1083"/>
    </row>
    <row r="1084" spans="2:5" ht="14.4" x14ac:dyDescent="0.3">
      <c r="B1084"/>
      <c r="C1084"/>
      <c r="D1084" s="9"/>
      <c r="E1084"/>
    </row>
    <row r="1085" spans="2:5" ht="14.4" x14ac:dyDescent="0.3">
      <c r="B1085"/>
      <c r="C1085"/>
      <c r="D1085" s="9"/>
      <c r="E1085"/>
    </row>
    <row r="1086" spans="2:5" ht="14.4" x14ac:dyDescent="0.3">
      <c r="B1086"/>
      <c r="C1086"/>
      <c r="D1086" s="9"/>
      <c r="E1086"/>
    </row>
    <row r="1087" spans="2:5" ht="14.4" x14ac:dyDescent="0.3">
      <c r="B1087"/>
      <c r="C1087"/>
      <c r="D1087" s="9"/>
      <c r="E1087"/>
    </row>
    <row r="1088" spans="2:5" ht="14.4" x14ac:dyDescent="0.3">
      <c r="B1088"/>
      <c r="C1088"/>
      <c r="D1088" s="9"/>
      <c r="E1088"/>
    </row>
    <row r="1089" spans="2:5" ht="14.4" x14ac:dyDescent="0.3">
      <c r="B1089"/>
      <c r="C1089"/>
      <c r="D1089" s="9"/>
      <c r="E1089"/>
    </row>
    <row r="1090" spans="2:5" ht="14.4" x14ac:dyDescent="0.3">
      <c r="B1090"/>
      <c r="C1090"/>
      <c r="D1090" s="9"/>
      <c r="E1090"/>
    </row>
    <row r="1091" spans="2:5" ht="14.4" x14ac:dyDescent="0.3">
      <c r="B1091"/>
      <c r="C1091"/>
      <c r="D1091" s="9"/>
      <c r="E1091"/>
    </row>
    <row r="1092" spans="2:5" ht="14.4" x14ac:dyDescent="0.3">
      <c r="B1092"/>
      <c r="C1092"/>
      <c r="D1092" s="9"/>
      <c r="E1092"/>
    </row>
    <row r="1093" spans="2:5" ht="14.4" x14ac:dyDescent="0.3">
      <c r="B1093"/>
      <c r="C1093"/>
      <c r="D1093" s="9"/>
      <c r="E1093"/>
    </row>
    <row r="1094" spans="2:5" ht="14.4" x14ac:dyDescent="0.3">
      <c r="B1094"/>
      <c r="C1094"/>
      <c r="D1094" s="9"/>
      <c r="E1094"/>
    </row>
    <row r="1095" spans="2:5" ht="14.4" x14ac:dyDescent="0.3">
      <c r="B1095"/>
      <c r="C1095"/>
      <c r="D1095" s="9"/>
      <c r="E1095"/>
    </row>
    <row r="1096" spans="2:5" ht="14.4" x14ac:dyDescent="0.3">
      <c r="B1096"/>
      <c r="C1096"/>
      <c r="D1096" s="9"/>
      <c r="E1096"/>
    </row>
    <row r="1097" spans="2:5" ht="14.4" x14ac:dyDescent="0.3">
      <c r="B1097"/>
      <c r="C1097"/>
      <c r="D1097" s="9"/>
      <c r="E1097"/>
    </row>
    <row r="1098" spans="2:5" ht="14.4" x14ac:dyDescent="0.3">
      <c r="B1098"/>
      <c r="C1098"/>
      <c r="D1098" s="9"/>
      <c r="E1098"/>
    </row>
    <row r="1099" spans="2:5" ht="14.4" x14ac:dyDescent="0.3">
      <c r="B1099"/>
      <c r="C1099"/>
      <c r="D1099" s="9"/>
      <c r="E1099"/>
    </row>
    <row r="1100" spans="2:5" ht="14.4" x14ac:dyDescent="0.3">
      <c r="B1100"/>
      <c r="C1100"/>
      <c r="D1100" s="9"/>
      <c r="E1100"/>
    </row>
    <row r="1101" spans="2:5" ht="14.4" x14ac:dyDescent="0.3">
      <c r="B1101"/>
      <c r="C1101"/>
      <c r="D1101" s="9"/>
      <c r="E1101"/>
    </row>
    <row r="1102" spans="2:5" ht="14.4" x14ac:dyDescent="0.3">
      <c r="B1102"/>
      <c r="C1102"/>
      <c r="D1102" s="9"/>
      <c r="E1102"/>
    </row>
    <row r="1103" spans="2:5" ht="14.4" x14ac:dyDescent="0.3">
      <c r="B1103"/>
      <c r="C1103"/>
      <c r="D1103" s="9"/>
      <c r="E1103"/>
    </row>
    <row r="1104" spans="2:5" ht="14.4" x14ac:dyDescent="0.3">
      <c r="B1104"/>
      <c r="C1104"/>
      <c r="D1104" s="9"/>
      <c r="E1104"/>
    </row>
    <row r="1105" spans="2:5" ht="14.4" x14ac:dyDescent="0.3">
      <c r="B1105"/>
      <c r="C1105"/>
      <c r="D1105" s="9"/>
      <c r="E1105"/>
    </row>
    <row r="1106" spans="2:5" ht="14.4" x14ac:dyDescent="0.3">
      <c r="B1106"/>
      <c r="C1106"/>
      <c r="D1106" s="9"/>
      <c r="E1106"/>
    </row>
    <row r="1107" spans="2:5" ht="14.4" x14ac:dyDescent="0.3">
      <c r="B1107"/>
      <c r="C1107"/>
      <c r="D1107" s="9"/>
      <c r="E1107"/>
    </row>
    <row r="1108" spans="2:5" ht="14.4" x14ac:dyDescent="0.3">
      <c r="B1108"/>
      <c r="C1108"/>
      <c r="D1108" s="9"/>
      <c r="E1108"/>
    </row>
    <row r="1109" spans="2:5" ht="14.4" x14ac:dyDescent="0.3">
      <c r="B1109"/>
      <c r="C1109"/>
      <c r="D1109" s="9"/>
      <c r="E1109"/>
    </row>
    <row r="1110" spans="2:5" ht="14.4" x14ac:dyDescent="0.3">
      <c r="B1110"/>
      <c r="C1110"/>
      <c r="D1110" s="9"/>
      <c r="E1110"/>
    </row>
    <row r="1111" spans="2:5" ht="14.4" x14ac:dyDescent="0.3">
      <c r="B1111"/>
      <c r="C1111"/>
      <c r="D1111" s="9"/>
      <c r="E1111"/>
    </row>
    <row r="1112" spans="2:5" ht="14.4" x14ac:dyDescent="0.3">
      <c r="B1112"/>
      <c r="C1112"/>
      <c r="D1112" s="9"/>
      <c r="E1112"/>
    </row>
    <row r="1113" spans="2:5" ht="14.4" x14ac:dyDescent="0.3">
      <c r="B1113"/>
      <c r="C1113"/>
      <c r="D1113" s="9"/>
      <c r="E1113"/>
    </row>
    <row r="1114" spans="2:5" ht="14.4" x14ac:dyDescent="0.3">
      <c r="B1114"/>
      <c r="C1114"/>
      <c r="D1114" s="9"/>
      <c r="E1114"/>
    </row>
    <row r="1115" spans="2:5" ht="14.4" x14ac:dyDescent="0.3">
      <c r="B1115"/>
      <c r="C1115"/>
      <c r="D1115" s="9"/>
      <c r="E1115"/>
    </row>
    <row r="1116" spans="2:5" ht="14.4" x14ac:dyDescent="0.3">
      <c r="B1116"/>
      <c r="C1116"/>
      <c r="D1116" s="9"/>
      <c r="E1116"/>
    </row>
    <row r="1117" spans="2:5" ht="14.4" x14ac:dyDescent="0.3">
      <c r="B1117"/>
      <c r="C1117"/>
      <c r="D1117" s="9"/>
      <c r="E1117"/>
    </row>
    <row r="1118" spans="2:5" ht="14.4" x14ac:dyDescent="0.3">
      <c r="B1118"/>
      <c r="C1118"/>
      <c r="D1118" s="9"/>
      <c r="E1118"/>
    </row>
    <row r="1119" spans="2:5" ht="14.4" x14ac:dyDescent="0.3">
      <c r="B1119"/>
      <c r="C1119"/>
      <c r="D1119" s="9"/>
      <c r="E1119"/>
    </row>
    <row r="1120" spans="2:5" ht="14.4" x14ac:dyDescent="0.3">
      <c r="B1120"/>
      <c r="C1120"/>
      <c r="D1120" s="9"/>
      <c r="E1120"/>
    </row>
    <row r="1121" spans="2:5" ht="14.4" x14ac:dyDescent="0.3">
      <c r="B1121"/>
      <c r="C1121"/>
      <c r="D1121" s="9"/>
      <c r="E1121"/>
    </row>
    <row r="1122" spans="2:5" ht="14.4" x14ac:dyDescent="0.3">
      <c r="B1122"/>
      <c r="C1122"/>
      <c r="D1122" s="9"/>
      <c r="E1122"/>
    </row>
    <row r="1123" spans="2:5" ht="14.4" x14ac:dyDescent="0.3">
      <c r="B1123"/>
      <c r="C1123"/>
      <c r="D1123" s="9"/>
      <c r="E1123"/>
    </row>
    <row r="1124" spans="2:5" ht="14.4" x14ac:dyDescent="0.3">
      <c r="B1124"/>
      <c r="C1124"/>
      <c r="D1124" s="9"/>
      <c r="E1124"/>
    </row>
    <row r="1125" spans="2:5" ht="14.4" x14ac:dyDescent="0.3">
      <c r="B1125"/>
      <c r="C1125"/>
      <c r="D1125" s="9"/>
      <c r="E1125"/>
    </row>
    <row r="1126" spans="2:5" ht="14.4" x14ac:dyDescent="0.3">
      <c r="B1126"/>
      <c r="C1126"/>
      <c r="D1126" s="9"/>
      <c r="E1126"/>
    </row>
    <row r="1127" spans="2:5" ht="14.4" x14ac:dyDescent="0.3">
      <c r="B1127"/>
      <c r="C1127"/>
      <c r="D1127" s="9"/>
      <c r="E1127"/>
    </row>
    <row r="1128" spans="2:5" ht="14.4" x14ac:dyDescent="0.3">
      <c r="B1128"/>
      <c r="C1128"/>
      <c r="D1128" s="9"/>
      <c r="E1128"/>
    </row>
    <row r="1129" spans="2:5" ht="14.4" x14ac:dyDescent="0.3">
      <c r="B1129"/>
      <c r="C1129"/>
      <c r="D1129" s="9"/>
      <c r="E1129"/>
    </row>
    <row r="1130" spans="2:5" ht="14.4" x14ac:dyDescent="0.3">
      <c r="B1130"/>
      <c r="C1130"/>
      <c r="D1130" s="9"/>
      <c r="E1130"/>
    </row>
    <row r="1131" spans="2:5" ht="14.4" x14ac:dyDescent="0.3">
      <c r="B1131"/>
      <c r="C1131"/>
      <c r="D1131" s="9"/>
      <c r="E1131"/>
    </row>
    <row r="1132" spans="2:5" ht="14.4" x14ac:dyDescent="0.3">
      <c r="B1132"/>
      <c r="C1132"/>
      <c r="D1132" s="9"/>
      <c r="E1132"/>
    </row>
    <row r="1133" spans="2:5" ht="14.4" x14ac:dyDescent="0.3">
      <c r="B1133"/>
      <c r="C1133"/>
      <c r="D1133" s="9"/>
      <c r="E1133"/>
    </row>
    <row r="1134" spans="2:5" ht="14.4" x14ac:dyDescent="0.3">
      <c r="B1134"/>
      <c r="C1134"/>
      <c r="D1134" s="9"/>
      <c r="E1134"/>
    </row>
    <row r="1135" spans="2:5" ht="14.4" x14ac:dyDescent="0.3">
      <c r="B1135"/>
      <c r="C1135"/>
      <c r="D1135" s="9"/>
      <c r="E1135"/>
    </row>
    <row r="1136" spans="2:5" ht="14.4" x14ac:dyDescent="0.3">
      <c r="B1136"/>
      <c r="C1136"/>
      <c r="D1136" s="9"/>
      <c r="E1136"/>
    </row>
    <row r="1137" spans="2:5" ht="14.4" x14ac:dyDescent="0.3">
      <c r="B1137"/>
      <c r="C1137"/>
      <c r="D1137" s="9"/>
      <c r="E1137"/>
    </row>
    <row r="1138" spans="2:5" ht="14.4" x14ac:dyDescent="0.3">
      <c r="B1138"/>
      <c r="C1138"/>
      <c r="D1138" s="9"/>
      <c r="E1138"/>
    </row>
    <row r="1139" spans="2:5" ht="14.4" x14ac:dyDescent="0.3">
      <c r="B1139"/>
      <c r="C1139"/>
      <c r="D1139" s="9"/>
      <c r="E1139"/>
    </row>
    <row r="1140" spans="2:5" ht="14.4" x14ac:dyDescent="0.3">
      <c r="B1140"/>
      <c r="C1140"/>
      <c r="D1140" s="9"/>
      <c r="E1140"/>
    </row>
    <row r="1141" spans="2:5" ht="14.4" x14ac:dyDescent="0.3">
      <c r="B1141"/>
      <c r="C1141"/>
      <c r="D1141" s="9"/>
      <c r="E1141"/>
    </row>
    <row r="1142" spans="2:5" ht="14.4" x14ac:dyDescent="0.3">
      <c r="B1142"/>
      <c r="C1142"/>
      <c r="D1142" s="9"/>
      <c r="E1142"/>
    </row>
    <row r="1143" spans="2:5" ht="14.4" x14ac:dyDescent="0.3">
      <c r="B1143"/>
      <c r="C1143"/>
      <c r="D1143" s="9"/>
      <c r="E1143"/>
    </row>
    <row r="1144" spans="2:5" ht="14.4" x14ac:dyDescent="0.3">
      <c r="B1144"/>
      <c r="C1144"/>
      <c r="D1144" s="9"/>
      <c r="E1144"/>
    </row>
    <row r="1145" spans="2:5" ht="14.4" x14ac:dyDescent="0.3">
      <c r="B1145"/>
      <c r="C1145"/>
      <c r="D1145" s="9"/>
      <c r="E1145"/>
    </row>
    <row r="1146" spans="2:5" ht="14.4" x14ac:dyDescent="0.3">
      <c r="B1146"/>
      <c r="C1146"/>
      <c r="D1146" s="9"/>
      <c r="E1146"/>
    </row>
    <row r="1147" spans="2:5" ht="14.4" x14ac:dyDescent="0.3">
      <c r="B1147"/>
      <c r="C1147"/>
      <c r="D1147" s="9"/>
      <c r="E1147"/>
    </row>
    <row r="1148" spans="2:5" ht="14.4" x14ac:dyDescent="0.3">
      <c r="B1148"/>
      <c r="C1148"/>
      <c r="D1148" s="9"/>
      <c r="E1148"/>
    </row>
    <row r="1149" spans="2:5" ht="14.4" x14ac:dyDescent="0.3">
      <c r="B1149"/>
      <c r="C1149"/>
      <c r="D1149" s="9"/>
      <c r="E1149"/>
    </row>
    <row r="1150" spans="2:5" ht="14.4" x14ac:dyDescent="0.3">
      <c r="B1150"/>
      <c r="C1150"/>
      <c r="D1150" s="9"/>
      <c r="E1150"/>
    </row>
    <row r="1151" spans="2:5" ht="14.4" x14ac:dyDescent="0.3">
      <c r="B1151"/>
      <c r="C1151"/>
      <c r="D1151" s="9"/>
      <c r="E1151"/>
    </row>
    <row r="1152" spans="2:5" ht="14.4" x14ac:dyDescent="0.3">
      <c r="B1152"/>
      <c r="C1152"/>
      <c r="D1152" s="9"/>
      <c r="E1152"/>
    </row>
    <row r="1153" spans="2:5" ht="14.4" x14ac:dyDescent="0.3">
      <c r="B1153"/>
      <c r="C1153"/>
      <c r="D1153" s="9"/>
      <c r="E1153"/>
    </row>
    <row r="1154" spans="2:5" ht="14.4" x14ac:dyDescent="0.3">
      <c r="B1154"/>
      <c r="C1154"/>
      <c r="D1154" s="9"/>
      <c r="E1154"/>
    </row>
    <row r="1155" spans="2:5" ht="14.4" x14ac:dyDescent="0.3">
      <c r="B1155"/>
      <c r="C1155"/>
      <c r="D1155" s="9"/>
      <c r="E1155"/>
    </row>
    <row r="1156" spans="2:5" ht="14.4" x14ac:dyDescent="0.3">
      <c r="B1156"/>
      <c r="C1156"/>
      <c r="D1156" s="9"/>
      <c r="E1156"/>
    </row>
    <row r="1157" spans="2:5" ht="14.4" x14ac:dyDescent="0.3">
      <c r="B1157"/>
      <c r="C1157"/>
      <c r="D1157" s="9"/>
      <c r="E1157"/>
    </row>
    <row r="1158" spans="2:5" ht="14.4" x14ac:dyDescent="0.3">
      <c r="B1158"/>
      <c r="C1158"/>
      <c r="D1158" s="9"/>
      <c r="E1158"/>
    </row>
    <row r="1159" spans="2:5" ht="14.4" x14ac:dyDescent="0.3">
      <c r="B1159"/>
      <c r="C1159"/>
      <c r="D1159" s="9"/>
      <c r="E1159"/>
    </row>
    <row r="1160" spans="2:5" ht="14.4" x14ac:dyDescent="0.3">
      <c r="B1160"/>
      <c r="C1160"/>
      <c r="D1160" s="9"/>
      <c r="E1160"/>
    </row>
    <row r="1161" spans="2:5" ht="14.4" x14ac:dyDescent="0.3">
      <c r="B1161"/>
      <c r="C1161"/>
      <c r="D1161" s="9"/>
      <c r="E1161"/>
    </row>
    <row r="1162" spans="2:5" ht="14.4" x14ac:dyDescent="0.3">
      <c r="B1162"/>
      <c r="C1162"/>
      <c r="D1162" s="9"/>
      <c r="E1162"/>
    </row>
    <row r="1163" spans="2:5" ht="14.4" x14ac:dyDescent="0.3">
      <c r="B1163"/>
      <c r="C1163"/>
      <c r="D1163" s="9"/>
      <c r="E1163"/>
    </row>
    <row r="1164" spans="2:5" ht="14.4" x14ac:dyDescent="0.3">
      <c r="B1164"/>
      <c r="C1164"/>
      <c r="D1164" s="9"/>
      <c r="E1164"/>
    </row>
    <row r="1165" spans="2:5" ht="14.4" x14ac:dyDescent="0.3">
      <c r="B1165"/>
      <c r="C1165"/>
      <c r="D1165" s="9"/>
      <c r="E1165"/>
    </row>
    <row r="1166" spans="2:5" ht="14.4" x14ac:dyDescent="0.3">
      <c r="B1166"/>
      <c r="C1166"/>
      <c r="D1166" s="9"/>
      <c r="E1166"/>
    </row>
    <row r="1167" spans="2:5" ht="14.4" x14ac:dyDescent="0.3">
      <c r="B1167"/>
      <c r="C1167"/>
      <c r="D1167" s="9"/>
      <c r="E1167"/>
    </row>
    <row r="1168" spans="2:5" ht="14.4" x14ac:dyDescent="0.3">
      <c r="B1168"/>
      <c r="C1168"/>
      <c r="D1168" s="9"/>
      <c r="E1168"/>
    </row>
    <row r="1169" spans="2:5" ht="14.4" x14ac:dyDescent="0.3">
      <c r="B1169"/>
      <c r="C1169"/>
      <c r="D1169" s="9"/>
      <c r="E1169"/>
    </row>
    <row r="1170" spans="2:5" ht="14.4" x14ac:dyDescent="0.3">
      <c r="B1170"/>
      <c r="C1170"/>
      <c r="D1170" s="9"/>
      <c r="E1170"/>
    </row>
    <row r="1171" spans="2:5" ht="14.4" x14ac:dyDescent="0.3">
      <c r="B1171"/>
      <c r="C1171"/>
      <c r="D1171" s="9"/>
      <c r="E1171"/>
    </row>
    <row r="1172" spans="2:5" ht="14.4" x14ac:dyDescent="0.3">
      <c r="B1172"/>
      <c r="C1172"/>
      <c r="D1172" s="9"/>
      <c r="E1172"/>
    </row>
    <row r="1173" spans="2:5" ht="14.4" x14ac:dyDescent="0.3">
      <c r="B1173"/>
      <c r="C1173"/>
      <c r="D1173" s="9"/>
      <c r="E1173"/>
    </row>
    <row r="1174" spans="2:5" ht="14.4" x14ac:dyDescent="0.3">
      <c r="B1174"/>
      <c r="C1174"/>
      <c r="D1174" s="9"/>
      <c r="E1174"/>
    </row>
    <row r="1175" spans="2:5" ht="14.4" x14ac:dyDescent="0.3">
      <c r="B1175"/>
      <c r="C1175"/>
      <c r="D1175" s="9"/>
      <c r="E1175"/>
    </row>
    <row r="1176" spans="2:5" ht="14.4" x14ac:dyDescent="0.3">
      <c r="B1176"/>
      <c r="C1176"/>
      <c r="D1176" s="9"/>
      <c r="E1176"/>
    </row>
    <row r="1177" spans="2:5" ht="14.4" x14ac:dyDescent="0.3">
      <c r="B1177"/>
      <c r="C1177"/>
      <c r="D1177" s="9"/>
      <c r="E1177"/>
    </row>
    <row r="1178" spans="2:5" ht="14.4" x14ac:dyDescent="0.3">
      <c r="B1178"/>
      <c r="C1178"/>
      <c r="D1178" s="9"/>
      <c r="E1178"/>
    </row>
    <row r="1179" spans="2:5" ht="14.4" x14ac:dyDescent="0.3">
      <c r="B1179"/>
      <c r="C1179"/>
      <c r="D1179" s="9"/>
      <c r="E1179"/>
    </row>
    <row r="1180" spans="2:5" ht="14.4" x14ac:dyDescent="0.3">
      <c r="B1180"/>
      <c r="C1180"/>
      <c r="D1180" s="9"/>
      <c r="E1180"/>
    </row>
    <row r="1181" spans="2:5" ht="14.4" x14ac:dyDescent="0.3">
      <c r="B1181"/>
      <c r="C1181"/>
      <c r="D1181" s="9"/>
      <c r="E1181"/>
    </row>
    <row r="1182" spans="2:5" ht="14.4" x14ac:dyDescent="0.3">
      <c r="B1182"/>
      <c r="C1182"/>
      <c r="D1182" s="9"/>
      <c r="E1182"/>
    </row>
    <row r="1183" spans="2:5" ht="14.4" x14ac:dyDescent="0.3">
      <c r="B1183"/>
      <c r="C1183"/>
      <c r="D1183" s="9"/>
      <c r="E1183"/>
    </row>
    <row r="1184" spans="2:5" ht="14.4" x14ac:dyDescent="0.3">
      <c r="B1184"/>
      <c r="C1184"/>
      <c r="D1184" s="9"/>
      <c r="E1184"/>
    </row>
    <row r="1185" spans="2:5" ht="14.4" x14ac:dyDescent="0.3">
      <c r="B1185"/>
      <c r="C1185"/>
      <c r="D1185" s="9"/>
      <c r="E1185"/>
    </row>
    <row r="1186" spans="2:5" ht="14.4" x14ac:dyDescent="0.3">
      <c r="B1186"/>
      <c r="C1186"/>
      <c r="D1186" s="9"/>
      <c r="E1186"/>
    </row>
    <row r="1187" spans="2:5" ht="14.4" x14ac:dyDescent="0.3">
      <c r="B1187"/>
      <c r="C1187"/>
      <c r="D1187" s="9"/>
      <c r="E1187"/>
    </row>
    <row r="1188" spans="2:5" ht="14.4" x14ac:dyDescent="0.3">
      <c r="B1188"/>
      <c r="C1188"/>
      <c r="D1188" s="9"/>
      <c r="E1188"/>
    </row>
    <row r="1189" spans="2:5" ht="14.4" x14ac:dyDescent="0.3">
      <c r="B1189"/>
      <c r="C1189"/>
      <c r="D1189" s="9"/>
      <c r="E1189"/>
    </row>
    <row r="1190" spans="2:5" ht="14.4" x14ac:dyDescent="0.3">
      <c r="B1190"/>
      <c r="C1190"/>
      <c r="D1190" s="9"/>
      <c r="E1190"/>
    </row>
    <row r="1191" spans="2:5" ht="14.4" x14ac:dyDescent="0.3">
      <c r="B1191"/>
      <c r="C1191"/>
      <c r="D1191" s="9"/>
      <c r="E1191"/>
    </row>
    <row r="1192" spans="2:5" ht="14.4" x14ac:dyDescent="0.3">
      <c r="B1192"/>
      <c r="C1192"/>
      <c r="D1192" s="9"/>
      <c r="E1192"/>
    </row>
    <row r="1193" spans="2:5" ht="14.4" x14ac:dyDescent="0.3">
      <c r="B1193"/>
      <c r="C1193"/>
      <c r="D1193" s="9"/>
      <c r="E1193"/>
    </row>
    <row r="1194" spans="2:5" ht="14.4" x14ac:dyDescent="0.3">
      <c r="B1194"/>
      <c r="C1194"/>
      <c r="D1194" s="9"/>
      <c r="E1194"/>
    </row>
    <row r="1195" spans="2:5" ht="14.4" x14ac:dyDescent="0.3">
      <c r="B1195"/>
      <c r="C1195"/>
      <c r="D1195" s="9"/>
      <c r="E1195"/>
    </row>
    <row r="1196" spans="2:5" ht="14.4" x14ac:dyDescent="0.3">
      <c r="B1196"/>
      <c r="C1196"/>
      <c r="D1196" s="9"/>
      <c r="E1196"/>
    </row>
    <row r="1197" spans="2:5" ht="14.4" x14ac:dyDescent="0.3">
      <c r="B1197"/>
      <c r="C1197"/>
      <c r="D1197" s="9"/>
      <c r="E1197"/>
    </row>
    <row r="1198" spans="2:5" ht="14.4" x14ac:dyDescent="0.3">
      <c r="B1198"/>
      <c r="C1198"/>
      <c r="D1198" s="9"/>
      <c r="E1198"/>
    </row>
    <row r="1199" spans="2:5" ht="14.4" x14ac:dyDescent="0.3">
      <c r="B1199"/>
      <c r="C1199"/>
      <c r="D1199" s="9"/>
      <c r="E1199"/>
    </row>
    <row r="1200" spans="2:5" ht="14.4" x14ac:dyDescent="0.3">
      <c r="B1200"/>
      <c r="C1200"/>
      <c r="D1200" s="9"/>
      <c r="E1200"/>
    </row>
    <row r="1201" spans="2:5" ht="14.4" x14ac:dyDescent="0.3">
      <c r="B1201"/>
      <c r="C1201"/>
      <c r="D1201" s="9"/>
      <c r="E1201"/>
    </row>
    <row r="1202" spans="2:5" ht="14.4" x14ac:dyDescent="0.3">
      <c r="B1202"/>
      <c r="C1202"/>
      <c r="D1202" s="9"/>
      <c r="E1202"/>
    </row>
    <row r="1203" spans="2:5" ht="14.4" x14ac:dyDescent="0.3">
      <c r="B1203"/>
      <c r="C1203"/>
      <c r="D1203" s="9"/>
      <c r="E1203"/>
    </row>
    <row r="1204" spans="2:5" ht="14.4" x14ac:dyDescent="0.3">
      <c r="B1204"/>
      <c r="C1204"/>
      <c r="D1204" s="9"/>
      <c r="E1204"/>
    </row>
    <row r="1205" spans="2:5" ht="14.4" x14ac:dyDescent="0.3">
      <c r="B1205"/>
      <c r="C1205"/>
      <c r="D1205" s="9"/>
      <c r="E1205"/>
    </row>
    <row r="1206" spans="2:5" ht="14.4" x14ac:dyDescent="0.3">
      <c r="B1206"/>
      <c r="C1206"/>
      <c r="D1206" s="9"/>
      <c r="E1206"/>
    </row>
    <row r="1207" spans="2:5" ht="14.4" x14ac:dyDescent="0.3">
      <c r="B1207"/>
      <c r="C1207"/>
      <c r="D1207" s="9"/>
      <c r="E1207"/>
    </row>
    <row r="1208" spans="2:5" ht="14.4" x14ac:dyDescent="0.3">
      <c r="B1208"/>
      <c r="C1208"/>
      <c r="D1208" s="9"/>
      <c r="E1208"/>
    </row>
    <row r="1209" spans="2:5" ht="14.4" x14ac:dyDescent="0.3">
      <c r="B1209"/>
      <c r="C1209"/>
      <c r="D1209" s="9"/>
      <c r="E1209"/>
    </row>
    <row r="1210" spans="2:5" ht="14.4" x14ac:dyDescent="0.3">
      <c r="B1210"/>
      <c r="C1210"/>
      <c r="D1210" s="9"/>
      <c r="E1210"/>
    </row>
    <row r="1211" spans="2:5" ht="14.4" x14ac:dyDescent="0.3">
      <c r="B1211"/>
      <c r="C1211"/>
      <c r="D1211" s="9"/>
      <c r="E1211"/>
    </row>
    <row r="1212" spans="2:5" ht="14.4" x14ac:dyDescent="0.3">
      <c r="B1212"/>
      <c r="C1212"/>
      <c r="D1212" s="9"/>
      <c r="E1212"/>
    </row>
    <row r="1213" spans="2:5" ht="14.4" x14ac:dyDescent="0.3">
      <c r="B1213"/>
      <c r="C1213"/>
      <c r="D1213" s="9"/>
      <c r="E1213"/>
    </row>
    <row r="1214" spans="2:5" ht="14.4" x14ac:dyDescent="0.3">
      <c r="B1214"/>
      <c r="C1214"/>
      <c r="D1214" s="9"/>
      <c r="E1214"/>
    </row>
    <row r="1215" spans="2:5" ht="14.4" x14ac:dyDescent="0.3">
      <c r="B1215"/>
      <c r="C1215"/>
      <c r="D1215" s="9"/>
      <c r="E1215"/>
    </row>
    <row r="1216" spans="2:5" ht="14.4" x14ac:dyDescent="0.3">
      <c r="B1216"/>
      <c r="C1216"/>
      <c r="D1216" s="9"/>
      <c r="E1216"/>
    </row>
    <row r="1217" spans="2:5" ht="14.4" x14ac:dyDescent="0.3">
      <c r="B1217"/>
      <c r="C1217"/>
      <c r="D1217" s="9"/>
      <c r="E1217"/>
    </row>
    <row r="1218" spans="2:5" ht="14.4" x14ac:dyDescent="0.3">
      <c r="B1218"/>
      <c r="C1218"/>
      <c r="D1218" s="9"/>
      <c r="E1218"/>
    </row>
    <row r="1219" spans="2:5" ht="14.4" x14ac:dyDescent="0.3">
      <c r="B1219"/>
      <c r="C1219"/>
      <c r="D1219" s="9"/>
      <c r="E1219"/>
    </row>
    <row r="1220" spans="2:5" ht="14.4" x14ac:dyDescent="0.3">
      <c r="B1220"/>
      <c r="C1220"/>
      <c r="D1220" s="9"/>
      <c r="E1220"/>
    </row>
    <row r="1221" spans="2:5" ht="14.4" x14ac:dyDescent="0.3">
      <c r="B1221"/>
      <c r="C1221"/>
      <c r="D1221" s="9"/>
      <c r="E1221"/>
    </row>
    <row r="1222" spans="2:5" ht="14.4" x14ac:dyDescent="0.3">
      <c r="B1222"/>
      <c r="C1222"/>
      <c r="D1222" s="9"/>
      <c r="E1222"/>
    </row>
    <row r="1223" spans="2:5" ht="14.4" x14ac:dyDescent="0.3">
      <c r="B1223"/>
      <c r="C1223"/>
      <c r="D1223" s="9"/>
      <c r="E1223"/>
    </row>
    <row r="1224" spans="2:5" ht="14.4" x14ac:dyDescent="0.3">
      <c r="B1224"/>
      <c r="C1224"/>
      <c r="D1224" s="9"/>
      <c r="E1224"/>
    </row>
    <row r="1225" spans="2:5" ht="14.4" x14ac:dyDescent="0.3">
      <c r="B1225"/>
      <c r="C1225"/>
      <c r="D1225" s="9"/>
      <c r="E1225"/>
    </row>
    <row r="1226" spans="2:5" ht="14.4" x14ac:dyDescent="0.3">
      <c r="B1226"/>
      <c r="C1226"/>
      <c r="D1226" s="9"/>
      <c r="E1226"/>
    </row>
    <row r="1227" spans="2:5" ht="14.4" x14ac:dyDescent="0.3">
      <c r="B1227"/>
      <c r="C1227"/>
      <c r="D1227" s="9"/>
      <c r="E1227"/>
    </row>
    <row r="1228" spans="2:5" ht="14.4" x14ac:dyDescent="0.3">
      <c r="B1228"/>
      <c r="C1228"/>
      <c r="D1228" s="9"/>
      <c r="E1228"/>
    </row>
    <row r="1229" spans="2:5" ht="14.4" x14ac:dyDescent="0.3">
      <c r="B1229"/>
      <c r="C1229"/>
      <c r="D1229" s="9"/>
      <c r="E1229"/>
    </row>
    <row r="1230" spans="2:5" ht="14.4" x14ac:dyDescent="0.3">
      <c r="B1230"/>
      <c r="C1230"/>
      <c r="D1230" s="9"/>
      <c r="E1230"/>
    </row>
    <row r="1231" spans="2:5" ht="14.4" x14ac:dyDescent="0.3">
      <c r="B1231"/>
      <c r="C1231"/>
      <c r="D1231" s="9"/>
      <c r="E1231"/>
    </row>
    <row r="1232" spans="2:5" ht="14.4" x14ac:dyDescent="0.3">
      <c r="B1232"/>
      <c r="C1232"/>
      <c r="D1232" s="9"/>
      <c r="E1232"/>
    </row>
    <row r="1233" spans="2:5" ht="14.4" x14ac:dyDescent="0.3">
      <c r="B1233"/>
      <c r="C1233"/>
      <c r="D1233" s="9"/>
      <c r="E1233"/>
    </row>
    <row r="1234" spans="2:5" ht="14.4" x14ac:dyDescent="0.3">
      <c r="B1234"/>
      <c r="C1234"/>
      <c r="D1234" s="9"/>
      <c r="E1234"/>
    </row>
    <row r="1235" spans="2:5" ht="14.4" x14ac:dyDescent="0.3">
      <c r="B1235"/>
      <c r="C1235"/>
      <c r="D1235" s="9"/>
      <c r="E1235"/>
    </row>
    <row r="1236" spans="2:5" ht="14.4" x14ac:dyDescent="0.3">
      <c r="B1236"/>
      <c r="C1236"/>
      <c r="D1236" s="9"/>
      <c r="E1236"/>
    </row>
    <row r="1237" spans="2:5" ht="14.4" x14ac:dyDescent="0.3">
      <c r="B1237"/>
      <c r="C1237"/>
      <c r="D1237" s="9"/>
      <c r="E1237"/>
    </row>
    <row r="1238" spans="2:5" ht="14.4" x14ac:dyDescent="0.3">
      <c r="B1238"/>
      <c r="C1238"/>
      <c r="D1238" s="9"/>
      <c r="E1238"/>
    </row>
    <row r="1239" spans="2:5" ht="14.4" x14ac:dyDescent="0.3">
      <c r="B1239"/>
      <c r="C1239"/>
      <c r="D1239" s="9"/>
      <c r="E1239"/>
    </row>
    <row r="1240" spans="2:5" ht="14.4" x14ac:dyDescent="0.3">
      <c r="B1240"/>
      <c r="C1240"/>
      <c r="D1240" s="9"/>
      <c r="E1240"/>
    </row>
    <row r="1241" spans="2:5" ht="14.4" x14ac:dyDescent="0.3">
      <c r="B1241"/>
      <c r="C1241"/>
      <c r="D1241" s="9"/>
      <c r="E1241"/>
    </row>
    <row r="1242" spans="2:5" ht="14.4" x14ac:dyDescent="0.3">
      <c r="B1242"/>
      <c r="C1242"/>
      <c r="D1242" s="9"/>
      <c r="E1242"/>
    </row>
    <row r="1243" spans="2:5" ht="14.4" x14ac:dyDescent="0.3">
      <c r="B1243"/>
      <c r="C1243"/>
      <c r="D1243" s="9"/>
      <c r="E1243"/>
    </row>
    <row r="1244" spans="2:5" ht="14.4" x14ac:dyDescent="0.3">
      <c r="B1244"/>
      <c r="C1244"/>
      <c r="D1244" s="9"/>
      <c r="E1244"/>
    </row>
    <row r="1245" spans="2:5" ht="14.4" x14ac:dyDescent="0.3">
      <c r="B1245"/>
      <c r="C1245"/>
      <c r="D1245" s="9"/>
      <c r="E1245"/>
    </row>
    <row r="1246" spans="2:5" ht="14.4" x14ac:dyDescent="0.3">
      <c r="B1246"/>
      <c r="C1246"/>
      <c r="D1246" s="9"/>
      <c r="E1246"/>
    </row>
    <row r="1247" spans="2:5" ht="14.4" x14ac:dyDescent="0.3">
      <c r="B1247"/>
      <c r="C1247"/>
      <c r="D1247" s="9"/>
      <c r="E1247"/>
    </row>
    <row r="1248" spans="2:5" ht="14.4" x14ac:dyDescent="0.3">
      <c r="B1248"/>
      <c r="C1248"/>
      <c r="D1248" s="9"/>
      <c r="E1248"/>
    </row>
    <row r="1249" spans="2:5" ht="14.4" x14ac:dyDescent="0.3">
      <c r="B1249"/>
      <c r="C1249"/>
      <c r="D1249" s="9"/>
      <c r="E1249"/>
    </row>
    <row r="1250" spans="2:5" ht="14.4" x14ac:dyDescent="0.3">
      <c r="B1250"/>
      <c r="C1250"/>
      <c r="D1250" s="9"/>
      <c r="E1250"/>
    </row>
    <row r="1251" spans="2:5" ht="14.4" x14ac:dyDescent="0.3">
      <c r="B1251"/>
      <c r="C1251"/>
      <c r="D1251" s="9"/>
      <c r="E1251"/>
    </row>
    <row r="1252" spans="2:5" ht="14.4" x14ac:dyDescent="0.3">
      <c r="B1252"/>
      <c r="C1252"/>
      <c r="D1252" s="9"/>
      <c r="E1252"/>
    </row>
    <row r="1253" spans="2:5" ht="14.4" x14ac:dyDescent="0.3">
      <c r="B1253"/>
      <c r="C1253"/>
      <c r="D1253" s="9"/>
      <c r="E1253"/>
    </row>
    <row r="1254" spans="2:5" ht="14.4" x14ac:dyDescent="0.3">
      <c r="B1254"/>
      <c r="C1254"/>
      <c r="D1254" s="9"/>
      <c r="E1254"/>
    </row>
    <row r="1255" spans="2:5" ht="14.4" x14ac:dyDescent="0.3">
      <c r="B1255"/>
      <c r="C1255"/>
      <c r="D1255" s="9"/>
      <c r="E1255"/>
    </row>
    <row r="1256" spans="2:5" ht="14.4" x14ac:dyDescent="0.3">
      <c r="B1256"/>
      <c r="C1256"/>
      <c r="D1256" s="9"/>
      <c r="E1256"/>
    </row>
    <row r="1257" spans="2:5" ht="14.4" x14ac:dyDescent="0.3">
      <c r="B1257"/>
      <c r="C1257"/>
      <c r="D1257" s="9"/>
      <c r="E1257"/>
    </row>
    <row r="1258" spans="2:5" ht="14.4" x14ac:dyDescent="0.3">
      <c r="B1258"/>
      <c r="C1258"/>
      <c r="D1258" s="9"/>
      <c r="E1258"/>
    </row>
    <row r="1259" spans="2:5" ht="14.4" x14ac:dyDescent="0.3">
      <c r="B1259"/>
      <c r="C1259"/>
      <c r="D1259" s="9"/>
      <c r="E1259"/>
    </row>
    <row r="1260" spans="2:5" ht="14.4" x14ac:dyDescent="0.3">
      <c r="B1260"/>
      <c r="C1260"/>
      <c r="D1260" s="9"/>
      <c r="E1260"/>
    </row>
    <row r="1261" spans="2:5" ht="14.4" x14ac:dyDescent="0.3">
      <c r="B1261"/>
      <c r="C1261"/>
      <c r="D1261" s="9"/>
      <c r="E1261"/>
    </row>
    <row r="1262" spans="2:5" ht="14.4" x14ac:dyDescent="0.3">
      <c r="B1262"/>
      <c r="C1262"/>
      <c r="D1262" s="9"/>
      <c r="E1262"/>
    </row>
    <row r="1263" spans="2:5" ht="14.4" x14ac:dyDescent="0.3">
      <c r="B1263"/>
      <c r="C1263"/>
      <c r="D1263" s="9"/>
      <c r="E1263"/>
    </row>
    <row r="1264" spans="2:5" ht="14.4" x14ac:dyDescent="0.3">
      <c r="B1264"/>
      <c r="C1264"/>
      <c r="D1264" s="9"/>
      <c r="E1264"/>
    </row>
    <row r="1265" spans="2:5" ht="14.4" x14ac:dyDescent="0.3">
      <c r="B1265"/>
      <c r="C1265"/>
      <c r="D1265" s="9"/>
      <c r="E1265"/>
    </row>
    <row r="1266" spans="2:5" ht="14.4" x14ac:dyDescent="0.3">
      <c r="B1266"/>
      <c r="C1266"/>
      <c r="D1266" s="9"/>
      <c r="E1266"/>
    </row>
    <row r="1267" spans="2:5" ht="14.4" x14ac:dyDescent="0.3">
      <c r="B1267"/>
      <c r="C1267"/>
      <c r="D1267" s="9"/>
      <c r="E1267"/>
    </row>
    <row r="1268" spans="2:5" ht="14.4" x14ac:dyDescent="0.3">
      <c r="B1268"/>
      <c r="C1268"/>
      <c r="D1268" s="9"/>
      <c r="E1268"/>
    </row>
    <row r="1269" spans="2:5" ht="14.4" x14ac:dyDescent="0.3">
      <c r="B1269"/>
      <c r="C1269"/>
      <c r="D1269" s="9"/>
      <c r="E1269"/>
    </row>
    <row r="1270" spans="2:5" ht="14.4" x14ac:dyDescent="0.3">
      <c r="B1270"/>
      <c r="C1270"/>
      <c r="D1270" s="9"/>
      <c r="E1270"/>
    </row>
    <row r="1271" spans="2:5" ht="14.4" x14ac:dyDescent="0.3">
      <c r="B1271"/>
      <c r="C1271"/>
      <c r="D1271" s="9"/>
      <c r="E1271"/>
    </row>
    <row r="1272" spans="2:5" ht="14.4" x14ac:dyDescent="0.3">
      <c r="B1272"/>
      <c r="C1272"/>
      <c r="D1272" s="9"/>
      <c r="E1272"/>
    </row>
    <row r="1273" spans="2:5" ht="14.4" x14ac:dyDescent="0.3">
      <c r="B1273"/>
      <c r="C1273"/>
      <c r="D1273" s="9"/>
      <c r="E1273"/>
    </row>
    <row r="1274" spans="2:5" ht="14.4" x14ac:dyDescent="0.3">
      <c r="B1274"/>
      <c r="C1274"/>
      <c r="D1274" s="9"/>
      <c r="E1274"/>
    </row>
    <row r="1275" spans="2:5" ht="14.4" x14ac:dyDescent="0.3">
      <c r="B1275"/>
      <c r="C1275"/>
      <c r="D1275" s="9"/>
      <c r="E1275"/>
    </row>
    <row r="1276" spans="2:5" ht="14.4" x14ac:dyDescent="0.3">
      <c r="B1276"/>
      <c r="C1276"/>
      <c r="D1276" s="9"/>
      <c r="E1276"/>
    </row>
    <row r="1277" spans="2:5" ht="14.4" x14ac:dyDescent="0.3">
      <c r="B1277"/>
      <c r="C1277"/>
      <c r="D1277" s="9"/>
      <c r="E1277"/>
    </row>
    <row r="1278" spans="2:5" ht="14.4" x14ac:dyDescent="0.3">
      <c r="B1278"/>
      <c r="C1278"/>
      <c r="D1278" s="9"/>
      <c r="E1278"/>
    </row>
    <row r="1279" spans="2:5" ht="14.4" x14ac:dyDescent="0.3">
      <c r="B1279"/>
      <c r="C1279"/>
      <c r="D1279" s="9"/>
      <c r="E1279"/>
    </row>
    <row r="1280" spans="2:5" ht="14.4" x14ac:dyDescent="0.3">
      <c r="B1280"/>
      <c r="C1280"/>
      <c r="D1280" s="9"/>
      <c r="E1280"/>
    </row>
    <row r="1281" spans="2:5" ht="14.4" x14ac:dyDescent="0.3">
      <c r="B1281"/>
      <c r="C1281"/>
      <c r="D1281" s="9"/>
      <c r="E1281"/>
    </row>
    <row r="1282" spans="2:5" ht="14.4" x14ac:dyDescent="0.3">
      <c r="B1282"/>
      <c r="C1282"/>
      <c r="D1282" s="9"/>
      <c r="E1282"/>
    </row>
    <row r="1283" spans="2:5" ht="14.4" x14ac:dyDescent="0.3">
      <c r="B1283"/>
      <c r="C1283"/>
      <c r="D1283" s="9"/>
      <c r="E1283"/>
    </row>
    <row r="1284" spans="2:5" ht="14.4" x14ac:dyDescent="0.3">
      <c r="B1284"/>
      <c r="C1284"/>
      <c r="D1284" s="9"/>
      <c r="E1284"/>
    </row>
    <row r="1285" spans="2:5" ht="14.4" x14ac:dyDescent="0.3">
      <c r="B1285"/>
      <c r="C1285"/>
      <c r="D1285" s="9"/>
      <c r="E1285"/>
    </row>
    <row r="1286" spans="2:5" ht="14.4" x14ac:dyDescent="0.3">
      <c r="B1286"/>
      <c r="C1286"/>
      <c r="D1286" s="9"/>
      <c r="E1286"/>
    </row>
    <row r="1287" spans="2:5" ht="14.4" x14ac:dyDescent="0.3">
      <c r="B1287"/>
      <c r="C1287"/>
      <c r="D1287" s="9"/>
      <c r="E1287"/>
    </row>
    <row r="1288" spans="2:5" ht="14.4" x14ac:dyDescent="0.3">
      <c r="B1288"/>
      <c r="C1288"/>
      <c r="D1288" s="9"/>
      <c r="E1288"/>
    </row>
    <row r="1289" spans="2:5" ht="14.4" x14ac:dyDescent="0.3">
      <c r="B1289"/>
      <c r="C1289"/>
      <c r="D1289" s="9"/>
      <c r="E1289"/>
    </row>
    <row r="1290" spans="2:5" ht="14.4" x14ac:dyDescent="0.3">
      <c r="B1290"/>
      <c r="C1290"/>
      <c r="D1290" s="9"/>
      <c r="E1290"/>
    </row>
    <row r="1291" spans="2:5" ht="14.4" x14ac:dyDescent="0.3">
      <c r="B1291"/>
      <c r="C1291"/>
      <c r="D1291" s="9"/>
      <c r="E1291"/>
    </row>
    <row r="1292" spans="2:5" ht="14.4" x14ac:dyDescent="0.3">
      <c r="B1292"/>
      <c r="C1292"/>
      <c r="D1292" s="9"/>
      <c r="E1292"/>
    </row>
    <row r="1293" spans="2:5" ht="14.4" x14ac:dyDescent="0.3">
      <c r="B1293"/>
      <c r="C1293"/>
      <c r="D1293" s="9"/>
      <c r="E1293"/>
    </row>
    <row r="1294" spans="2:5" ht="14.4" x14ac:dyDescent="0.3">
      <c r="B1294"/>
      <c r="C1294"/>
      <c r="D1294" s="9"/>
      <c r="E1294"/>
    </row>
    <row r="1295" spans="2:5" ht="14.4" x14ac:dyDescent="0.3">
      <c r="B1295"/>
      <c r="C1295"/>
      <c r="D1295" s="9"/>
      <c r="E1295"/>
    </row>
    <row r="1296" spans="2:5" ht="14.4" x14ac:dyDescent="0.3">
      <c r="B1296"/>
      <c r="C1296"/>
      <c r="D1296" s="9"/>
      <c r="E1296"/>
    </row>
    <row r="1297" spans="2:5" ht="14.4" x14ac:dyDescent="0.3">
      <c r="B1297"/>
      <c r="C1297"/>
      <c r="D1297" s="9"/>
      <c r="E1297"/>
    </row>
    <row r="1298" spans="2:5" ht="14.4" x14ac:dyDescent="0.3">
      <c r="B1298"/>
      <c r="C1298"/>
      <c r="D1298" s="9"/>
      <c r="E1298"/>
    </row>
    <row r="1299" spans="2:5" ht="14.4" x14ac:dyDescent="0.3">
      <c r="B1299"/>
      <c r="C1299"/>
      <c r="D1299" s="9"/>
      <c r="E1299"/>
    </row>
    <row r="1300" spans="2:5" ht="14.4" x14ac:dyDescent="0.3">
      <c r="B1300"/>
      <c r="C1300"/>
      <c r="D1300" s="9"/>
      <c r="E1300"/>
    </row>
    <row r="1301" spans="2:5" ht="14.4" x14ac:dyDescent="0.3">
      <c r="B1301"/>
      <c r="C1301"/>
      <c r="D1301" s="9"/>
      <c r="E1301"/>
    </row>
    <row r="1302" spans="2:5" ht="14.4" x14ac:dyDescent="0.3">
      <c r="B1302"/>
      <c r="C1302"/>
      <c r="D1302" s="9"/>
      <c r="E1302"/>
    </row>
    <row r="1303" spans="2:5" ht="14.4" x14ac:dyDescent="0.3">
      <c r="B1303"/>
      <c r="C1303"/>
      <c r="D1303" s="9"/>
      <c r="E1303"/>
    </row>
    <row r="1304" spans="2:5" ht="14.4" x14ac:dyDescent="0.3">
      <c r="B1304"/>
      <c r="C1304"/>
      <c r="D1304" s="9"/>
      <c r="E1304"/>
    </row>
    <row r="1305" spans="2:5" ht="14.4" x14ac:dyDescent="0.3">
      <c r="B1305"/>
      <c r="C1305"/>
      <c r="D1305" s="9"/>
      <c r="E1305"/>
    </row>
    <row r="1306" spans="2:5" ht="14.4" x14ac:dyDescent="0.3">
      <c r="B1306"/>
      <c r="C1306"/>
      <c r="D1306" s="9"/>
      <c r="E1306"/>
    </row>
    <row r="1307" spans="2:5" ht="14.4" x14ac:dyDescent="0.3">
      <c r="B1307"/>
      <c r="C1307"/>
      <c r="D1307" s="9"/>
      <c r="E1307"/>
    </row>
    <row r="1308" spans="2:5" ht="14.4" x14ac:dyDescent="0.3">
      <c r="B1308"/>
      <c r="C1308"/>
      <c r="D1308" s="9"/>
      <c r="E1308"/>
    </row>
    <row r="1309" spans="2:5" ht="14.4" x14ac:dyDescent="0.3">
      <c r="B1309"/>
      <c r="C1309"/>
      <c r="D1309" s="9"/>
      <c r="E1309"/>
    </row>
    <row r="1310" spans="2:5" ht="14.4" x14ac:dyDescent="0.3">
      <c r="B1310"/>
      <c r="C1310"/>
      <c r="D1310" s="9"/>
      <c r="E1310"/>
    </row>
    <row r="1311" spans="2:5" ht="14.4" x14ac:dyDescent="0.3">
      <c r="B1311"/>
      <c r="C1311"/>
      <c r="D1311" s="9"/>
      <c r="E1311"/>
    </row>
    <row r="1312" spans="2:5" ht="14.4" x14ac:dyDescent="0.3">
      <c r="B1312"/>
      <c r="C1312"/>
      <c r="D1312" s="9"/>
      <c r="E1312"/>
    </row>
    <row r="1313" spans="2:5" ht="14.4" x14ac:dyDescent="0.3">
      <c r="B1313"/>
      <c r="C1313"/>
      <c r="D1313" s="9"/>
      <c r="E1313"/>
    </row>
    <row r="1314" spans="2:5" ht="14.4" x14ac:dyDescent="0.3">
      <c r="B1314"/>
      <c r="C1314"/>
      <c r="D1314" s="9"/>
      <c r="E1314"/>
    </row>
    <row r="1315" spans="2:5" ht="14.4" x14ac:dyDescent="0.3">
      <c r="B1315"/>
      <c r="C1315"/>
      <c r="D1315" s="9"/>
      <c r="E1315"/>
    </row>
    <row r="1316" spans="2:5" ht="14.4" x14ac:dyDescent="0.3">
      <c r="B1316"/>
      <c r="C1316"/>
      <c r="D1316" s="9"/>
      <c r="E1316"/>
    </row>
    <row r="1317" spans="2:5" ht="14.4" x14ac:dyDescent="0.3">
      <c r="B1317"/>
      <c r="C1317"/>
      <c r="D1317" s="9"/>
      <c r="E1317"/>
    </row>
    <row r="1318" spans="2:5" ht="14.4" x14ac:dyDescent="0.3">
      <c r="B1318"/>
      <c r="C1318"/>
      <c r="D1318" s="9"/>
      <c r="E1318"/>
    </row>
    <row r="1319" spans="2:5" ht="14.4" x14ac:dyDescent="0.3">
      <c r="B1319"/>
      <c r="C1319"/>
      <c r="D1319" s="9"/>
      <c r="E1319"/>
    </row>
    <row r="1320" spans="2:5" ht="14.4" x14ac:dyDescent="0.3">
      <c r="B1320"/>
      <c r="C1320"/>
      <c r="D1320" s="9"/>
      <c r="E1320"/>
    </row>
    <row r="1321" spans="2:5" ht="14.4" x14ac:dyDescent="0.3">
      <c r="B1321"/>
      <c r="C1321"/>
      <c r="D1321" s="9"/>
      <c r="E1321"/>
    </row>
    <row r="1322" spans="2:5" ht="14.4" x14ac:dyDescent="0.3">
      <c r="B1322"/>
      <c r="C1322"/>
      <c r="D1322" s="9"/>
      <c r="E1322"/>
    </row>
    <row r="1323" spans="2:5" ht="14.4" x14ac:dyDescent="0.3">
      <c r="B1323"/>
      <c r="C1323"/>
      <c r="D1323" s="9"/>
      <c r="E1323"/>
    </row>
    <row r="1324" spans="2:5" ht="14.4" x14ac:dyDescent="0.3">
      <c r="B1324"/>
      <c r="C1324"/>
      <c r="D1324" s="9"/>
      <c r="E1324"/>
    </row>
    <row r="1325" spans="2:5" ht="14.4" x14ac:dyDescent="0.3">
      <c r="B1325"/>
      <c r="C1325" s="9"/>
      <c r="D1325" s="9"/>
      <c r="E1325"/>
    </row>
    <row r="1326" spans="2:5" ht="14.4" x14ac:dyDescent="0.3">
      <c r="B1326" s="9"/>
      <c r="C1326" s="9"/>
      <c r="D1326" s="9"/>
    </row>
    <row r="1327" spans="2:5" ht="14.4" x14ac:dyDescent="0.3">
      <c r="B1327" s="9"/>
      <c r="C1327" s="9"/>
      <c r="D1327" s="9"/>
    </row>
    <row r="1328" spans="2:5" ht="14.4" x14ac:dyDescent="0.3">
      <c r="B1328" s="9"/>
      <c r="C1328" s="9"/>
      <c r="D1328" s="9"/>
    </row>
    <row r="1329" spans="2:4" ht="14.4" x14ac:dyDescent="0.3">
      <c r="B1329" s="9"/>
      <c r="C1329" s="9"/>
      <c r="D1329" s="9"/>
    </row>
    <row r="1330" spans="2:4" ht="14.4" x14ac:dyDescent="0.3">
      <c r="B1330" s="9"/>
      <c r="C1330" s="9"/>
      <c r="D1330" s="9"/>
    </row>
    <row r="1331" spans="2:4" ht="14.4" x14ac:dyDescent="0.3">
      <c r="B1331" s="9"/>
      <c r="C1331" s="9"/>
      <c r="D1331" s="9"/>
    </row>
    <row r="1332" spans="2:4" ht="14.4" x14ac:dyDescent="0.3">
      <c r="B1332" s="9"/>
      <c r="C1332" s="9"/>
      <c r="D1332" s="9"/>
    </row>
    <row r="1333" spans="2:4" ht="14.4" x14ac:dyDescent="0.3">
      <c r="B1333" s="9"/>
      <c r="C1333" s="9"/>
      <c r="D1333" s="9"/>
    </row>
    <row r="1334" spans="2:4" ht="14.4" x14ac:dyDescent="0.3">
      <c r="B1334" s="9"/>
      <c r="C1334" s="9"/>
      <c r="D1334" s="9"/>
    </row>
    <row r="1335" spans="2:4" ht="14.4" x14ac:dyDescent="0.3">
      <c r="B1335" s="9"/>
      <c r="C1335" s="9"/>
      <c r="D1335" s="9"/>
    </row>
    <row r="1336" spans="2:4" ht="14.4" x14ac:dyDescent="0.3">
      <c r="B1336" s="9"/>
      <c r="C1336" s="9"/>
      <c r="D1336" s="9"/>
    </row>
    <row r="1337" spans="2:4" ht="14.4" x14ac:dyDescent="0.3">
      <c r="B1337" s="9"/>
      <c r="C1337" s="9"/>
      <c r="D1337" s="9"/>
    </row>
    <row r="1338" spans="2:4" ht="14.4" x14ac:dyDescent="0.3">
      <c r="B1338" s="9"/>
      <c r="C1338" s="9"/>
      <c r="D1338" s="9"/>
    </row>
    <row r="1339" spans="2:4" ht="14.4" x14ac:dyDescent="0.3">
      <c r="B1339" s="9"/>
      <c r="C1339" s="9"/>
      <c r="D1339" s="9"/>
    </row>
    <row r="1340" spans="2:4" ht="14.4" x14ac:dyDescent="0.3">
      <c r="B1340" s="9"/>
      <c r="C1340" s="9"/>
      <c r="D1340" s="9"/>
    </row>
    <row r="1341" spans="2:4" ht="14.4" x14ac:dyDescent="0.3">
      <c r="B1341" s="9"/>
      <c r="C1341" s="9"/>
      <c r="D1341" s="9"/>
    </row>
    <row r="1342" spans="2:4" ht="14.4" x14ac:dyDescent="0.3">
      <c r="B1342" s="9"/>
      <c r="C1342" s="9"/>
      <c r="D1342" s="9"/>
    </row>
    <row r="1343" spans="2:4" ht="14.4" x14ac:dyDescent="0.3">
      <c r="B1343" s="9"/>
      <c r="C1343" s="9"/>
      <c r="D1343" s="9"/>
    </row>
    <row r="1344" spans="2:4" ht="14.4" x14ac:dyDescent="0.3">
      <c r="B1344" s="9"/>
      <c r="C1344" s="9"/>
      <c r="D1344" s="9"/>
    </row>
    <row r="1345" spans="2:4" ht="14.4" x14ac:dyDescent="0.3">
      <c r="B1345" s="9"/>
      <c r="C1345" s="9"/>
      <c r="D1345" s="9"/>
    </row>
    <row r="1346" spans="2:4" ht="14.4" x14ac:dyDescent="0.3">
      <c r="B1346" s="9"/>
      <c r="C1346" s="9"/>
      <c r="D1346" s="9"/>
    </row>
    <row r="1347" spans="2:4" ht="14.4" x14ac:dyDescent="0.3">
      <c r="B1347" s="9"/>
      <c r="C1347" s="9"/>
      <c r="D1347" s="9"/>
    </row>
    <row r="1348" spans="2:4" ht="14.4" x14ac:dyDescent="0.3">
      <c r="B1348" s="9"/>
      <c r="C1348" s="9"/>
      <c r="D1348" s="9"/>
    </row>
    <row r="1349" spans="2:4" ht="14.4" x14ac:dyDescent="0.3">
      <c r="B1349" s="9"/>
      <c r="C1349" s="9"/>
      <c r="D1349" s="9"/>
    </row>
    <row r="1350" spans="2:4" ht="14.4" x14ac:dyDescent="0.3">
      <c r="B1350" s="9"/>
      <c r="C1350" s="9"/>
      <c r="D1350" s="9"/>
    </row>
    <row r="1351" spans="2:4" ht="14.4" x14ac:dyDescent="0.3">
      <c r="B1351" s="9"/>
      <c r="C1351" s="9"/>
      <c r="D1351" s="9"/>
    </row>
    <row r="1352" spans="2:4" ht="14.4" x14ac:dyDescent="0.3">
      <c r="B1352" s="9"/>
      <c r="C1352" s="9"/>
      <c r="D1352" s="9"/>
    </row>
    <row r="1353" spans="2:4" ht="14.4" x14ac:dyDescent="0.3">
      <c r="B1353" s="9"/>
      <c r="C1353" s="9"/>
      <c r="D1353" s="9"/>
    </row>
    <row r="1354" spans="2:4" ht="14.4" x14ac:dyDescent="0.3">
      <c r="B1354" s="9"/>
      <c r="C1354" s="9"/>
      <c r="D1354" s="9"/>
    </row>
    <row r="1355" spans="2:4" ht="14.4" x14ac:dyDescent="0.3">
      <c r="B1355" s="9"/>
      <c r="C1355" s="9"/>
      <c r="D1355" s="9"/>
    </row>
    <row r="1356" spans="2:4" ht="14.4" x14ac:dyDescent="0.3">
      <c r="B1356" s="9"/>
      <c r="C1356" s="9"/>
      <c r="D1356" s="9"/>
    </row>
    <row r="1357" spans="2:4" ht="14.4" x14ac:dyDescent="0.3">
      <c r="B1357" s="9"/>
      <c r="C1357" s="9"/>
      <c r="D1357" s="9"/>
    </row>
    <row r="1358" spans="2:4" ht="14.4" x14ac:dyDescent="0.3">
      <c r="B1358" s="9"/>
      <c r="C1358" s="9"/>
      <c r="D1358" s="9"/>
    </row>
    <row r="1359" spans="2:4" ht="14.4" x14ac:dyDescent="0.3">
      <c r="B1359" s="9"/>
      <c r="C1359" s="9"/>
      <c r="D1359" s="9"/>
    </row>
    <row r="1360" spans="2:4" ht="14.4" x14ac:dyDescent="0.3">
      <c r="B1360" s="9"/>
      <c r="C1360" s="9"/>
      <c r="D1360" s="9"/>
    </row>
    <row r="1361" spans="2:4" ht="14.4" x14ac:dyDescent="0.3">
      <c r="B1361" s="9"/>
      <c r="C1361" s="9"/>
      <c r="D1361" s="9"/>
    </row>
    <row r="1362" spans="2:4" ht="14.4" x14ac:dyDescent="0.3">
      <c r="B1362" s="9"/>
      <c r="C1362" s="9"/>
      <c r="D1362" s="9"/>
    </row>
    <row r="1363" spans="2:4" ht="14.4" x14ac:dyDescent="0.3">
      <c r="B1363" s="9"/>
      <c r="C1363" s="9"/>
      <c r="D1363" s="9"/>
    </row>
    <row r="1364" spans="2:4" ht="14.4" x14ac:dyDescent="0.3">
      <c r="B1364" s="9"/>
      <c r="C1364" s="9"/>
      <c r="D1364" s="9"/>
    </row>
    <row r="1365" spans="2:4" ht="14.4" x14ac:dyDescent="0.3">
      <c r="B1365" s="9"/>
      <c r="C1365" s="9"/>
      <c r="D1365" s="9"/>
    </row>
    <row r="1366" spans="2:4" ht="14.4" x14ac:dyDescent="0.3">
      <c r="B1366" s="9"/>
      <c r="C1366" s="9"/>
      <c r="D1366" s="9"/>
    </row>
    <row r="1367" spans="2:4" ht="14.4" x14ac:dyDescent="0.3">
      <c r="B1367" s="9"/>
      <c r="C1367" s="9"/>
      <c r="D1367" s="9"/>
    </row>
    <row r="1368" spans="2:4" ht="14.4" x14ac:dyDescent="0.3">
      <c r="B1368" s="9"/>
      <c r="C1368" s="9"/>
      <c r="D1368" s="9"/>
    </row>
    <row r="1369" spans="2:4" ht="14.4" x14ac:dyDescent="0.3">
      <c r="B1369" s="9"/>
      <c r="C1369" s="9"/>
      <c r="D1369" s="9"/>
    </row>
    <row r="1370" spans="2:4" ht="14.4" x14ac:dyDescent="0.3">
      <c r="B1370" s="9"/>
      <c r="C1370" s="9"/>
      <c r="D1370" s="9"/>
    </row>
    <row r="1371" spans="2:4" ht="14.4" x14ac:dyDescent="0.3">
      <c r="B1371" s="9"/>
      <c r="C1371" s="9"/>
      <c r="D1371" s="9"/>
    </row>
    <row r="1372" spans="2:4" ht="14.4" x14ac:dyDescent="0.3">
      <c r="B1372" s="9"/>
      <c r="C1372" s="9"/>
      <c r="D1372" s="9"/>
    </row>
    <row r="1373" spans="2:4" ht="14.4" x14ac:dyDescent="0.3">
      <c r="B1373" s="9"/>
      <c r="C1373" s="9"/>
      <c r="D1373" s="9"/>
    </row>
    <row r="1374" spans="2:4" ht="14.4" x14ac:dyDescent="0.3">
      <c r="B1374" s="9"/>
      <c r="C1374" s="9"/>
      <c r="D1374" s="9"/>
    </row>
    <row r="1375" spans="2:4" ht="14.4" x14ac:dyDescent="0.3">
      <c r="B1375" s="9"/>
      <c r="C1375" s="9"/>
      <c r="D1375" s="9"/>
    </row>
    <row r="1376" spans="2:4" ht="14.4" x14ac:dyDescent="0.3">
      <c r="B1376" s="9"/>
      <c r="C1376" s="9"/>
      <c r="D1376" s="9"/>
    </row>
    <row r="1377" spans="2:4" ht="14.4" x14ac:dyDescent="0.3">
      <c r="B1377" s="9"/>
      <c r="C1377" s="9"/>
      <c r="D1377" s="9"/>
    </row>
    <row r="1378" spans="2:4" ht="14.4" x14ac:dyDescent="0.3">
      <c r="B1378" s="9"/>
      <c r="C1378" s="9"/>
      <c r="D1378" s="9"/>
    </row>
    <row r="1379" spans="2:4" ht="14.4" x14ac:dyDescent="0.3">
      <c r="B1379" s="9"/>
      <c r="C1379" s="9"/>
      <c r="D1379" s="9"/>
    </row>
    <row r="1380" spans="2:4" ht="14.4" x14ac:dyDescent="0.3">
      <c r="B1380" s="9"/>
      <c r="C1380" s="9"/>
      <c r="D1380" s="9"/>
    </row>
    <row r="1381" spans="2:4" ht="14.4" x14ac:dyDescent="0.3">
      <c r="B1381" s="9"/>
      <c r="C1381" s="9"/>
      <c r="D1381" s="9"/>
    </row>
    <row r="1382" spans="2:4" ht="14.4" x14ac:dyDescent="0.3">
      <c r="B1382" s="9"/>
      <c r="C1382" s="9"/>
      <c r="D1382" s="9"/>
    </row>
    <row r="1383" spans="2:4" ht="14.4" x14ac:dyDescent="0.3">
      <c r="B1383" s="9"/>
      <c r="C1383" s="9"/>
      <c r="D1383" s="9"/>
    </row>
    <row r="1384" spans="2:4" ht="14.4" x14ac:dyDescent="0.3">
      <c r="B1384" s="9"/>
      <c r="C1384" s="9"/>
      <c r="D1384" s="9"/>
    </row>
    <row r="1385" spans="2:4" ht="14.4" x14ac:dyDescent="0.3">
      <c r="B1385" s="9"/>
      <c r="C1385" s="9"/>
      <c r="D1385" s="9"/>
    </row>
    <row r="1386" spans="2:4" ht="14.4" x14ac:dyDescent="0.3">
      <c r="B1386" s="9"/>
      <c r="C1386" s="9"/>
      <c r="D1386" s="9"/>
    </row>
    <row r="1387" spans="2:4" ht="14.4" x14ac:dyDescent="0.3">
      <c r="B1387" s="9"/>
      <c r="C1387" s="9"/>
      <c r="D1387" s="9"/>
    </row>
    <row r="1388" spans="2:4" ht="14.4" x14ac:dyDescent="0.3">
      <c r="B1388" s="9"/>
      <c r="C1388" s="9"/>
      <c r="D1388" s="9"/>
    </row>
    <row r="1389" spans="2:4" ht="14.4" x14ac:dyDescent="0.3">
      <c r="B1389" s="9"/>
      <c r="C1389" s="9"/>
      <c r="D1389" s="9"/>
    </row>
    <row r="1390" spans="2:4" ht="14.4" x14ac:dyDescent="0.3">
      <c r="B1390" s="9"/>
      <c r="C1390" s="9"/>
      <c r="D1390" s="9"/>
    </row>
    <row r="1391" spans="2:4" ht="14.4" x14ac:dyDescent="0.3">
      <c r="B1391" s="9"/>
      <c r="C1391" s="9"/>
      <c r="D1391" s="9"/>
    </row>
    <row r="1392" spans="2:4" ht="14.4" x14ac:dyDescent="0.3">
      <c r="B1392" s="9"/>
      <c r="C1392" s="9"/>
      <c r="D1392" s="9"/>
    </row>
    <row r="1393" spans="2:4" ht="14.4" x14ac:dyDescent="0.3">
      <c r="B1393" s="9"/>
      <c r="C1393" s="9"/>
      <c r="D1393" s="9"/>
    </row>
    <row r="1394" spans="2:4" ht="14.4" x14ac:dyDescent="0.3">
      <c r="B1394" s="9"/>
      <c r="C1394" s="9"/>
      <c r="D1394" s="9"/>
    </row>
    <row r="1395" spans="2:4" ht="14.4" x14ac:dyDescent="0.3">
      <c r="B1395" s="9"/>
      <c r="C1395" s="9"/>
      <c r="D1395" s="9"/>
    </row>
    <row r="1396" spans="2:4" ht="14.4" x14ac:dyDescent="0.3">
      <c r="B1396" s="9"/>
      <c r="C1396" s="9"/>
      <c r="D1396" s="9"/>
    </row>
    <row r="1397" spans="2:4" ht="14.4" x14ac:dyDescent="0.3">
      <c r="B1397" s="9"/>
      <c r="C1397" s="9"/>
      <c r="D1397" s="9"/>
    </row>
    <row r="1398" spans="2:4" ht="14.4" x14ac:dyDescent="0.3">
      <c r="B1398" s="9"/>
      <c r="C1398" s="9"/>
      <c r="D1398" s="9"/>
    </row>
    <row r="1399" spans="2:4" ht="14.4" x14ac:dyDescent="0.3">
      <c r="B1399" s="9"/>
      <c r="C1399" s="9"/>
      <c r="D1399" s="9"/>
    </row>
    <row r="1400" spans="2:4" ht="14.4" x14ac:dyDescent="0.3">
      <c r="B1400" s="9"/>
      <c r="C1400" s="9"/>
      <c r="D1400" s="9"/>
    </row>
    <row r="1401" spans="2:4" ht="14.4" x14ac:dyDescent="0.3">
      <c r="B1401" s="9"/>
      <c r="C1401" s="9"/>
      <c r="D1401" s="9"/>
    </row>
    <row r="1402" spans="2:4" ht="14.4" x14ac:dyDescent="0.3">
      <c r="B1402" s="9"/>
      <c r="C1402" s="9"/>
      <c r="D1402" s="9"/>
    </row>
    <row r="1403" spans="2:4" ht="14.4" x14ac:dyDescent="0.3">
      <c r="B1403" s="9"/>
      <c r="C1403" s="9"/>
      <c r="D1403" s="9"/>
    </row>
    <row r="1404" spans="2:4" ht="14.4" x14ac:dyDescent="0.3">
      <c r="B1404" s="9"/>
      <c r="C1404" s="9"/>
      <c r="D1404" s="9"/>
    </row>
    <row r="1405" spans="2:4" ht="14.4" x14ac:dyDescent="0.3">
      <c r="B1405" s="9"/>
      <c r="C1405" s="9"/>
      <c r="D1405" s="9"/>
    </row>
    <row r="1406" spans="2:4" ht="14.4" x14ac:dyDescent="0.3">
      <c r="B1406" s="9"/>
      <c r="C1406" s="9"/>
      <c r="D1406" s="9"/>
    </row>
    <row r="1407" spans="2:4" ht="14.4" x14ac:dyDescent="0.3">
      <c r="B1407" s="9"/>
      <c r="C1407" s="9"/>
      <c r="D1407" s="9"/>
    </row>
    <row r="1408" spans="2:4" ht="14.4" x14ac:dyDescent="0.3">
      <c r="B1408" s="9"/>
      <c r="C1408" s="9"/>
      <c r="D1408" s="9"/>
    </row>
    <row r="1409" spans="2:4" ht="14.4" x14ac:dyDescent="0.3">
      <c r="B1409" s="9"/>
      <c r="C1409" s="9"/>
      <c r="D1409" s="9"/>
    </row>
    <row r="1410" spans="2:4" ht="14.4" x14ac:dyDescent="0.3">
      <c r="B1410" s="9"/>
      <c r="C1410" s="9"/>
      <c r="D1410" s="9"/>
    </row>
    <row r="1411" spans="2:4" ht="14.4" x14ac:dyDescent="0.3">
      <c r="B1411" s="9"/>
      <c r="C1411" s="9"/>
      <c r="D1411" s="9"/>
    </row>
    <row r="1412" spans="2:4" ht="14.4" x14ac:dyDescent="0.3">
      <c r="B1412" s="9"/>
      <c r="C1412" s="9"/>
      <c r="D1412" s="9"/>
    </row>
    <row r="1413" spans="2:4" ht="14.4" x14ac:dyDescent="0.3">
      <c r="B1413" s="9"/>
      <c r="C1413" s="9"/>
      <c r="D1413" s="9"/>
    </row>
    <row r="1414" spans="2:4" ht="14.4" x14ac:dyDescent="0.3">
      <c r="B1414" s="9"/>
      <c r="C1414" s="9"/>
      <c r="D1414" s="9"/>
    </row>
    <row r="1415" spans="2:4" ht="14.4" x14ac:dyDescent="0.3">
      <c r="B1415" s="9"/>
      <c r="C1415" s="9"/>
      <c r="D1415" s="9"/>
    </row>
    <row r="1416" spans="2:4" ht="14.4" x14ac:dyDescent="0.3">
      <c r="B1416" s="9"/>
      <c r="C1416" s="9"/>
      <c r="D1416" s="9"/>
    </row>
    <row r="1417" spans="2:4" ht="14.4" x14ac:dyDescent="0.3">
      <c r="B1417" s="9"/>
      <c r="C1417" s="9"/>
      <c r="D1417" s="9"/>
    </row>
    <row r="1418" spans="2:4" ht="14.4" x14ac:dyDescent="0.3">
      <c r="B1418" s="9"/>
      <c r="C1418" s="9"/>
      <c r="D1418" s="9"/>
    </row>
    <row r="1419" spans="2:4" ht="14.4" x14ac:dyDescent="0.3">
      <c r="B1419" s="9"/>
      <c r="C1419" s="9"/>
      <c r="D1419" s="9"/>
    </row>
    <row r="1420" spans="2:4" ht="14.4" x14ac:dyDescent="0.3">
      <c r="B1420" s="9"/>
      <c r="C1420" s="9"/>
      <c r="D1420" s="9"/>
    </row>
    <row r="1421" spans="2:4" ht="14.4" x14ac:dyDescent="0.3">
      <c r="B1421" s="9"/>
      <c r="C1421" s="9"/>
      <c r="D1421" s="9"/>
    </row>
    <row r="1422" spans="2:4" ht="14.4" x14ac:dyDescent="0.3">
      <c r="B1422" s="9"/>
      <c r="C1422" s="9"/>
      <c r="D1422" s="9"/>
    </row>
    <row r="1423" spans="2:4" ht="14.4" x14ac:dyDescent="0.3">
      <c r="B1423" s="9"/>
      <c r="C1423" s="9"/>
      <c r="D1423" s="9"/>
    </row>
    <row r="1424" spans="2:4" ht="14.4" x14ac:dyDescent="0.3">
      <c r="B1424" s="9"/>
      <c r="C1424" s="9"/>
      <c r="D1424" s="9"/>
    </row>
    <row r="1425" spans="2:4" ht="14.4" x14ac:dyDescent="0.3">
      <c r="B1425" s="9"/>
      <c r="C1425" s="9"/>
      <c r="D1425" s="9"/>
    </row>
    <row r="1426" spans="2:4" ht="14.4" x14ac:dyDescent="0.3">
      <c r="B1426" s="9"/>
      <c r="C1426" s="9"/>
      <c r="D1426" s="9"/>
    </row>
    <row r="1427" spans="2:4" ht="14.4" x14ac:dyDescent="0.3">
      <c r="B1427" s="9"/>
      <c r="C1427" s="9"/>
      <c r="D1427" s="9"/>
    </row>
    <row r="1428" spans="2:4" ht="14.4" x14ac:dyDescent="0.3">
      <c r="B1428" s="9"/>
      <c r="C1428" s="9"/>
      <c r="D1428" s="9"/>
    </row>
    <row r="1429" spans="2:4" ht="14.4" x14ac:dyDescent="0.3">
      <c r="B1429" s="9"/>
      <c r="C1429" s="9"/>
      <c r="D1429" s="9"/>
    </row>
    <row r="1430" spans="2:4" ht="14.4" x14ac:dyDescent="0.3">
      <c r="B1430" s="9"/>
      <c r="C1430" s="9"/>
      <c r="D1430" s="9"/>
    </row>
    <row r="1431" spans="2:4" ht="14.4" x14ac:dyDescent="0.3">
      <c r="B1431" s="9"/>
      <c r="C1431" s="9"/>
      <c r="D1431" s="9"/>
    </row>
    <row r="1432" spans="2:4" ht="14.4" x14ac:dyDescent="0.3">
      <c r="B1432" s="9"/>
      <c r="C1432" s="9"/>
      <c r="D1432" s="9"/>
    </row>
    <row r="1433" spans="2:4" ht="14.4" x14ac:dyDescent="0.3">
      <c r="B1433" s="9"/>
      <c r="C1433" s="9"/>
      <c r="D1433" s="9"/>
    </row>
    <row r="1434" spans="2:4" ht="14.4" x14ac:dyDescent="0.3">
      <c r="B1434" s="9"/>
      <c r="C1434" s="9"/>
      <c r="D1434" s="9"/>
    </row>
    <row r="1435" spans="2:4" ht="14.4" x14ac:dyDescent="0.3">
      <c r="B1435" s="9"/>
      <c r="C1435" s="9"/>
      <c r="D1435" s="9"/>
    </row>
    <row r="1436" spans="2:4" ht="14.4" x14ac:dyDescent="0.3">
      <c r="B1436" s="9"/>
      <c r="C1436" s="9"/>
      <c r="D1436" s="9"/>
    </row>
    <row r="1437" spans="2:4" ht="14.4" x14ac:dyDescent="0.3">
      <c r="B1437" s="9"/>
      <c r="C1437" s="9"/>
      <c r="D1437" s="9"/>
    </row>
    <row r="1438" spans="2:4" ht="14.4" x14ac:dyDescent="0.3">
      <c r="B1438" s="9"/>
      <c r="C1438" s="9"/>
      <c r="D1438" s="9"/>
    </row>
    <row r="1439" spans="2:4" ht="14.4" x14ac:dyDescent="0.3">
      <c r="B1439" s="9"/>
      <c r="C1439" s="9"/>
      <c r="D1439" s="9"/>
    </row>
    <row r="1440" spans="2:4" ht="14.4" x14ac:dyDescent="0.3">
      <c r="B1440" s="9"/>
      <c r="C1440" s="9"/>
      <c r="D1440" s="9"/>
    </row>
    <row r="1441" spans="2:4" ht="14.4" x14ac:dyDescent="0.3">
      <c r="B1441" s="9"/>
      <c r="C1441" s="9"/>
      <c r="D1441" s="9"/>
    </row>
    <row r="1442" spans="2:4" ht="14.4" x14ac:dyDescent="0.3">
      <c r="B1442" s="9"/>
      <c r="C1442" s="9"/>
      <c r="D1442" s="9"/>
    </row>
    <row r="1443" spans="2:4" ht="14.4" x14ac:dyDescent="0.3">
      <c r="B1443" s="9"/>
      <c r="C1443" s="9"/>
      <c r="D1443" s="9"/>
    </row>
    <row r="1444" spans="2:4" ht="14.4" x14ac:dyDescent="0.3">
      <c r="B1444" s="9"/>
      <c r="C1444" s="9"/>
      <c r="D1444" s="9"/>
    </row>
    <row r="1445" spans="2:4" ht="14.4" x14ac:dyDescent="0.3">
      <c r="B1445" s="9"/>
      <c r="C1445" s="9"/>
      <c r="D1445" s="9"/>
    </row>
    <row r="1446" spans="2:4" ht="14.4" x14ac:dyDescent="0.3">
      <c r="B1446" s="9"/>
      <c r="C1446" s="9"/>
      <c r="D1446" s="9"/>
    </row>
    <row r="1447" spans="2:4" ht="14.4" x14ac:dyDescent="0.3">
      <c r="B1447" s="9"/>
      <c r="C1447" s="9"/>
      <c r="D1447" s="9"/>
    </row>
    <row r="1448" spans="2:4" ht="14.4" x14ac:dyDescent="0.3">
      <c r="B1448" s="9"/>
      <c r="C1448" s="9"/>
      <c r="D1448" s="9"/>
    </row>
    <row r="1449" spans="2:4" ht="14.4" x14ac:dyDescent="0.3">
      <c r="B1449" s="9"/>
      <c r="C1449" s="9"/>
      <c r="D1449" s="9"/>
    </row>
    <row r="1450" spans="2:4" ht="14.4" x14ac:dyDescent="0.3">
      <c r="B1450" s="9"/>
      <c r="C1450" s="9"/>
      <c r="D1450" s="9"/>
    </row>
    <row r="1451" spans="2:4" ht="14.4" x14ac:dyDescent="0.3">
      <c r="B1451" s="9"/>
      <c r="C1451" s="9"/>
      <c r="D1451" s="9"/>
    </row>
    <row r="1452" spans="2:4" ht="14.4" x14ac:dyDescent="0.3">
      <c r="B1452" s="9"/>
      <c r="C1452" s="9"/>
      <c r="D1452" s="9"/>
    </row>
    <row r="1453" spans="2:4" ht="14.4" x14ac:dyDescent="0.3">
      <c r="B1453" s="9"/>
      <c r="C1453" s="9"/>
      <c r="D1453" s="9"/>
    </row>
    <row r="1454" spans="2:4" ht="14.4" x14ac:dyDescent="0.3">
      <c r="B1454" s="9"/>
      <c r="C1454" s="9"/>
      <c r="D1454" s="9"/>
    </row>
    <row r="1455" spans="2:4" ht="14.4" x14ac:dyDescent="0.3">
      <c r="B1455" s="9"/>
      <c r="C1455" s="9"/>
      <c r="D1455" s="9"/>
    </row>
    <row r="1456" spans="2:4" ht="14.4" x14ac:dyDescent="0.3">
      <c r="B1456" s="9"/>
      <c r="C1456" s="9"/>
      <c r="D1456" s="9"/>
    </row>
    <row r="1457" spans="2:4" ht="14.4" x14ac:dyDescent="0.3">
      <c r="B1457" s="9"/>
      <c r="C1457" s="9"/>
      <c r="D1457" s="9"/>
    </row>
    <row r="1458" spans="2:4" ht="14.4" x14ac:dyDescent="0.3">
      <c r="B1458" s="9"/>
      <c r="C1458" s="9"/>
      <c r="D1458" s="9"/>
    </row>
    <row r="1459" spans="2:4" ht="14.4" x14ac:dyDescent="0.3">
      <c r="B1459" s="9"/>
      <c r="C1459" s="9"/>
      <c r="D1459" s="9"/>
    </row>
    <row r="1460" spans="2:4" ht="14.4" x14ac:dyDescent="0.3">
      <c r="B1460" s="9"/>
      <c r="C1460" s="9"/>
      <c r="D1460" s="9"/>
    </row>
    <row r="1461" spans="2:4" ht="14.4" x14ac:dyDescent="0.3">
      <c r="B1461" s="9"/>
      <c r="C1461" s="9"/>
      <c r="D1461" s="9"/>
    </row>
    <row r="1462" spans="2:4" ht="14.4" x14ac:dyDescent="0.3">
      <c r="B1462" s="9"/>
      <c r="C1462" s="9"/>
      <c r="D1462" s="9"/>
    </row>
    <row r="1463" spans="2:4" ht="14.4" x14ac:dyDescent="0.3">
      <c r="B1463" s="9"/>
      <c r="C1463" s="9"/>
      <c r="D1463" s="9"/>
    </row>
    <row r="1464" spans="2:4" ht="14.4" x14ac:dyDescent="0.3">
      <c r="B1464" s="9"/>
      <c r="C1464" s="9"/>
      <c r="D1464" s="9"/>
    </row>
    <row r="1465" spans="2:4" ht="14.4" x14ac:dyDescent="0.3">
      <c r="B1465" s="9"/>
      <c r="C1465" s="9"/>
      <c r="D1465" s="9"/>
    </row>
    <row r="1466" spans="2:4" ht="14.4" x14ac:dyDescent="0.3">
      <c r="B1466" s="9"/>
      <c r="C1466" s="9"/>
      <c r="D1466" s="9"/>
    </row>
    <row r="1467" spans="2:4" ht="14.4" x14ac:dyDescent="0.3">
      <c r="B1467" s="9"/>
      <c r="C1467" s="9"/>
      <c r="D1467" s="9"/>
    </row>
    <row r="1468" spans="2:4" ht="14.4" x14ac:dyDescent="0.3">
      <c r="B1468" s="9"/>
      <c r="C1468" s="9"/>
      <c r="D1468" s="9"/>
    </row>
    <row r="1469" spans="2:4" ht="14.4" x14ac:dyDescent="0.3">
      <c r="B1469" s="9"/>
      <c r="C1469" s="9"/>
      <c r="D1469" s="9"/>
    </row>
    <row r="1470" spans="2:4" ht="14.4" x14ac:dyDescent="0.3">
      <c r="B1470" s="9"/>
      <c r="C1470" s="9"/>
      <c r="D1470" s="9"/>
    </row>
    <row r="1471" spans="2:4" ht="14.4" x14ac:dyDescent="0.3">
      <c r="B1471" s="9"/>
      <c r="C1471" s="9"/>
      <c r="D1471" s="9"/>
    </row>
    <row r="1472" spans="2:4" ht="14.4" x14ac:dyDescent="0.3">
      <c r="B1472" s="9"/>
      <c r="C1472" s="9"/>
      <c r="D1472" s="9"/>
    </row>
    <row r="1473" spans="2:4" ht="14.4" x14ac:dyDescent="0.3">
      <c r="B1473" s="9"/>
      <c r="C1473" s="9"/>
      <c r="D1473" s="9"/>
    </row>
    <row r="1474" spans="2:4" ht="14.4" x14ac:dyDescent="0.3">
      <c r="B1474" s="9"/>
      <c r="C1474" s="9"/>
      <c r="D1474" s="9"/>
    </row>
    <row r="1475" spans="2:4" ht="14.4" x14ac:dyDescent="0.3">
      <c r="B1475" s="9"/>
      <c r="C1475" s="9"/>
      <c r="D1475" s="9"/>
    </row>
    <row r="1476" spans="2:4" ht="14.4" x14ac:dyDescent="0.3">
      <c r="B1476" s="9"/>
      <c r="C1476" s="9"/>
      <c r="D1476" s="9"/>
    </row>
    <row r="1477" spans="2:4" ht="14.4" x14ac:dyDescent="0.3">
      <c r="B1477" s="9"/>
      <c r="C1477" s="9"/>
      <c r="D1477" s="9"/>
    </row>
  </sheetData>
  <mergeCells count="3">
    <mergeCell ref="A44:C44"/>
    <mergeCell ref="A59:C59"/>
    <mergeCell ref="A1:D1"/>
  </mergeCells>
  <pageMargins left="0.7" right="0.7" top="0.75" bottom="0.75" header="0.3" footer="0.3"/>
  <pageSetup orientation="portrait" r:id="rId20"/>
  <drawing r:id="rId21"/>
  <extLst>
    <ext xmlns:x14="http://schemas.microsoft.com/office/spreadsheetml/2009/9/main" uri="{A8765BA9-456A-4dab-B4F3-ACF838C121DE}">
      <x14:slicerList>
        <x14:slicer r:id="rId2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abSelected="1" zoomScale="106" zoomScaleNormal="100" workbookViewId="0">
      <selection activeCell="S9" sqref="S9"/>
    </sheetView>
  </sheetViews>
  <sheetFormatPr defaultRowHeight="14.4"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sheet</vt:lpstr>
      <vt:lpstr>working sheet</vt:lpstr>
      <vt:lpstr>Questions</vt:lpstr>
      <vt:lpstr>Charts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oyeto</dc:creator>
  <cp:lastModifiedBy>ZEENAT OYETOLU</cp:lastModifiedBy>
  <cp:lastPrinted>2023-12-29T17:24:05Z</cp:lastPrinted>
  <dcterms:created xsi:type="dcterms:W3CDTF">2022-10-09T19:42:51Z</dcterms:created>
  <dcterms:modified xsi:type="dcterms:W3CDTF">2023-12-29T17:24:56Z</dcterms:modified>
</cp:coreProperties>
</file>