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F127C0B2-52F3-4DC3-BD50-765BE3DC8A36}" xr6:coauthVersionLast="45" xr6:coauthVersionMax="45" xr10:uidLastSave="{00000000-0000-0000-0000-000000000000}"/>
  <bookViews>
    <workbookView xWindow="-28920" yWindow="-120" windowWidth="29040" windowHeight="15840" tabRatio="500" activeTab="3"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P66" i="4" l="1"/>
  <c r="P7" i="4"/>
  <c r="P8" i="4"/>
  <c r="A298" i="4"/>
  <c r="P3" i="4"/>
  <c r="P4" i="4"/>
  <c r="P5" i="4"/>
  <c r="P6" i="4"/>
  <c r="P9" i="4"/>
  <c r="P10" i="4"/>
  <c r="P11" i="4"/>
  <c r="P12" i="4"/>
  <c r="P14" i="4"/>
  <c r="P15" i="4"/>
  <c r="P13"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1" i="4"/>
  <c r="P52" i="4"/>
  <c r="P53" i="4"/>
  <c r="P54" i="4"/>
  <c r="P55" i="4"/>
  <c r="P56" i="4"/>
  <c r="P57" i="4"/>
  <c r="P58" i="4"/>
  <c r="P59" i="4"/>
  <c r="P60" i="4"/>
  <c r="P61" i="4"/>
  <c r="P62" i="4"/>
  <c r="P63" i="4"/>
  <c r="P64" i="4"/>
  <c r="P65" i="4"/>
  <c r="P67" i="4"/>
  <c r="P68" i="4"/>
  <c r="P69" i="4"/>
  <c r="P70" i="4"/>
  <c r="P71" i="4"/>
  <c r="P72" i="4"/>
  <c r="P73" i="4"/>
  <c r="P74" i="4"/>
  <c r="P75" i="4"/>
  <c r="P76"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50"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B299" i="3"/>
  <c r="B302" i="3" s="1"/>
  <c r="B300" i="3"/>
  <c r="B301" i="3"/>
  <c r="B298" i="4"/>
  <c r="B303" i="3"/>
  <c r="M95" i="2"/>
  <c r="A95" i="2"/>
  <c r="G199" i="1"/>
  <c r="H199" i="1" s="1"/>
  <c r="F199" i="1"/>
  <c r="E199" i="1"/>
  <c r="G198" i="1"/>
  <c r="H198" i="1" s="1"/>
  <c r="F198" i="1"/>
  <c r="E198" i="1"/>
  <c r="G197" i="1"/>
  <c r="H197" i="1" s="1"/>
  <c r="F197" i="1"/>
  <c r="E197" i="1"/>
  <c r="G196" i="1"/>
  <c r="H196" i="1" s="1"/>
  <c r="F196" i="1"/>
  <c r="E196" i="1"/>
  <c r="G195" i="1"/>
  <c r="G200" i="1" s="1"/>
  <c r="F195" i="1"/>
  <c r="F200" i="1" s="1"/>
  <c r="E195" i="1"/>
  <c r="E200" i="1" s="1"/>
  <c r="R190" i="1"/>
  <c r="Q190" i="1"/>
  <c r="O190" i="1"/>
  <c r="A190" i="1"/>
  <c r="P298" i="4" l="1"/>
  <c r="P299" i="4" s="1"/>
  <c r="H200" i="1"/>
  <c r="H195" i="1"/>
</calcChain>
</file>

<file path=xl/sharedStrings.xml><?xml version="1.0" encoding="utf-8"?>
<sst xmlns="http://schemas.openxmlformats.org/spreadsheetml/2006/main" count="3566" uniqueCount="1647">
  <si>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</si>
  <si>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</si>
  <si>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</si>
  <si>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</si>
  <si>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</si>
  <si>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</si>
  <si>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</si>
  <si>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</si>
  <si>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</si>
  <si>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</si>
  <si>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</si>
  <si>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</si>
  <si>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</si>
  <si>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</si>
  <si>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</si>
  <si>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</si>
  <si>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</si>
  <si>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</si>
  <si>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</si>
  <si>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</si>
  <si>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</si>
  <si>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</si>
  <si>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</si>
  <si>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</si>
  <si>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</si>
  <si>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</si>
  <si>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</si>
  <si>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</si>
  <si>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</si>
  <si>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</si>
  <si>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</si>
  <si>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</si>
  <si>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</si>
  <si>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</si>
  <si>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</si>
  <si>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</si>
  <si>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</si>
  <si>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</si>
  <si>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</si>
  <si>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</si>
  <si>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</si>
  <si>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</si>
  <si>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</si>
  <si>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</si>
  <si>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</si>
  <si>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</si>
  <si>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</si>
  <si>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</si>
  <si>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</si>
  <si>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</si>
  <si>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</si>
  <si>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</si>
  <si>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</si>
  <si>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</si>
  <si>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</si>
  <si>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</si>
  <si>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</si>
  <si>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</si>
  <si>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</si>
  <si>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</si>
  <si>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</si>
  <si>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</si>
  <si>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</si>
  <si>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</si>
  <si>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</si>
  <si>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</si>
  <si>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</si>
  <si>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</si>
  <si>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</si>
  <si>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</si>
  <si>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</si>
  <si>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</si>
  <si>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</si>
  <si>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</si>
  <si>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</si>
  <si>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</si>
  <si>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</si>
  <si>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</si>
  <si>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</si>
  <si>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</si>
  <si>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</si>
  <si>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</si>
  <si>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</si>
  <si>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</si>
  <si>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</si>
  <si>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</si>
  <si>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</si>
  <si>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</si>
  <si>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</si>
  <si>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</si>
  <si>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</si>
  <si>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</si>
  <si>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</si>
  <si>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</si>
  <si>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</si>
  <si>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</si>
  <si>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</si>
  <si>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</si>
  <si>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</si>
  <si>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</si>
  <si>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</si>
  <si>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</si>
  <si>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</si>
  <si>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</si>
  <si>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</si>
  <si>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</si>
  <si>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</si>
  <si>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</si>
  <si>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</si>
  <si>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</si>
  <si>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</si>
  <si>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</si>
  <si>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</si>
  <si>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</si>
  <si>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</si>
  <si>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</si>
  <si>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</si>
  <si>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</si>
  <si>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</si>
  <si>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</si>
  <si>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</si>
  <si>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</si>
  <si>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</si>
  <si>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</si>
  <si>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</si>
  <si>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</si>
  <si>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</si>
  <si>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</si>
  <si>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</si>
  <si>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</si>
  <si>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</si>
  <si>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</si>
  <si>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</si>
  <si>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</si>
  <si>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</si>
  <si>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</si>
  <si>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</si>
  <si>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</si>
  <si>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</si>
  <si>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</si>
  <si>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</si>
  <si>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</si>
  <si>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</si>
  <si>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</si>
  <si>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</si>
  <si>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</si>
  <si>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</si>
  <si>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</si>
  <si>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</si>
  <si>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</si>
  <si>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</si>
  <si>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</si>
  <si>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</si>
  <si>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</si>
  <si>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</si>
  <si>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</si>
  <si>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</si>
  <si>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</si>
  <si>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</si>
  <si>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</si>
  <si>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</si>
  <si>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</si>
  <si>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</si>
  <si>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</si>
  <si>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</si>
  <si>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</si>
  <si>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</si>
  <si>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</si>
  <si>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</si>
  <si>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</si>
  <si>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</si>
  <si>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</si>
  <si>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</si>
  <si>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</si>
  <si>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</si>
  <si>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</si>
  <si>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</si>
  <si>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</si>
  <si>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</si>
  <si>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</si>
  <si>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</si>
  <si>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</si>
  <si>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</si>
  <si>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</si>
  <si>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</si>
  <si>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</si>
  <si>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</si>
  <si>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</si>
  <si>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</si>
  <si>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</si>
  <si>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</si>
  <si>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</si>
  <si>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</si>
  <si>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</si>
  <si>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</si>
  <si>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</si>
  <si>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</si>
  <si>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</si>
  <si>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</si>
  <si>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</si>
  <si>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</si>
  <si>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</si>
  <si>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</si>
  <si>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</si>
  <si>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</si>
  <si>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</si>
  <si>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</si>
  <si>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</si>
  <si>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</si>
  <si>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</si>
  <si>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</si>
  <si>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</si>
  <si>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</si>
  <si>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</si>
  <si>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</si>
  <si>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</si>
  <si>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</si>
  <si>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</si>
  <si>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</si>
  <si>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</si>
  <si>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</si>
  <si>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</si>
  <si>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</si>
  <si>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</si>
  <si>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</si>
  <si>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</si>
  <si>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</si>
  <si>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</si>
  <si>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</si>
  <si>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</si>
  <si>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</si>
  <si>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</si>
  <si>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</si>
  <si>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</si>
  <si>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</si>
  <si>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</si>
  <si>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</si>
  <si>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</si>
  <si>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</si>
  <si>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</si>
  <si>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</si>
  <si>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</si>
  <si>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</si>
  <si>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</si>
  <si>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</si>
  <si>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</si>
  <si>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</si>
  <si>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</si>
  <si>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</si>
  <si>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</si>
  <si>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</si>
  <si>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</si>
  <si>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</si>
  <si>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</si>
  <si>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</si>
  <si>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</si>
  <si>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</si>
  <si>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</si>
  <si>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</si>
  <si>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</si>
  <si>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</si>
  <si>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</si>
  <si>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</si>
  <si>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</si>
  <si>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</si>
  <si>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</si>
  <si>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</si>
  <si>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</si>
  <si>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</si>
  <si>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</si>
  <si>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</si>
  <si>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</si>
  <si>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</si>
  <si>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</si>
  <si>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</si>
  <si>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</si>
  <si>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</si>
  <si>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</si>
  <si>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</si>
  <si>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</si>
  <si>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</si>
  <si>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</si>
  <si>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</si>
  <si>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</si>
  <si>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</si>
  <si>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</si>
  <si>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</si>
  <si>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</si>
  <si>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</si>
  <si>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</si>
  <si>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</si>
  <si>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</si>
  <si>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</si>
  <si>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</si>
  <si>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</si>
  <si>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</si>
  <si>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</si>
  <si>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</si>
  <si>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</si>
  <si>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</si>
  <si>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</si>
  <si>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</si>
  <si>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</si>
  <si>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</si>
  <si>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</si>
  <si>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</si>
  <si>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</si>
  <si>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</si>
  <si>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</si>
  <si>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</si>
  <si>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</si>
  <si>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</si>
  <si>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</si>
  <si>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</si>
  <si>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</si>
  <si>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</si>
  <si>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</si>
  <si>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</si>
  <si>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</si>
  <si>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</si>
  <si>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</si>
  <si>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</si>
  <si>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</si>
  <si>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</si>
  <si>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</si>
  <si>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</si>
  <si>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</si>
  <si>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</si>
  <si>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</si>
  <si>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</si>
  <si>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</si>
  <si>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</si>
  <si>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</si>
  <si>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</si>
  <si>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</si>
  <si>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</si>
  <si>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</si>
  <si>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</si>
  <si>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</si>
  <si>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</si>
  <si>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</si>
  <si>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</si>
  <si>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</si>
  <si>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</si>
  <si>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</si>
  <si>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</si>
  <si>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</si>
  <si>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</si>
  <si>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</si>
  <si>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</si>
  <si>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</si>
  <si>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</si>
  <si>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</si>
  <si>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</si>
  <si>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</si>
  <si>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</si>
  <si>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</si>
  <si>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</si>
  <si>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</si>
  <si>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</si>
  <si>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</si>
  <si>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</si>
  <si>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</si>
  <si>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</si>
  <si>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</si>
  <si>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</si>
  <si>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</si>
  <si>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</si>
  <si>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</si>
  <si>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</si>
  <si>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</si>
  <si>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</si>
  <si>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</si>
  <si>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</si>
  <si>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</si>
  <si>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</si>
  <si>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</si>
  <si>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</si>
  <si>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</si>
  <si>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</si>
  <si>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</si>
  <si>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</si>
  <si>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</si>
  <si>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</si>
  <si>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</si>
  <si>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</si>
  <si>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</si>
  <si>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</si>
  <si>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</si>
  <si>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</si>
  <si>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</si>
  <si>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</si>
  <si>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</si>
  <si>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</si>
  <si>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</si>
  <si>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</si>
  <si>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</si>
  <si>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</si>
  <si>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</si>
  <si>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</si>
  <si>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</si>
  <si>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</si>
  <si>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</si>
  <si>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</si>
  <si>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</si>
  <si>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</si>
  <si>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</si>
  <si>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</si>
  <si>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</si>
  <si>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</si>
  <si>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</si>
  <si>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</si>
  <si>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</si>
  <si>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</si>
  <si>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</si>
  <si>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</si>
  <si>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</si>
  <si>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</si>
  <si>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</si>
  <si>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</si>
  <si>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</si>
  <si>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</si>
  <si>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</si>
  <si>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</si>
  <si>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</si>
  <si>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</si>
  <si>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</si>
  <si>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</si>
  <si>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</si>
  <si>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</si>
  <si>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</si>
  <si>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</si>
  <si>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</si>
  <si>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</si>
  <si>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</si>
  <si>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</si>
  <si>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</si>
  <si>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</si>
  <si>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</si>
  <si>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</si>
  <si>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</si>
  <si>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</si>
  <si>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</si>
  <si>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</si>
  <si>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</si>
  <si>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</si>
  <si>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</si>
  <si>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</si>
  <si>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</si>
  <si>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</si>
  <si>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</si>
  <si>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</si>
  <si>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</si>
  <si>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</si>
  <si>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</si>
  <si>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</si>
  <si>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</si>
  <si>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</si>
  <si>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</si>
  <si>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</si>
  <si>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</si>
  <si>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</si>
  <si>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</si>
  <si>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</si>
  <si>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</si>
  <si>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</si>
  <si>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</si>
  <si>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</si>
  <si>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</si>
  <si>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</si>
  <si>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</si>
  <si>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</si>
  <si>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</si>
  <si>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</si>
  <si>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</si>
  <si>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</si>
  <si>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</si>
  <si>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</si>
  <si>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</si>
  <si>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</si>
  <si>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</si>
  <si>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</si>
  <si>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</si>
  <si>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</si>
  <si>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</si>
  <si>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</si>
  <si>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</si>
  <si>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</si>
  <si>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</si>
  <si>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</si>
  <si>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</si>
  <si>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</si>
  <si>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</si>
  <si>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</si>
  <si>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</si>
  <si>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</si>
  <si>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</si>
  <si>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</si>
  <si>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</si>
  <si>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</si>
  <si>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</si>
  <si>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</si>
  <si>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</si>
  <si>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</si>
  <si>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</si>
  <si>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</si>
  <si>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</si>
  <si>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</si>
  <si>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</si>
  <si>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</si>
  <si>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</si>
  <si>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</si>
  <si>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</si>
  <si>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</si>
  <si>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</si>
  <si>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</si>
  <si>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</si>
  <si>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</si>
  <si>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</si>
  <si>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</si>
  <si>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</si>
  <si>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</si>
  <si>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</si>
  <si>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</si>
  <si>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</si>
  <si>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</si>
  <si>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</si>
  <si>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</si>
  <si>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</si>
  <si>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</si>
  <si>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</si>
  <si>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</si>
  <si>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</si>
  <si>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</si>
  <si>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</si>
  <si>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</si>
  <si>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</si>
  <si>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</si>
  <si>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</si>
  <si>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</si>
  <si>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</si>
  <si>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</si>
  <si>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</si>
  <si>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</si>
  <si>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</si>
  <si>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</si>
  <si>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</si>
  <si>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</si>
  <si>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</si>
  <si>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</si>
  <si>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</si>
  <si>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</si>
  <si>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</si>
  <si>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</si>
  <si>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</si>
  <si>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</si>
  <si>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</si>
  <si>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</si>
  <si>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</si>
  <si>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</si>
  <si>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</si>
  <si>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</si>
  <si>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</si>
  <si>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</si>
  <si>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</si>
  <si>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</si>
  <si>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</si>
  <si>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</si>
  <si>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</si>
  <si>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</si>
  <si>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</si>
  <si>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</si>
  <si>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</si>
  <si>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</si>
  <si>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</si>
  <si>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</si>
  <si>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</si>
  <si>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</si>
  <si>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</si>
  <si>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</si>
  <si>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</si>
  <si>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</si>
  <si>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</si>
  <si>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</si>
  <si>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</si>
  <si>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</si>
  <si>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</si>
  <si>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</si>
  <si>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</si>
  <si>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</si>
  <si>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</si>
  <si>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</si>
  <si>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</si>
  <si>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</si>
  <si>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</si>
  <si>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</si>
  <si>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</si>
  <si>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</si>
  <si>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</si>
  <si>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</si>
  <si>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</si>
  <si>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</si>
  <si>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</si>
  <si>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</si>
  <si>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</si>
  <si>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</si>
  <si>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</si>
  <si>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</si>
  <si>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</si>
  <si>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</si>
  <si>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</si>
  <si>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</si>
  <si>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</si>
  <si>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</si>
  <si>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</si>
  <si>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</si>
  <si>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</si>
  <si>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</si>
  <si>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</si>
  <si>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</si>
  <si>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</si>
  <si>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</si>
  <si>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</si>
  <si>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</si>
  <si>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</si>
  <si>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</si>
  <si>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</si>
  <si>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</si>
  <si>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</si>
  <si>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</si>
  <si>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</si>
  <si>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</si>
  <si>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</si>
  <si>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</si>
  <si>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</si>
  <si>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</si>
  <si>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</si>
  <si>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</si>
  <si>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</si>
  <si>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</si>
  <si>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</si>
  <si>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</si>
  <si>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</si>
  <si>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</si>
  <si>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</si>
  <si>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</si>
  <si>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</si>
  <si>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</si>
  <si>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</si>
  <si>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</si>
  <si>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</si>
  <si>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</si>
  <si>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</si>
  <si>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</si>
  <si>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</si>
  <si>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</si>
  <si>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</si>
  <si>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</si>
  <si>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</si>
  <si>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</si>
  <si>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</si>
  <si>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</si>
  <si>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</si>
  <si>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</si>
  <si>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</si>
  <si>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</si>
  <si>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</si>
  <si>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</si>
  <si>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</si>
  <si>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</si>
  <si>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</si>
  <si>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</si>
  <si>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</si>
  <si>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</si>
  <si>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</si>
  <si>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</si>
  <si>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</si>
  <si>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</si>
  <si>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</si>
  <si>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</si>
  <si>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</si>
  <si>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</si>
  <si>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</si>
  <si>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</si>
  <si>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</si>
  <si>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</si>
  <si>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</si>
  <si>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</si>
  <si>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</si>
  <si>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</si>
  <si>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</si>
  <si>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</si>
  <si>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</si>
  <si>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</si>
  <si>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</si>
  <si>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</si>
  <si>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</si>
  <si>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</si>
  <si>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</si>
  <si>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</si>
  <si>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</si>
  <si>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</si>
  <si>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</si>
  <si>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</si>
  <si>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</si>
  <si>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</si>
  <si>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</si>
  <si>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</si>
  <si>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</si>
  <si>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</si>
  <si>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</si>
  <si>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</si>
  <si>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</si>
  <si>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</si>
  <si>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</si>
  <si>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</si>
  <si>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</si>
  <si>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</si>
  <si>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</si>
  <si>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</si>
  <si>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</si>
  <si>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</si>
  <si>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</si>
  <si>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</si>
  <si>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</si>
  <si>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</si>
  <si>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</si>
  <si>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</si>
  <si>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</si>
  <si>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</si>
  <si>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</si>
  <si>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</si>
  <si>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</si>
  <si>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</si>
  <si>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</si>
  <si>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</si>
  <si>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</si>
  <si>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</si>
  <si>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</si>
  <si>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</si>
  <si>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</si>
  <si>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</si>
  <si>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</si>
  <si>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</si>
  <si>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</si>
  <si>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</si>
  <si>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</si>
  <si>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</si>
  <si>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</si>
  <si>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</si>
  <si>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</si>
  <si>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</si>
  <si>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</si>
  <si>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</si>
  <si>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</si>
  <si>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</si>
  <si>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</si>
  <si>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</si>
  <si>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</si>
  <si>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</si>
  <si>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</si>
  <si>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</si>
  <si>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</si>
  <si>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</si>
  <si>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</si>
  <si>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</si>
  <si>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</si>
  <si>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</si>
  <si>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</si>
  <si>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</si>
  <si>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</si>
  <si>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</si>
  <si>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</si>
  <si>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</si>
  <si>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</si>
  <si>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</si>
  <si>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</si>
  <si>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</si>
  <si>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</si>
  <si>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</si>
  <si>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</si>
  <si>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</si>
  <si>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</si>
  <si>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</si>
  <si>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</si>
  <si>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</si>
  <si>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</si>
  <si>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</si>
  <si>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</si>
  <si>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</si>
  <si>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</si>
  <si>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</si>
  <si>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</si>
  <si>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</si>
  <si>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</si>
  <si>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</si>
  <si>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</si>
  <si>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</si>
  <si>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</si>
  <si>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</si>
  <si>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</si>
  <si>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</si>
  <si>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</si>
  <si>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</si>
  <si>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</si>
  <si>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</si>
  <si>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</si>
  <si>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</si>
  <si>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</si>
  <si>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</si>
  <si>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</si>
  <si>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</si>
  <si>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</si>
  <si>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</si>
  <si>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</si>
  <si>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</si>
  <si>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</si>
  <si>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</si>
  <si>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</si>
  <si>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</si>
  <si>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</si>
  <si>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</si>
  <si>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</si>
  <si>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</si>
  <si>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</si>
  <si>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</si>
  <si>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</si>
  <si>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</si>
  <si>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</si>
  <si>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</si>
  <si>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</si>
  <si>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</si>
  <si>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</si>
  <si>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</si>
  <si>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</si>
  <si>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</si>
  <si>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</si>
  <si>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</si>
  <si>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</si>
  <si>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</si>
  <si>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</si>
  <si>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</si>
  <si>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</si>
  <si>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</si>
  <si>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</si>
  <si>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</si>
  <si>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</si>
  <si>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</si>
  <si>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</si>
  <si>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</si>
  <si>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</si>
  <si>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</si>
  <si>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</si>
  <si>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</si>
  <si>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</si>
  <si>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</si>
  <si>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</si>
  <si>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</si>
  <si>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</si>
  <si>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</si>
  <si>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</si>
  <si>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</si>
  <si>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</si>
  <si>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</si>
  <si>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</si>
  <si>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</si>
  <si>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</si>
  <si>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</si>
  <si>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</si>
  <si>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</si>
  <si>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</si>
  <si>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</si>
  <si>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</si>
  <si>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</si>
  <si>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</si>
  <si>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</si>
  <si>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</si>
  <si>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</si>
  <si>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</si>
  <si>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</si>
  <si>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</si>
  <si>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</si>
  <si>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</si>
  <si>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</si>
  <si>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</si>
  <si>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</si>
  <si>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</si>
  <si>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</si>
  <si>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</si>
  <si>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</si>
  <si>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</si>
  <si>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</si>
  <si>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</si>
  <si>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</si>
  <si>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</si>
  <si>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</si>
  <si>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</si>
  <si>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</si>
  <si>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</si>
  <si>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</si>
  <si>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</si>
  <si>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</si>
  <si>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</si>
  <si>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</si>
  <si>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</si>
  <si>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</si>
  <si>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</si>
  <si>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</si>
  <si>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</si>
  <si>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</si>
  <si>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</si>
  <si>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</si>
  <si>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</si>
  <si>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</si>
  <si>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</si>
  <si>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</si>
  <si>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</si>
  <si>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</si>
  <si>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</si>
  <si>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</si>
  <si>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</si>
  <si>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</si>
  <si>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</si>
  <si>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</si>
  <si>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</si>
  <si>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</si>
  <si>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</si>
  <si>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</si>
  <si>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</si>
  <si>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</si>
  <si>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</si>
  <si>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</si>
  <si>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</si>
  <si>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</si>
  <si>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</si>
  <si>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</si>
  <si>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</si>
  <si>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</si>
  <si>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</si>
  <si>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</si>
  <si>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</si>
  <si>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</si>
  <si>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</si>
  <si>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</si>
  <si>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</si>
  <si>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</si>
  <si>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</si>
  <si>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</si>
  <si>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</si>
  <si>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</si>
  <si>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</si>
  <si>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</si>
  <si>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</si>
  <si>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</si>
  <si>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</si>
  <si>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</si>
  <si>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</si>
  <si>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</si>
  <si>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</si>
  <si>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</si>
  <si>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</si>
  <si>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</si>
  <si>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</si>
  <si>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</si>
  <si>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</si>
  <si>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</si>
  <si>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</si>
  <si>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</si>
  <si>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</si>
  <si>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</si>
  <si>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</si>
  <si>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</si>
  <si>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</si>
  <si>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</si>
  <si>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</si>
  <si>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</si>
  <si>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</si>
  <si>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</si>
  <si>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</si>
  <si>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</si>
  <si>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</si>
  <si>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</si>
  <si>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</si>
  <si>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</si>
  <si>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</si>
  <si>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</si>
  <si>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</si>
  <si>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</si>
  <si>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</si>
  <si>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</si>
  <si>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</si>
  <si>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</si>
  <si>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</si>
  <si>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</si>
  <si>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</si>
  <si>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</si>
  <si>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</si>
  <si>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</si>
  <si>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</si>
  <si>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</si>
  <si>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</si>
  <si>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</si>
  <si>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</si>
  <si>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</si>
  <si>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</si>
  <si>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</si>
  <si>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</si>
  <si>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</si>
  <si>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</si>
  <si>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</si>
  <si>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</si>
  <si>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</si>
  <si>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</si>
  <si>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</si>
  <si>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</si>
  <si>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</si>
  <si>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</si>
  <si>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</si>
  <si>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</si>
  <si>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</si>
  <si>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</si>
  <si>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</si>
  <si>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</si>
  <si>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</si>
  <si>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</si>
  <si>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</si>
  <si>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</si>
  <si>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</si>
  <si>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</si>
  <si>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</si>
  <si>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</si>
  <si>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</si>
  <si>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</si>
  <si>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</si>
  <si>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</si>
  <si>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</si>
  <si>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</si>
  <si>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</si>
  <si>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</si>
  <si>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</si>
  <si>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</si>
  <si>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</si>
  <si>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</si>
  <si>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</si>
  <si>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</si>
  <si>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</si>
  <si>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</si>
  <si>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</si>
  <si>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</si>
  <si>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</si>
  <si>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</si>
  <si>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</si>
  <si>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</si>
  <si>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</si>
  <si>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</si>
  <si>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</si>
  <si>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</si>
  <si>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</si>
  <si>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</si>
  <si>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</si>
  <si>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</si>
  <si>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</si>
  <si>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</si>
  <si>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</si>
  <si>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</si>
  <si>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</si>
  <si>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</si>
  <si>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</si>
  <si>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</si>
  <si>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</si>
  <si>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</si>
  <si>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</si>
  <si>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</si>
  <si>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</si>
  <si>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</si>
  <si>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</si>
  <si>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</si>
  <si>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</si>
  <si>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</si>
  <si>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</si>
  <si>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</si>
  <si>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</si>
  <si>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</si>
  <si>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</si>
  <si>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</si>
  <si>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</si>
  <si>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</si>
  <si>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</si>
  <si>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</si>
  <si>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</si>
  <si>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</si>
  <si>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</si>
  <si>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</si>
  <si>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</si>
  <si>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</si>
  <si>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</si>
  <si>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</si>
  <si>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</si>
  <si>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</si>
  <si>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</si>
  <si>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</si>
  <si>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</si>
  <si>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</si>
  <si>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</si>
  <si>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</si>
  <si>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</si>
  <si>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</si>
  <si>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</si>
  <si>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</si>
  <si>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</si>
  <si>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</si>
  <si>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</si>
  <si>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</si>
  <si>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</si>
  <si>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</si>
  <si>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</si>
  <si>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</si>
  <si>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</si>
  <si>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</si>
  <si>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</si>
  <si>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</si>
  <si>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</si>
  <si>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</si>
  <si>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</si>
  <si>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</si>
  <si>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</si>
  <si>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</si>
  <si>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</si>
  <si>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</si>
  <si>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</si>
  <si>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</si>
  <si>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</si>
  <si>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</si>
  <si>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</si>
  <si>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</si>
  <si>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</si>
  <si>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</si>
  <si>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</si>
  <si>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</si>
  <si>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</si>
  <si>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</si>
  <si>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</si>
  <si>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</si>
  <si>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</si>
  <si>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</si>
  <si>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</si>
  <si>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</si>
  <si>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</si>
  <si>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</si>
  <si>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</si>
  <si>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</si>
  <si>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</si>
  <si>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</si>
  <si>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</si>
  <si>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</si>
  <si>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</si>
  <si>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</si>
  <si>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</si>
  <si>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</si>
  <si>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</si>
  <si>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</si>
  <si>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</si>
  <si>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</si>
  <si>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</si>
  <si>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</si>
  <si>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</si>
  <si>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</si>
  <si>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</si>
  <si>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</si>
  <si>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</si>
  <si>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</si>
  <si>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</si>
  <si>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</si>
  <si>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</si>
  <si>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</si>
  <si>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</si>
  <si>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</si>
  <si>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</si>
  <si>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</si>
  <si>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</si>
  <si>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</si>
  <si>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</si>
  <si>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</si>
  <si>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</si>
  <si>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</si>
  <si>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</si>
  <si>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</si>
  <si>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</si>
  <si>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</si>
  <si>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</si>
  <si>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</si>
  <si>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</si>
  <si>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</si>
  <si>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</si>
  <si>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</si>
  <si>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</si>
  <si>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</si>
  <si>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</si>
  <si>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Notes</t>
  </si>
  <si>
    <t>General game playing, Game playing, Imperfect information, Hyperplay, AI evaluation</t>
  </si>
  <si>
    <t>SP, VR</t>
  </si>
  <si>
    <t>Arcade Learning Environment, Learning environment, AI evaluation, Game playing, Atari 2600, DQN, Best practices, general agent</t>
  </si>
  <si>
    <t>AGI safety, Literature review, Intelligence explosion, AI research, AGI</t>
  </si>
  <si>
    <t>SLR, PP</t>
  </si>
  <si>
    <t>Explain in the text! Wieringa classification doesn't clearly have a category for SLRs</t>
  </si>
  <si>
    <t>AI and society, AI ethics, survey, AI research, AI governance, Human-AI interaction</t>
  </si>
  <si>
    <t>PP</t>
  </si>
  <si>
    <t>Malmo platform, experimentation platform, Minecraft, Complex environment, 3d environment, AGI</t>
  </si>
  <si>
    <t>SP</t>
  </si>
  <si>
    <t>THE-QA, diagram understanding, reading comprehension, Question answering, Machine vision, Visual Question Answering, Corpus, HLAI</t>
  </si>
  <si>
    <t>Superintelligence, machine morality, AI safety, Philosophical aspects</t>
  </si>
  <si>
    <t>OP</t>
  </si>
  <si>
    <t xml:space="preserve">Algorithmic Intelligence Quotient test, AIQ, MC-AIXI, Agent evaluation, AI evaluation, Universal Intelligence </t>
  </si>
  <si>
    <t>VR</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</si>
  <si>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</si>
  <si>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</si>
  <si>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</si>
  <si>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</si>
  <si>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</si>
  <si>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JYU</t>
  </si>
  <si>
    <t>AGI Brain, Modern control theory, Decision making, AGI, ASOR, Multi-agent system, Agent communication, Optimization, Personalities, Neural Networks</t>
  </si>
  <si>
    <t>AGI, Programming language, Probabilistic programming, Partial evaluation, Cognitive architecture</t>
  </si>
  <si>
    <t>Cyber-physical systems, Event-learning framework, Robust controllers, factored ELF, AGI components, Reinforcement learning</t>
  </si>
  <si>
    <t>AGI, Computational creativity, Gödel machine, Design theory</t>
  </si>
  <si>
    <t>AGI, AGI safety, Friendly AI, Nurture, Child AI</t>
  </si>
  <si>
    <t>HLAI, Deep learning, Requirements of AI, (Universal induction, AIXI, Solomonoff induction)</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</si>
  <si>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</si>
  <si>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</si>
  <si>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</si>
  <si>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</si>
  <si>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Explain in the text! Difficult se classify, seems like a literature review.</t>
  </si>
  <si>
    <t>AGI, Episodic learning, Episodic memory, MaRz algorithm, NSM</t>
  </si>
  <si>
    <t>AI safety, AI aligment, Self-awareness, Human Enhancement</t>
  </si>
  <si>
    <t>SP, PP</t>
  </si>
  <si>
    <t>AGI, Category theory, Functors, Adjunction, (Raven Progressive Matrices)</t>
  </si>
  <si>
    <t>Probabilistic Growth and Mining of Combinations, OpenCog, Probabilistic inference</t>
  </si>
  <si>
    <t>AGI safety, AI alignment, Augmented Utilitarism, Perverse instantiation, Utility functions, AI ethics</t>
  </si>
  <si>
    <t>Recursive self-improvement, Self-modification</t>
  </si>
  <si>
    <t>AI safety, Malevolent AI, Superintelligence, Cyborgization, Malevolent Cyborgization</t>
  </si>
  <si>
    <t>AGI, NARS, Decision theory, Decision making models</t>
  </si>
  <si>
    <t>AGI, Scenario mapping, Technology roadmap, Workshops, AI progress</t>
  </si>
  <si>
    <t>AGI, Aesthetic philosophy, Canonical intelligent agent categories, Contemplation</t>
  </si>
  <si>
    <t>AGI,  Universal induction, Kolmogorov complexity, AI progress, Turing machine</t>
  </si>
  <si>
    <t>AGI, AI alignment, AGI safety, Value Learning problem, AIXI</t>
  </si>
  <si>
    <t xml:space="preserve">AGI, Social environment, Artificial psychology, Empathy, Compassion, Multi-agent systems, HCI </t>
  </si>
  <si>
    <t>AGI, OpenCog, PrimeAGI, Agent design, Cognitive Architecture</t>
  </si>
  <si>
    <t>AGI, Mealy machine, Experience learning, System Induction Games, Cognitive modeling</t>
  </si>
  <si>
    <t>AGI, Cumulative learning, NARS, AERA, Knowledge acquisition</t>
  </si>
  <si>
    <t>AGI, AGI safety, AGI containment problem</t>
  </si>
  <si>
    <t>AGI, Computer vision, Perception, AGI architecture, Discriminative models, Generative models</t>
  </si>
  <si>
    <t>AGI, Temporal inference, Causal inference, NARS</t>
  </si>
  <si>
    <t>PP, SP</t>
  </si>
  <si>
    <t>AGI, WILLIAM, Inductive programming, Incremental compression, AIXI, Seed AI, Recursive self-improvement, Core algorithm</t>
  </si>
  <si>
    <t>AGI, Perception, Computer vision, NARS</t>
  </si>
  <si>
    <t>AGI, Temporal singularity, Simulated society, Multi-agent systems, Fermi paradox</t>
  </si>
  <si>
    <t>Universal AI, AIXI, Death, Suicide, Reinforcement learning, AI safety</t>
  </si>
  <si>
    <t>AGI, Inductive reasoning, Number series problem, AGI evaluation</t>
  </si>
  <si>
    <t>ER</t>
  </si>
  <si>
    <t>AGI, IARPA CREATE, SWARM, AGI evaluation, Argument Marshalling, Project description</t>
  </si>
  <si>
    <t>Explain in the text! Describes IARPA's project, should this just be removed?</t>
  </si>
  <si>
    <t>AGI, OpenCog, Cognitive synergy, Attention, Logical Inference, Cognitive architecture, PrimeAGI</t>
  </si>
  <si>
    <t>AGI, Cumulative learning, Cumulative modeling, Causal relations</t>
  </si>
  <si>
    <t>Common sense, Understanding, CYC project, Symbolic systems</t>
  </si>
  <si>
    <t>AGI, Partial algorithms, Algorithm analysis, Expected discounted reward, Recursive self-improvement</t>
  </si>
  <si>
    <t>AI evaluation, Task environment, Environment design, Environment requirements</t>
  </si>
  <si>
    <t>AGI, HCI, Emotion, Emotion detection, Bayesian inference, Facial expressions, Perception,</t>
  </si>
  <si>
    <t>AGI, AI Ethics, Machine morality, AI and society, Moral systems</t>
  </si>
  <si>
    <t xml:space="preserve">Presented framework is more of a solution, than a new way of looking at things </t>
  </si>
  <si>
    <t>AGI, OpenCog, Cognitive synergy, Probabilistic reasoning, MOSES, Probabilistic Logic Networks, OpenCogPrime, Gene expression dataset</t>
  </si>
  <si>
    <t>AGI, Inductive programming, Functional programming, Inductive Functional Programming, MAGICHASKELLER, Adaptive planning</t>
  </si>
  <si>
    <t>Open-ended intelligence, Multi-agent systems, Self-organization, AGI, Intelligence definition, Individuation</t>
  </si>
  <si>
    <t>AGI, AI evaluation, AIQ, AGI evaluation, Universal Intelligence</t>
  </si>
  <si>
    <t>AGI, Artificial animals, Animats, Homeostatic agent, Reinforcement learning</t>
  </si>
  <si>
    <t>Understanding, Pragmatic understanding, HCI, AGI, AERA, Semantics</t>
  </si>
  <si>
    <t>AGI, Reinforcement learning, Agent communication, Multi-agent systems, Meeting task, Split-Q-learning</t>
  </si>
  <si>
    <t>AGI, NARS, Emotion, Cognitive Architecture, AGI design</t>
  </si>
  <si>
    <t>AGI, Cumulative learning, Curriculum learning, Artificial Pedagogy, Lifelong learning, Task analysis, Air Traffic Control</t>
  </si>
  <si>
    <t>AGI, OpenCog, PrimeAGI, Cognitive synergy, AGI design, Cognitive architecture, Category theory</t>
  </si>
  <si>
    <t>Category theory, Functor, Tree structures, General problem solving</t>
  </si>
  <si>
    <t>Imitation learning, Cause-effect reasoning, Physical robot</t>
  </si>
  <si>
    <t>Symbolic reasoning, Sub-symbolic reasoning, Autonomous agent, Q-learning</t>
  </si>
  <si>
    <t>Cognitive architecture, Neuromodulation, AGI, Bio-inspiration</t>
  </si>
  <si>
    <t>General value functions, Introspective agents, Prediction, Reward</t>
  </si>
  <si>
    <t>AIXI, MC-AIXI, Reinforcement learning, Imitation, AGI, Lambda calculus, MAGICHASKELLER, Inductive programming</t>
  </si>
  <si>
    <t>AGI, Computer vision, Perception, DCNN, Cognitive architecture, Semantic image retrieval, YOLOv2, OpenCog, Semantic vision, Symbolic/Subsymbolic gap</t>
  </si>
  <si>
    <t>AGI, NARS, Emotion, Cognitive Architecture, AGI design, OpenNARS</t>
  </si>
  <si>
    <t>AGI, Algorithmic learning, Inferential learning, NARS, Inferential learning</t>
  </si>
  <si>
    <t>AGI, OpenCog, Pattern mining, Surprisingness, Reasoning, Hypergraphs</t>
  </si>
  <si>
    <t>Artificial Pedagogy, Teaching AI, Cumulative learning, Pedagogical Pentagon, AGI</t>
  </si>
  <si>
    <t>HCI, Off-switch game, Game theory, Analysis, AGI, AGI Safety</t>
  </si>
  <si>
    <t>Artificial animals, Animats, Minecraft, Local Q-learning, Autonomous agent, Structural learning, Homestasis, Malmo project</t>
  </si>
  <si>
    <t>AGI, NARS, Goal-directed Procedure Learning, Planning, OpenNARS, Preconditions, Reinforcement learning</t>
  </si>
  <si>
    <t>AGI, Anytime Bounded Rationality, Lifetime learning, Anytime, AERA, Cognitive Architecture, Value-driven inference</t>
  </si>
  <si>
    <t>Solomonoff induction, AIXI, Turing machine, Oracle machine, Universal AI</t>
  </si>
  <si>
    <t>NARS, Self-awareness, Self-control</t>
  </si>
  <si>
    <t>OpenCog, Grammar learning, Unsupervised learning, NLP, Baby Turing Test</t>
  </si>
  <si>
    <t>AGI, Probabilistic programming, Genetic algorithms, Robot, Planning, Optimization, NAO</t>
  </si>
  <si>
    <t>NARS, Diagnostics, Model Based Diagnostics</t>
  </si>
  <si>
    <t>DSO-CA, Cognitive architectures, Global Workspace Theory, Traffic control problem</t>
  </si>
  <si>
    <t>Induction, Compression, Universal search, AGI, Lifelong learning</t>
  </si>
  <si>
    <t>NARS, AGI, OpenNARS, Cognitive architecture</t>
  </si>
  <si>
    <t>Check if this is the first NARS paper!</t>
  </si>
  <si>
    <t>Incremental compression, Universal induction, Universal search</t>
  </si>
  <si>
    <t>AI aligment, AI safety, AI ethics, Ethical goal function, Control problem, AGI</t>
  </si>
  <si>
    <t>Incremental compression, Hierarchical compression, Universal induction, Power laws</t>
  </si>
  <si>
    <t>Reinforcement learning, Wireheading problem, Value reinforcement learning, General agent, Agent goals</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</si>
  <si>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</si>
  <si>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</si>
  <si>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</si>
  <si>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</si>
  <si>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</si>
  <si>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</si>
  <si>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</si>
  <si>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</si>
  <si>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</si>
  <si>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</si>
  <si>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</si>
  <si>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</si>
  <si>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</si>
  <si>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</si>
  <si>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</si>
  <si>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</si>
  <si>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</si>
  <si>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</si>
  <si>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</si>
  <si>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</si>
  <si>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</si>
  <si>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</si>
  <si>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</si>
  <si>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</si>
  <si>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</si>
  <si>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</si>
  <si>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</si>
  <si>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</si>
  <si>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</si>
  <si>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</si>
  <si>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</si>
  <si>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</si>
  <si>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</si>
  <si>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</si>
  <si>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</si>
  <si>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</si>
  <si>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</si>
  <si>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</si>
  <si>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</si>
  <si>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</si>
  <si>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</si>
  <si>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</si>
  <si>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</si>
  <si>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</si>
  <si>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</si>
  <si>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</si>
  <si>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</si>
  <si>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</si>
  <si>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</si>
  <si>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</si>
  <si>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</si>
  <si>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</si>
  <si>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</si>
  <si>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</si>
  <si>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</si>
  <si>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</si>
  <si>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</si>
  <si>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</si>
  <si>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</si>
  <si>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</si>
  <si>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</si>
  <si>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</si>
  <si>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</si>
  <si>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</si>
  <si>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</si>
  <si>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</si>
  <si>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</si>
  <si>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</si>
  <si>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</si>
  <si>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</si>
  <si>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</si>
  <si>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</si>
  <si>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</si>
  <si>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</si>
  <si>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</si>
  <si>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</si>
  <si>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</si>
  <si>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</si>
  <si>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</si>
  <si>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</si>
  <si>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</si>
  <si>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</si>
  <si>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</si>
  <si>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</si>
  <si>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</si>
  <si>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</si>
  <si>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</si>
  <si>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</si>
  <si>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</si>
  <si>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</si>
  <si>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</si>
  <si>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</si>
  <si>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</si>
  <si>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</si>
  <si>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</si>
  <si>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</si>
  <si>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</si>
  <si>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</si>
  <si>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</si>
  <si>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</si>
  <si>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</si>
  <si>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</si>
  <si>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</si>
  <si>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</si>
  <si>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</si>
  <si>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</si>
  <si>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</si>
  <si>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</si>
  <si>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</si>
  <si>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</si>
  <si>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</si>
  <si>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</si>
  <si>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</si>
  <si>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</si>
  <si>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</si>
  <si>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</si>
  <si>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</si>
  <si>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</si>
  <si>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</si>
  <si>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</si>
  <si>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</si>
  <si>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</si>
  <si>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</si>
  <si>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</si>
  <si>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</si>
  <si>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</si>
  <si>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</si>
  <si>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</si>
  <si>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</si>
  <si>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</si>
  <si>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</si>
  <si>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</si>
  <si>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</si>
  <si>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</si>
  <si>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</si>
  <si>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</si>
  <si>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</si>
  <si>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</si>
  <si>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</si>
  <si>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</si>
  <si>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</si>
  <si>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</si>
  <si>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</si>
  <si>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</si>
  <si>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</si>
  <si>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</si>
  <si>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</si>
  <si>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</si>
  <si>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</si>
  <si>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</si>
  <si>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</si>
  <si>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</si>
  <si>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</si>
  <si>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</si>
  <si>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</si>
  <si>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</si>
  <si>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</si>
  <si>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</si>
  <si>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</si>
  <si>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</si>
  <si>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</si>
  <si>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</si>
  <si>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</si>
  <si>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</si>
  <si>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</si>
  <si>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</si>
  <si>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</si>
  <si>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</si>
  <si>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</si>
  <si>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</si>
  <si>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</si>
  <si>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</si>
  <si>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</si>
  <si>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</si>
  <si>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</si>
  <si>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</si>
  <si>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</si>
  <si>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</si>
  <si>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</si>
  <si>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</si>
  <si>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</si>
  <si>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</si>
  <si>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</si>
  <si>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</si>
  <si>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</si>
  <si>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</si>
  <si>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</si>
  <si>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</si>
  <si>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</si>
  <si>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</si>
  <si>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</si>
  <si>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</si>
  <si>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</si>
  <si>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</si>
  <si>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</si>
  <si>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</si>
  <si>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</si>
  <si>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</si>
  <si>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</si>
  <si>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</si>
  <si>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</si>
  <si>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</si>
  <si>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</si>
  <si>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</si>
  <si>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</si>
  <si>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</si>
  <si>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</si>
  <si>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</si>
  <si>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</si>
  <si>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</si>
  <si>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</si>
  <si>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</si>
  <si>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</si>
  <si>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</si>
  <si>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</si>
  <si>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</si>
  <si>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</si>
  <si>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</si>
  <si>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</si>
  <si>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</si>
  <si>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</si>
  <si>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</si>
  <si>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</si>
  <si>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</si>
  <si>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</si>
  <si>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</si>
  <si>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</si>
  <si>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</si>
  <si>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</si>
  <si>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</si>
  <si>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</si>
  <si>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</si>
  <si>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</si>
  <si>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</si>
  <si>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</si>
  <si>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</si>
  <si>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</si>
  <si>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</si>
  <si>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</si>
  <si>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</si>
  <si>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</si>
  <si>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</si>
  <si>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</si>
  <si>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</si>
  <si>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</si>
  <si>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</si>
  <si>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</si>
  <si>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</si>
  <si>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</si>
  <si>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</si>
  <si>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</si>
  <si>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</si>
  <si>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</si>
  <si>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</si>
  <si>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</si>
  <si>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</si>
  <si>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</si>
  <si>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</si>
  <si>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</si>
  <si>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</si>
  <si>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</si>
  <si>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</si>
  <si>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</si>
  <si>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</si>
  <si>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</si>
  <si>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</si>
  <si>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</si>
  <si>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</si>
  <si>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</si>
  <si>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</si>
  <si>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solomonoff induction/1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</si>
  <si>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</si>
  <si>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</si>
  <si>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</si>
  <si>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</si>
  <si>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</si>
  <si>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</si>
  <si>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</si>
  <si>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</si>
  <si>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</si>
  <si>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</si>
  <si>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</si>
  <si>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</si>
  <si>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</si>
  <si>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</si>
  <si>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</si>
  <si>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</si>
  <si>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</si>
  <si>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</si>
  <si>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</si>
  <si>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</si>
  <si>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</si>
  <si>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</si>
  <si>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</si>
  <si>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</si>
  <si>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Keywords on the same row =&gt; possible grouping</t>
  </si>
  <si>
    <t>raven progressive matrices/1</t>
  </si>
  <si>
    <t>universal induction/1</t>
  </si>
  <si>
    <t>Initial keywords from the python script</t>
  </si>
  <si>
    <t>4+</t>
  </si>
  <si>
    <t>Possible categories</t>
  </si>
  <si>
    <t>Cognitive architectures</t>
  </si>
  <si>
    <t>NARS</t>
  </si>
  <si>
    <t>OpenCog</t>
  </si>
  <si>
    <t>Reinforcement learning</t>
  </si>
  <si>
    <t>AI evaluation</t>
  </si>
  <si>
    <t>AI safety</t>
  </si>
  <si>
    <t>AI ethics</t>
  </si>
  <si>
    <t>HCI</t>
  </si>
  <si>
    <t>RSI</t>
  </si>
  <si>
    <t>Multi-agent systems</t>
  </si>
  <si>
    <t>Lifelong learning</t>
  </si>
  <si>
    <t>Computer vision &amp; perception</t>
  </si>
  <si>
    <t>Homeostatic agents</t>
  </si>
  <si>
    <t>AIXI</t>
  </si>
  <si>
    <t>Universal Induction</t>
  </si>
  <si>
    <t>Compression</t>
  </si>
  <si>
    <t>Human-like qualities</t>
  </si>
  <si>
    <t>AGI design</t>
  </si>
  <si>
    <t>AI research</t>
  </si>
  <si>
    <t>AI and society</t>
  </si>
  <si>
    <t>Minecraft</t>
  </si>
  <si>
    <t>Game playing</t>
  </si>
  <si>
    <t>Probabilistic approaches</t>
  </si>
  <si>
    <t>Neural networks</t>
  </si>
  <si>
    <t>Understanding</t>
  </si>
  <si>
    <t>Artificial pedagogy</t>
  </si>
  <si>
    <t>Imitation learning</t>
  </si>
  <si>
    <t>Planning &amp; decision making</t>
  </si>
  <si>
    <t>Agent environment</t>
  </si>
  <si>
    <t>Causal reasoning</t>
  </si>
  <si>
    <t>Inference</t>
  </si>
  <si>
    <t>NLP</t>
  </si>
  <si>
    <t>Temporal reasoning</t>
  </si>
  <si>
    <t>Functional programming approach</t>
  </si>
  <si>
    <t>Problemsolving?</t>
  </si>
  <si>
    <t>Bio-inspired approaches</t>
  </si>
  <si>
    <t>Reasoning</t>
  </si>
  <si>
    <t>Physical robots</t>
  </si>
  <si>
    <t>Different keywords</t>
  </si>
  <si>
    <t>Total instances (from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</si>
</sst>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_);_(@_)"/>
    <numFmt numFmtId="165" formatCode="_(* #,##0_);_(* \(#,##0\);_(* \-_);_(@_)"/>
    <numFmt numFmtId="166" formatCode="_(\$* #,##0.00_);_(\$* \(#,##0.00\);_(\$* \-??_);_(@_)"/>
    <numFmt numFmtId="167" formatCode="_(\$* #,##0_);_(\$* \(#,##0\);_(\$* \-_);_(@_)"/>
    <numFmt numFmtId="168" formatCode="0%"/>
  </numFmts>
  <fonts count="12" x14ac:knownFonts="1">
    <font>
      <sz val="10"/>
      <name val="Arial"/>
      <family val="2"/>
      <charset val="1"/>
    </font>
    <font>
      <sz val="11"/>
      <color theme="1"/>
      <name val="Calibri"/>
      <family val="2"/>
      <scheme val="minor"/>
    </font>
    <font>
      <sz val="10"/>
      <name val="Arial"/>
      <charset val="1"/>
    </font>
    <font>
      <sz val="10"/>
      <color rgb="FF006600"/>
      <name val="Arial"/>
      <family val="2"/>
      <charset val="1"/>
    </font>
    <font>
      <b/>
      <sz val="10"/>
      <name val="Arial"/>
      <family val="2"/>
      <charset val="1"/>
    </font>
    <font>
      <sz val="18"/>
      <color rgb="FFFFFFFF"/>
      <name val="Arial"/>
      <family val="2"/>
      <charset val="1"/>
    </font>
    <font>
      <sz val="10"/>
      <name val="Arial"/>
      <family val="2"/>
      <charset val="1"/>
    </font>
    <font>
      <b/>
      <sz val="11"/>
      <color theme="3"/>
      <name val="Calibri"/>
      <family val="2"/>
      <scheme val="minor"/>
    </font>
    <font>
      <sz val="11"/>
      <color rgb="FF9C5700"/>
      <name val="Calibri"/>
      <family val="2"/>
      <scheme val="minor"/>
    </font>
    <font>
      <sz val="10"/>
      <color theme="1"/>
      <name val="Arial"/>
      <family val="2"/>
      <charset val="1"/>
    </font>
    <font>
      <b/>
      <sz val="10"/>
      <name val="Arial"/>
      <family val="2"/>
    </font>
    <font>
      <sz val="8"/>
      <name val="Arial"/>
      <family val="2"/>
      <charset val="1"/>
    </font>
  </fonts>
  <fills count="14">
    <fill>
      <patternFill patternType="none"/>
    </fill>
    <fill>
      <patternFill patternType="gray125"/>
    </fill>
    <fill>
      <patternFill patternType="solid">
        <fgColor rgb="FFCCFFCC"/>
        <bgColor rgb="FFCC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FFEB9C"/>
      </patternFill>
    </fill>
    <fill>
      <patternFill patternType="solid">
        <fgColor theme="2" tint="-0.249977111117893"/>
        <bgColor indexed="64"/>
      </patternFill>
    </fill>
  </fills>
  <borders count="9">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style="thin">
        <color auto="1"/>
      </right>
      <top/>
      <bottom style="thin">
        <color indexed="64"/>
      </bottom>
      <diagonal/>
    </border>
  </borders>
  <cellStyleXfs count="30">
    <xf numFmtId="0" fontId="0" fillId="0" borderId="0"/>
    <xf numFmtId="0" fontId="8" fillId="12" borderId="0" applyNumberFormat="0" applyBorder="0" applyAlignment="0" applyProtection="0"/>
    <xf numFmtId="0" fontId="7"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2" fillId="0" borderId="0"/>
    <xf numFmtId="165" fontId="2" fillId="0" borderId="0"/>
    <xf numFmtId="166" fontId="2" fillId="0" borderId="0"/>
    <xf numFmtId="167" fontId="2" fillId="0" borderId="0"/>
    <xf numFmtId="168"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2" borderId="0"/>
    <xf numFmtId="164" fontId="2" fillId="0" borderId="0"/>
    <xf numFmtId="165" fontId="2" fillId="0" borderId="0"/>
    <xf numFmtId="166" fontId="2" fillId="0" borderId="0"/>
  </cellStyleXfs>
  <cellXfs count="44">
    <xf numFmtId="0" fontId="0" fillId="0" borderId="0" xfId="0"/>
    <xf numFmtId="0" fontId="4"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5" fillId="3" borderId="0" xfId="0" applyFont="1" applyFill="1" applyAlignment="1"/>
    <xf numFmtId="0" fontId="4" fillId="0" borderId="1" xfId="0" applyFont="1" applyBorder="1" applyAlignment="1">
      <alignment horizontal="right"/>
    </xf>
    <xf numFmtId="0" fontId="4" fillId="0" borderId="1" xfId="0" applyFont="1" applyBorder="1" applyAlignment="1"/>
    <xf numFmtId="0" fontId="4" fillId="0" borderId="1" xfId="0" applyFont="1" applyBorder="1" applyAlignment="1">
      <alignment horizontal="left"/>
    </xf>
    <xf numFmtId="0" fontId="4" fillId="4" borderId="1" xfId="0" applyFont="1" applyFill="1" applyBorder="1" applyAlignment="1"/>
    <xf numFmtId="0" fontId="4" fillId="5" borderId="1" xfId="0" applyFont="1" applyFill="1" applyBorder="1" applyAlignment="1"/>
    <xf numFmtId="0" fontId="4" fillId="0" borderId="1" xfId="0" applyFont="1" applyBorder="1" applyAlignment="1">
      <alignment horizontal="center"/>
    </xf>
    <xf numFmtId="0" fontId="4" fillId="0" borderId="2" xfId="0" applyFont="1" applyBorder="1" applyAlignment="1"/>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9" borderId="0" xfId="0" applyFont="1" applyFill="1" applyAlignment="1">
      <alignment horizontal="right"/>
    </xf>
    <xf numFmtId="0" fontId="0" fillId="0" borderId="0" xfId="0" applyFont="1" applyAlignment="1">
      <alignment wrapText="1"/>
    </xf>
    <xf numFmtId="0" fontId="0" fillId="10" borderId="0" xfId="0" applyFont="1" applyFill="1" applyAlignment="1">
      <alignment horizontal="right"/>
    </xf>
    <xf numFmtId="0" fontId="0" fillId="0" borderId="0" xfId="0" applyFont="1" applyAlignment="1">
      <alignment horizontal="left" wrapText="1"/>
    </xf>
    <xf numFmtId="0" fontId="3" fillId="2" borderId="0" xfId="26" applyAlignment="1"/>
    <xf numFmtId="0" fontId="4"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4" fillId="0" borderId="5" xfId="0" applyFont="1" applyBorder="1" applyAlignment="1"/>
    <xf numFmtId="0" fontId="0" fillId="11" borderId="0" xfId="0" applyFill="1" applyAlignment="1"/>
    <xf numFmtId="0" fontId="4" fillId="11" borderId="1" xfId="0" applyFont="1" applyFill="1" applyBorder="1" applyAlignment="1"/>
    <xf numFmtId="0" fontId="0" fillId="11" borderId="4" xfId="0" applyFill="1" applyBorder="1" applyAlignment="1"/>
    <xf numFmtId="0" fontId="7" fillId="0" borderId="0" xfId="2" applyAlignment="1"/>
    <xf numFmtId="0" fontId="10" fillId="0" borderId="0" xfId="0" applyFont="1"/>
    <xf numFmtId="0" fontId="0" fillId="0" borderId="5" xfId="0" applyBorder="1"/>
    <xf numFmtId="0" fontId="10" fillId="0" borderId="5" xfId="0" applyFont="1" applyBorder="1"/>
    <xf numFmtId="0" fontId="0" fillId="0" borderId="5" xfId="0" applyBorder="1" applyAlignment="1">
      <alignment horizontal="right"/>
    </xf>
    <xf numFmtId="0" fontId="1" fillId="13" borderId="0" xfId="1" applyFont="1" applyFill="1" applyAlignment="1"/>
    <xf numFmtId="0" fontId="9" fillId="13" borderId="0" xfId="0" applyFont="1" applyFill="1" applyAlignment="1"/>
    <xf numFmtId="0" fontId="9" fillId="13" borderId="0" xfId="0" applyFont="1" applyFill="1"/>
    <xf numFmtId="0" fontId="0" fillId="0" borderId="6" xfId="0" applyBorder="1"/>
    <xf numFmtId="0" fontId="9" fillId="13" borderId="6" xfId="0" applyFont="1" applyFill="1" applyBorder="1"/>
    <xf numFmtId="0" fontId="10" fillId="0" borderId="7" xfId="0" applyFont="1" applyBorder="1"/>
    <xf numFmtId="0" fontId="10" fillId="0" borderId="0" xfId="0" applyFont="1" applyAlignment="1">
      <alignment horizontal="center"/>
    </xf>
    <xf numFmtId="0" fontId="10" fillId="0" borderId="8" xfId="0" applyFont="1" applyBorder="1" applyAlignment="1">
      <alignment horizontal="center"/>
    </xf>
  </cellXfs>
  <cellStyles count="30">
    <cellStyle name="Accent 1 1" xfId="3" xr:uid="{00000000-0005-0000-0000-000006000000}"/>
    <cellStyle name="Bad 1" xfId="4" xr:uid="{00000000-0005-0000-0000-000007000000}"/>
    <cellStyle name="Bad 2" xfId="5" xr:uid="{00000000-0005-0000-0000-000008000000}"/>
    <cellStyle name="Bad 3" xfId="6" xr:uid="{00000000-0005-0000-0000-000009000000}"/>
    <cellStyle name="Bad 4" xfId="7" xr:uid="{00000000-0005-0000-0000-00000A000000}"/>
    <cellStyle name="Bad 5" xfId="8" xr:uid="{00000000-0005-0000-0000-00000B000000}"/>
    <cellStyle name="Bad 6" xfId="9" xr:uid="{00000000-0005-0000-0000-00000C000000}"/>
    <cellStyle name="Bad 7" xfId="10" xr:uid="{00000000-0005-0000-0000-00000D000000}"/>
    <cellStyle name="Bad 8" xfId="11" xr:uid="{00000000-0005-0000-0000-00000E000000}"/>
    <cellStyle name="Bad 9" xfId="12" xr:uid="{00000000-0005-0000-0000-00000F000000}"/>
    <cellStyle name="Good 1" xfId="13" xr:uid="{00000000-0005-0000-0000-000010000000}"/>
    <cellStyle name="Good 2" xfId="14" xr:uid="{00000000-0005-0000-0000-000011000000}"/>
    <cellStyle name="Good 3" xfId="15" xr:uid="{00000000-0005-0000-0000-000012000000}"/>
    <cellStyle name="Good 4" xfId="16" xr:uid="{00000000-0005-0000-0000-000013000000}"/>
    <cellStyle name="Good 5" xfId="17" xr:uid="{00000000-0005-0000-0000-000014000000}"/>
    <cellStyle name="Good 6" xfId="18" xr:uid="{00000000-0005-0000-0000-000015000000}"/>
    <cellStyle name="Good 7" xfId="19" xr:uid="{00000000-0005-0000-0000-000016000000}"/>
    <cellStyle name="Good 8" xfId="20" xr:uid="{00000000-0005-0000-0000-000017000000}"/>
    <cellStyle name="Good 9" xfId="21" xr:uid="{00000000-0005-0000-0000-000018000000}"/>
    <cellStyle name="Heading 1 1" xfId="22" xr:uid="{00000000-0005-0000-0000-000019000000}"/>
    <cellStyle name="Heading 1 2" xfId="23" xr:uid="{00000000-0005-0000-0000-00001A000000}"/>
    <cellStyle name="Heading 2 1" xfId="24" xr:uid="{00000000-0005-0000-0000-00001B000000}"/>
    <cellStyle name="Heading 2 2" xfId="25" xr:uid="{00000000-0005-0000-0000-00001C000000}"/>
    <cellStyle name="Neutraali" xfId="1" builtinId="28"/>
    <cellStyle name="Neutral 1" xfId="26" xr:uid="{00000000-0005-0000-0000-00001D000000}"/>
    <cellStyle name="Neutral 7" xfId="27" xr:uid="{00000000-0005-0000-0000-00001E000000}"/>
    <cellStyle name="Neutral 8" xfId="28" xr:uid="{00000000-0005-0000-0000-00001F000000}"/>
    <cellStyle name="Neutral 9" xfId="29" xr:uid="{00000000-0005-0000-0000-000020000000}"/>
    <cellStyle name="Normaali" xfId="0" builtinId="0"/>
    <cellStyle name="Otsikko 4" xfId="2" builtinId="1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A168" zoomScale="120" zoomScaleNormal="120" workbookViewId="0">
      <selection activeCell="F187" sqref="F187"/>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A1" s="2"/>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1</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1">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1">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1">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1">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1">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1">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1">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1">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1">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1">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1">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1">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1">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1">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3" customFormat="1" ht="12.75" customHeight="1" x14ac:dyDescent="0.2">
      <c r="A190" s="22">
        <f>COUNT(A3:A189)</f>
        <v>187</v>
      </c>
      <c r="E190" s="24"/>
      <c r="F190" s="25"/>
      <c r="O190" s="23">
        <f>COUNTIFS(O3:O189, "&gt;0")</f>
        <v>122</v>
      </c>
      <c r="Q190" s="23">
        <f>COUNTIFS(Q3:Q189, "=1")</f>
        <v>82</v>
      </c>
      <c r="R190" s="23">
        <f>COUNTIFS(R3:R189, "=1")</f>
        <v>93</v>
      </c>
      <c r="S190" s="26"/>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2">
        <f>COUNTIF(E3:E189,"=JAIR")</f>
        <v>5</v>
      </c>
      <c r="F195" s="4">
        <f>COUNTIFS(E3:E189,"JAIR",O3:O189,"&gt;0")</f>
        <v>3</v>
      </c>
      <c r="G195" s="2">
        <f>COUNTIFS(E3:E189,"JAIR",R3:R189,"&gt;0")</f>
        <v>2</v>
      </c>
      <c r="H195" s="2">
        <f t="shared" ref="H195:H200" si="0">G195/E195</f>
        <v>0.4</v>
      </c>
    </row>
    <row r="196" spans="2:8" ht="12.75" customHeight="1" x14ac:dyDescent="0.2">
      <c r="B196" s="15" t="s">
        <v>66</v>
      </c>
      <c r="C196" s="2" t="s">
        <v>35</v>
      </c>
      <c r="E196" s="2">
        <f>COUNTIF(E3:E189,"=IJCAI")</f>
        <v>12</v>
      </c>
      <c r="F196" s="4">
        <f>COUNTIFS(E4:E190,"IJCAI",O4:O190,"&gt;0")</f>
        <v>8</v>
      </c>
      <c r="G196" s="2">
        <f>COUNTIFS(E3:E189,"IJCAI",R3:R189,"&gt;0")</f>
        <v>4</v>
      </c>
      <c r="H196" s="2">
        <f t="shared" si="0"/>
        <v>0.33333333333333331</v>
      </c>
    </row>
    <row r="197" spans="2:8" ht="12.75" customHeight="1" x14ac:dyDescent="0.2">
      <c r="B197" s="16" t="s">
        <v>145</v>
      </c>
      <c r="C197" s="2" t="s">
        <v>35</v>
      </c>
      <c r="E197" s="2">
        <f>COUNTIF(E3:E189,"=AIJ")</f>
        <v>3</v>
      </c>
      <c r="F197" s="4">
        <f>COUNTIFS(E4:E190,"AIJ",O4:O190,"&gt;0")</f>
        <v>3</v>
      </c>
      <c r="G197" s="2">
        <f>COUNTIFS(E3:E189,"AIJ",R3:R189,"&gt;0")</f>
        <v>1</v>
      </c>
      <c r="H197" s="2">
        <f t="shared" si="0"/>
        <v>0.33333333333333331</v>
      </c>
    </row>
    <row r="198" spans="2:8" ht="12.75" customHeight="1" x14ac:dyDescent="0.2">
      <c r="B198" s="17" t="s">
        <v>167</v>
      </c>
      <c r="C198" s="2" t="s">
        <v>1194</v>
      </c>
      <c r="E198" s="2">
        <f>COUNTIF(E3:E189,"=JAGI")</f>
        <v>15</v>
      </c>
      <c r="F198" s="4">
        <f>COUNTIFS(E4:E190,"JAGI",O4:O190,"&gt;0")</f>
        <v>9</v>
      </c>
      <c r="G198" s="2">
        <f>COUNTIFS(E3:E189,"JAGI",R3:R189,"&gt;0")</f>
        <v>7</v>
      </c>
      <c r="H198" s="2">
        <f t="shared" si="0"/>
        <v>0.46666666666666667</v>
      </c>
    </row>
    <row r="199" spans="2:8" ht="12.75" customHeight="1" x14ac:dyDescent="0.2">
      <c r="B199" s="19" t="s">
        <v>250</v>
      </c>
      <c r="C199" s="2" t="s">
        <v>255</v>
      </c>
      <c r="E199" s="2">
        <f>COUNTIF(E3:E189,"=ICAGI")</f>
        <v>152</v>
      </c>
      <c r="F199" s="4">
        <f>COUNTIFS(E4:E190,"ICAGI",O4:O190,"&gt;0")</f>
        <v>99</v>
      </c>
      <c r="G199" s="2">
        <f>COUNTIFS(E3:E189,"ICAGI",R3:R189,"&gt;0")</f>
        <v>79</v>
      </c>
      <c r="H199" s="2">
        <f t="shared" si="0"/>
        <v>0.51973684210526316</v>
      </c>
    </row>
    <row r="200" spans="2:8" ht="12.75" customHeight="1" x14ac:dyDescent="0.2">
      <c r="B200" s="27"/>
      <c r="C200" s="27"/>
      <c r="D200" s="27"/>
      <c r="E200" s="27">
        <f>SUM(E195:E199)</f>
        <v>187</v>
      </c>
      <c r="F200" s="27">
        <f>SUM(F195:F199)</f>
        <v>122</v>
      </c>
      <c r="G200" s="27">
        <f>SUM(G195:G199)</f>
        <v>93</v>
      </c>
      <c r="H200" s="2">
        <f t="shared" si="0"/>
        <v>0.49732620320855614</v>
      </c>
    </row>
  </sheetData>
  <dataValidations count="1">
    <dataValidation type="list" operator="equal"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48576"/>
  <sheetViews>
    <sheetView topLeftCell="J68" zoomScale="120" zoomScaleNormal="120" workbookViewId="0">
      <selection activeCell="M88" sqref="M88"/>
    </sheetView>
  </sheetViews>
  <sheetFormatPr defaultColWidth="11.85546875" defaultRowHeight="12.75" x14ac:dyDescent="0.2"/>
  <cols>
    <col min="1" max="1" width="7" style="1" customWidth="1"/>
    <col min="2" max="2" width="111.5703125" style="2" customWidth="1"/>
    <col min="3" max="3" width="34" style="2" customWidth="1"/>
    <col min="5" max="5" width="6.85546875" style="3" customWidth="1"/>
    <col min="6" max="6" width="11.5703125" style="4" customWidth="1"/>
    <col min="8" max="8" width="11.85546875" style="28"/>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s>
  <sheetData>
    <row r="1" spans="1:16" ht="22.15" customHeight="1" x14ac:dyDescent="0.35">
      <c r="A1" s="2"/>
      <c r="B1" s="6" t="s">
        <v>1195</v>
      </c>
      <c r="N1" s="2" t="s">
        <v>1196</v>
      </c>
    </row>
    <row r="2" spans="1:16" s="8" customFormat="1" ht="12.75" customHeight="1" x14ac:dyDescent="0.2">
      <c r="A2" s="7" t="s">
        <v>3</v>
      </c>
      <c r="B2" s="8" t="s">
        <v>4</v>
      </c>
      <c r="C2" s="8" t="s">
        <v>5</v>
      </c>
      <c r="D2" s="8" t="s">
        <v>6</v>
      </c>
      <c r="E2" s="7" t="s">
        <v>7</v>
      </c>
      <c r="F2" s="9" t="s">
        <v>8</v>
      </c>
      <c r="G2" s="8" t="s">
        <v>9</v>
      </c>
      <c r="H2" s="29" t="s">
        <v>10</v>
      </c>
      <c r="I2" s="8" t="s">
        <v>11</v>
      </c>
      <c r="J2" s="8" t="s">
        <v>13</v>
      </c>
      <c r="K2" s="8" t="s">
        <v>14</v>
      </c>
      <c r="L2" s="8" t="s">
        <v>15</v>
      </c>
      <c r="M2" s="8" t="s">
        <v>22</v>
      </c>
      <c r="N2" s="8" t="s">
        <v>1197</v>
      </c>
      <c r="O2" s="8" t="s">
        <v>25</v>
      </c>
      <c r="P2" s="8" t="s">
        <v>1198</v>
      </c>
    </row>
    <row r="3" spans="1:16" ht="12.75" customHeight="1" x14ac:dyDescent="0.2">
      <c r="A3" s="13">
        <v>1</v>
      </c>
      <c r="B3" s="2" t="s">
        <v>26</v>
      </c>
      <c r="C3" s="2" t="s">
        <v>27</v>
      </c>
      <c r="D3" s="2">
        <v>2019</v>
      </c>
      <c r="E3" s="14" t="s">
        <v>28</v>
      </c>
      <c r="F3" s="4" t="s">
        <v>29</v>
      </c>
      <c r="G3" s="4" t="s">
        <v>30</v>
      </c>
      <c r="H3" s="28" t="s">
        <v>31</v>
      </c>
      <c r="I3" s="2" t="s">
        <v>32</v>
      </c>
      <c r="J3" s="2" t="s">
        <v>33</v>
      </c>
      <c r="K3" s="2" t="s">
        <v>34</v>
      </c>
      <c r="L3" s="2" t="s">
        <v>35</v>
      </c>
      <c r="M3" s="2" t="s">
        <v>1199</v>
      </c>
      <c r="N3" s="2" t="s">
        <v>1200</v>
      </c>
    </row>
    <row r="4" spans="1:16" ht="12.75" customHeight="1" x14ac:dyDescent="0.2">
      <c r="A4" s="13">
        <v>5</v>
      </c>
      <c r="B4" s="2" t="s">
        <v>58</v>
      </c>
      <c r="C4" s="2" t="s">
        <v>59</v>
      </c>
      <c r="D4" s="2">
        <v>2018</v>
      </c>
      <c r="E4" s="14" t="s">
        <v>28</v>
      </c>
      <c r="F4" s="4" t="s">
        <v>60</v>
      </c>
      <c r="G4" s="2" t="s">
        <v>61</v>
      </c>
      <c r="H4" s="28" t="s">
        <v>62</v>
      </c>
      <c r="I4" s="2" t="s">
        <v>63</v>
      </c>
      <c r="J4" s="2" t="s">
        <v>33</v>
      </c>
      <c r="K4" s="2" t="s">
        <v>34</v>
      </c>
      <c r="L4" s="2" t="s">
        <v>35</v>
      </c>
      <c r="M4" s="2" t="s">
        <v>1201</v>
      </c>
      <c r="N4" s="2" t="s">
        <v>1200</v>
      </c>
    </row>
    <row r="5" spans="1:16" ht="12.75" customHeight="1" x14ac:dyDescent="0.2">
      <c r="A5" s="13">
        <v>6</v>
      </c>
      <c r="B5" s="2" t="s">
        <v>64</v>
      </c>
      <c r="C5" s="2" t="s">
        <v>65</v>
      </c>
      <c r="D5" s="2">
        <v>2018</v>
      </c>
      <c r="E5" s="15" t="s">
        <v>66</v>
      </c>
      <c r="F5" s="4" t="s">
        <v>67</v>
      </c>
      <c r="G5" s="2" t="s">
        <v>68</v>
      </c>
      <c r="H5" s="28" t="s">
        <v>69</v>
      </c>
      <c r="I5" s="2" t="s">
        <v>70</v>
      </c>
      <c r="J5" s="2" t="s">
        <v>71</v>
      </c>
      <c r="K5" s="2" t="s">
        <v>34</v>
      </c>
      <c r="L5" s="2" t="s">
        <v>35</v>
      </c>
      <c r="M5" s="2" t="s">
        <v>1202</v>
      </c>
      <c r="N5" s="2" t="s">
        <v>1203</v>
      </c>
      <c r="P5" s="1" t="s">
        <v>1204</v>
      </c>
    </row>
    <row r="6" spans="1:16" ht="12.75" customHeight="1" x14ac:dyDescent="0.2">
      <c r="A6" s="13">
        <v>8</v>
      </c>
      <c r="B6" s="2" t="s">
        <v>80</v>
      </c>
      <c r="C6" s="2" t="s">
        <v>81</v>
      </c>
      <c r="D6" s="2">
        <v>2018</v>
      </c>
      <c r="E6" s="15" t="s">
        <v>66</v>
      </c>
      <c r="F6" s="4" t="s">
        <v>82</v>
      </c>
      <c r="G6" s="2" t="s">
        <v>83</v>
      </c>
      <c r="H6" s="28" t="s">
        <v>84</v>
      </c>
      <c r="I6" s="2" t="s">
        <v>85</v>
      </c>
      <c r="J6" s="2" t="s">
        <v>71</v>
      </c>
      <c r="K6" s="2" t="s">
        <v>34</v>
      </c>
      <c r="L6" s="2" t="s">
        <v>35</v>
      </c>
      <c r="M6" s="2" t="s">
        <v>1205</v>
      </c>
      <c r="N6" s="2" t="s">
        <v>1206</v>
      </c>
    </row>
    <row r="7" spans="1:16" ht="12.75" customHeight="1" x14ac:dyDescent="0.2">
      <c r="A7" s="13">
        <v>14</v>
      </c>
      <c r="B7" s="2" t="s">
        <v>120</v>
      </c>
      <c r="C7" s="2" t="s">
        <v>121</v>
      </c>
      <c r="D7" s="2">
        <v>2016</v>
      </c>
      <c r="E7" s="15" t="s">
        <v>66</v>
      </c>
      <c r="F7" s="4" t="s">
        <v>122</v>
      </c>
      <c r="G7" s="2" t="s">
        <v>123</v>
      </c>
      <c r="H7" s="28" t="s">
        <v>124</v>
      </c>
      <c r="J7" s="2" t="s">
        <v>71</v>
      </c>
      <c r="K7" s="2" t="s">
        <v>34</v>
      </c>
      <c r="L7" s="2" t="s">
        <v>35</v>
      </c>
      <c r="M7" s="2" t="s">
        <v>1207</v>
      </c>
      <c r="N7" s="2" t="s">
        <v>1208</v>
      </c>
    </row>
    <row r="8" spans="1:16" ht="12.75" customHeight="1" x14ac:dyDescent="0.2">
      <c r="A8" s="13">
        <v>17</v>
      </c>
      <c r="B8" s="2" t="s">
        <v>137</v>
      </c>
      <c r="C8" s="2" t="s">
        <v>138</v>
      </c>
      <c r="D8" s="2">
        <v>2019</v>
      </c>
      <c r="E8" s="15" t="s">
        <v>66</v>
      </c>
      <c r="F8" s="4" t="s">
        <v>139</v>
      </c>
      <c r="H8" s="28" t="s">
        <v>140</v>
      </c>
      <c r="I8" s="2" t="s">
        <v>141</v>
      </c>
      <c r="J8" s="2" t="s">
        <v>71</v>
      </c>
      <c r="K8" s="2" t="s">
        <v>34</v>
      </c>
      <c r="L8" s="2" t="s">
        <v>35</v>
      </c>
      <c r="M8" s="2" t="s">
        <v>1209</v>
      </c>
      <c r="N8" s="2" t="s">
        <v>1208</v>
      </c>
    </row>
    <row r="9" spans="1:16" ht="12.75" customHeight="1" x14ac:dyDescent="0.2">
      <c r="A9" s="13">
        <v>19</v>
      </c>
      <c r="B9" s="2" t="s">
        <v>151</v>
      </c>
      <c r="C9" s="2" t="s">
        <v>152</v>
      </c>
      <c r="D9" s="2">
        <v>2015</v>
      </c>
      <c r="E9" s="16" t="s">
        <v>145</v>
      </c>
      <c r="F9" s="4" t="s">
        <v>153</v>
      </c>
      <c r="G9" s="2" t="s">
        <v>154</v>
      </c>
      <c r="H9" s="28" t="s">
        <v>155</v>
      </c>
      <c r="I9" s="2" t="s">
        <v>156</v>
      </c>
      <c r="J9" s="2" t="s">
        <v>157</v>
      </c>
      <c r="K9" s="2" t="s">
        <v>34</v>
      </c>
      <c r="L9" s="2" t="s">
        <v>35</v>
      </c>
      <c r="M9" s="2" t="s">
        <v>1210</v>
      </c>
      <c r="N9" s="2" t="s">
        <v>1211</v>
      </c>
    </row>
    <row r="10" spans="1:16"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1212</v>
      </c>
      <c r="N10" s="2" t="s">
        <v>1213</v>
      </c>
    </row>
    <row r="11" spans="1:16" ht="12.75" customHeight="1" x14ac:dyDescent="0.2">
      <c r="A11" s="13">
        <v>25</v>
      </c>
      <c r="B11" s="2" t="s">
        <v>186</v>
      </c>
      <c r="C11" s="2" t="s">
        <v>187</v>
      </c>
      <c r="D11" s="2">
        <v>2018</v>
      </c>
      <c r="E11" s="17" t="s">
        <v>167</v>
      </c>
      <c r="F11" s="4" t="s">
        <v>188</v>
      </c>
      <c r="G11" s="2" t="s">
        <v>189</v>
      </c>
      <c r="I11" s="2" t="s">
        <v>190</v>
      </c>
      <c r="J11" s="2" t="s">
        <v>33</v>
      </c>
      <c r="K11" s="2" t="s">
        <v>34</v>
      </c>
      <c r="L11" s="2" t="s">
        <v>170</v>
      </c>
      <c r="M11" s="2" t="s">
        <v>1214</v>
      </c>
      <c r="N11" s="2" t="s">
        <v>1200</v>
      </c>
    </row>
    <row r="12" spans="1:16"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1215</v>
      </c>
      <c r="N12" s="2" t="s">
        <v>1200</v>
      </c>
    </row>
    <row r="13" spans="1:16" ht="12.75" customHeight="1" x14ac:dyDescent="0.2">
      <c r="A13" s="13">
        <v>27</v>
      </c>
      <c r="B13" s="2" t="s">
        <v>196</v>
      </c>
      <c r="C13" s="2" t="s">
        <v>197</v>
      </c>
      <c r="D13" s="2">
        <v>2017</v>
      </c>
      <c r="E13" s="17" t="s">
        <v>167</v>
      </c>
      <c r="F13" s="4" t="s">
        <v>198</v>
      </c>
      <c r="G13" s="2" t="s">
        <v>199</v>
      </c>
      <c r="I13" s="2" t="s">
        <v>200</v>
      </c>
      <c r="J13" s="2" t="s">
        <v>33</v>
      </c>
      <c r="K13" s="2" t="s">
        <v>34</v>
      </c>
      <c r="L13" s="2" t="s">
        <v>170</v>
      </c>
      <c r="M13" s="2" t="s">
        <v>1216</v>
      </c>
      <c r="N13" s="2" t="s">
        <v>1208</v>
      </c>
    </row>
    <row r="14" spans="1:16" ht="12.75" customHeight="1" x14ac:dyDescent="0.2">
      <c r="A14" s="13">
        <v>28</v>
      </c>
      <c r="B14" s="2" t="s">
        <v>201</v>
      </c>
      <c r="C14" s="2" t="s">
        <v>202</v>
      </c>
      <c r="D14" s="2">
        <v>2017</v>
      </c>
      <c r="E14" s="17" t="s">
        <v>167</v>
      </c>
      <c r="F14" s="4" t="s">
        <v>203</v>
      </c>
      <c r="G14" s="2" t="s">
        <v>204</v>
      </c>
      <c r="I14" s="2" t="s">
        <v>205</v>
      </c>
      <c r="J14" s="2" t="s">
        <v>33</v>
      </c>
      <c r="K14" s="2" t="s">
        <v>34</v>
      </c>
      <c r="L14" s="2" t="s">
        <v>170</v>
      </c>
      <c r="M14" s="2" t="s">
        <v>1217</v>
      </c>
      <c r="N14" s="2" t="s">
        <v>1208</v>
      </c>
    </row>
    <row r="15" spans="1:16" ht="12.75" customHeight="1" x14ac:dyDescent="0.2">
      <c r="A15" s="13">
        <v>34</v>
      </c>
      <c r="B15" s="2" t="s">
        <v>237</v>
      </c>
      <c r="C15" s="2" t="s">
        <v>238</v>
      </c>
      <c r="D15" s="2">
        <v>2015</v>
      </c>
      <c r="E15" s="17" t="s">
        <v>167</v>
      </c>
      <c r="F15" s="4" t="s">
        <v>239</v>
      </c>
      <c r="G15" s="2" t="s">
        <v>240</v>
      </c>
      <c r="I15" s="2" t="s">
        <v>241</v>
      </c>
      <c r="J15" s="2" t="s">
        <v>33</v>
      </c>
      <c r="K15" s="2" t="s">
        <v>34</v>
      </c>
      <c r="L15" s="2" t="s">
        <v>170</v>
      </c>
      <c r="M15" s="2" t="s">
        <v>1218</v>
      </c>
      <c r="N15" s="2" t="s">
        <v>1208</v>
      </c>
    </row>
    <row r="16" spans="1:16" ht="12.75" customHeight="1" x14ac:dyDescent="0.2">
      <c r="A16" s="13">
        <v>36</v>
      </c>
      <c r="B16" s="2" t="s">
        <v>248</v>
      </c>
      <c r="C16" s="2" t="s">
        <v>249</v>
      </c>
      <c r="D16" s="2">
        <v>2019</v>
      </c>
      <c r="E16" s="19" t="s">
        <v>250</v>
      </c>
      <c r="F16" s="4" t="s">
        <v>251</v>
      </c>
      <c r="G16" s="2" t="s">
        <v>252</v>
      </c>
      <c r="H16" s="28" t="s">
        <v>253</v>
      </c>
      <c r="I16" s="2" t="s">
        <v>254</v>
      </c>
      <c r="J16" s="2" t="s">
        <v>71</v>
      </c>
      <c r="K16" s="2" t="s">
        <v>1219</v>
      </c>
      <c r="L16" s="2" t="s">
        <v>255</v>
      </c>
      <c r="M16" s="2" t="s">
        <v>1220</v>
      </c>
      <c r="N16" s="2" t="s">
        <v>1200</v>
      </c>
    </row>
    <row r="17" spans="1:16" ht="12.75" customHeight="1" x14ac:dyDescent="0.2">
      <c r="A17" s="13">
        <v>37</v>
      </c>
      <c r="B17" s="2" t="s">
        <v>256</v>
      </c>
      <c r="C17" s="2" t="s">
        <v>257</v>
      </c>
      <c r="D17" s="2">
        <v>2015</v>
      </c>
      <c r="E17" s="19" t="s">
        <v>250</v>
      </c>
      <c r="F17" s="4" t="s">
        <v>258</v>
      </c>
      <c r="G17" s="2" t="s">
        <v>259</v>
      </c>
      <c r="H17" s="28" t="s">
        <v>260</v>
      </c>
      <c r="I17" s="2" t="s">
        <v>261</v>
      </c>
      <c r="J17" s="2" t="s">
        <v>71</v>
      </c>
      <c r="K17" s="2" t="s">
        <v>1219</v>
      </c>
      <c r="L17" s="2" t="s">
        <v>255</v>
      </c>
      <c r="M17" s="2" t="s">
        <v>1221</v>
      </c>
      <c r="N17" s="2" t="s">
        <v>1208</v>
      </c>
    </row>
    <row r="18" spans="1:16" ht="12.75" customHeight="1" x14ac:dyDescent="0.2">
      <c r="A18" s="13">
        <v>38</v>
      </c>
      <c r="B18" s="2" t="s">
        <v>262</v>
      </c>
      <c r="C18" s="2" t="s">
        <v>263</v>
      </c>
      <c r="D18" s="2">
        <v>2015</v>
      </c>
      <c r="E18" s="19" t="s">
        <v>250</v>
      </c>
      <c r="F18" s="4" t="s">
        <v>264</v>
      </c>
      <c r="G18" s="2" t="s">
        <v>265</v>
      </c>
      <c r="H18" s="28" t="s">
        <v>266</v>
      </c>
      <c r="I18" s="2" t="s">
        <v>267</v>
      </c>
      <c r="J18" s="2" t="s">
        <v>71</v>
      </c>
      <c r="K18" s="2" t="s">
        <v>1219</v>
      </c>
      <c r="L18" s="2" t="s">
        <v>255</v>
      </c>
      <c r="M18" s="2" t="s">
        <v>1222</v>
      </c>
      <c r="N18" s="2" t="s">
        <v>1208</v>
      </c>
    </row>
    <row r="19" spans="1:16" ht="12.75" customHeight="1" x14ac:dyDescent="0.2">
      <c r="A19" s="13">
        <v>39</v>
      </c>
      <c r="B19" s="2" t="s">
        <v>268</v>
      </c>
      <c r="C19" s="2" t="s">
        <v>269</v>
      </c>
      <c r="D19" s="2">
        <v>2018</v>
      </c>
      <c r="E19" s="19" t="s">
        <v>250</v>
      </c>
      <c r="F19" s="4" t="s">
        <v>270</v>
      </c>
      <c r="G19" s="2" t="s">
        <v>271</v>
      </c>
      <c r="H19" s="28" t="s">
        <v>272</v>
      </c>
      <c r="I19" s="2" t="s">
        <v>273</v>
      </c>
      <c r="J19" s="2" t="s">
        <v>71</v>
      </c>
      <c r="K19" s="2" t="s">
        <v>1219</v>
      </c>
      <c r="L19" s="2" t="s">
        <v>255</v>
      </c>
      <c r="M19" s="2" t="s">
        <v>1223</v>
      </c>
      <c r="N19" s="2" t="s">
        <v>1208</v>
      </c>
    </row>
    <row r="20" spans="1:16" ht="12.75" customHeight="1" x14ac:dyDescent="0.2">
      <c r="A20" s="13">
        <v>40</v>
      </c>
      <c r="B20" s="2" t="s">
        <v>274</v>
      </c>
      <c r="C20" s="2" t="s">
        <v>275</v>
      </c>
      <c r="D20" s="2">
        <v>2015</v>
      </c>
      <c r="E20" s="19" t="s">
        <v>250</v>
      </c>
      <c r="F20" s="4" t="s">
        <v>276</v>
      </c>
      <c r="G20" s="2" t="s">
        <v>277</v>
      </c>
      <c r="H20" s="28" t="s">
        <v>278</v>
      </c>
      <c r="I20" s="2" t="s">
        <v>279</v>
      </c>
      <c r="J20" s="2" t="s">
        <v>71</v>
      </c>
      <c r="K20" s="2" t="s">
        <v>1219</v>
      </c>
      <c r="L20" s="2" t="s">
        <v>255</v>
      </c>
      <c r="M20" s="2" t="s">
        <v>1224</v>
      </c>
      <c r="N20" s="2" t="s">
        <v>1211</v>
      </c>
    </row>
    <row r="21" spans="1:16" ht="12.75" customHeight="1" x14ac:dyDescent="0.2">
      <c r="A21" s="13">
        <v>41</v>
      </c>
      <c r="B21" s="2" t="s">
        <v>280</v>
      </c>
      <c r="C21" s="2" t="s">
        <v>281</v>
      </c>
      <c r="D21" s="2">
        <v>2018</v>
      </c>
      <c r="E21" s="19" t="s">
        <v>250</v>
      </c>
      <c r="F21" s="4" t="s">
        <v>282</v>
      </c>
      <c r="G21" s="2" t="s">
        <v>283</v>
      </c>
      <c r="H21" s="28" t="s">
        <v>284</v>
      </c>
      <c r="I21" s="2" t="s">
        <v>285</v>
      </c>
      <c r="J21" s="2" t="s">
        <v>71</v>
      </c>
      <c r="K21" s="2" t="s">
        <v>1219</v>
      </c>
      <c r="L21" s="2" t="s">
        <v>255</v>
      </c>
      <c r="M21" s="2" t="s">
        <v>1225</v>
      </c>
      <c r="N21" s="2" t="s">
        <v>1206</v>
      </c>
    </row>
    <row r="22" spans="1:16" ht="12.75" customHeight="1" x14ac:dyDescent="0.2">
      <c r="A22" s="13">
        <v>42</v>
      </c>
      <c r="B22" s="2" t="s">
        <v>286</v>
      </c>
      <c r="C22" s="2" t="s">
        <v>287</v>
      </c>
      <c r="D22" s="2">
        <v>2016</v>
      </c>
      <c r="E22" s="19" t="s">
        <v>250</v>
      </c>
      <c r="F22" s="4" t="s">
        <v>288</v>
      </c>
      <c r="G22" s="2" t="s">
        <v>289</v>
      </c>
      <c r="H22" s="28" t="s">
        <v>290</v>
      </c>
      <c r="I22" s="2" t="s">
        <v>291</v>
      </c>
      <c r="J22" s="2" t="s">
        <v>71</v>
      </c>
      <c r="K22" s="2" t="s">
        <v>1219</v>
      </c>
      <c r="L22" s="2" t="s">
        <v>255</v>
      </c>
      <c r="M22" s="2" t="s">
        <v>1226</v>
      </c>
      <c r="N22" s="2" t="s">
        <v>1208</v>
      </c>
    </row>
    <row r="23" spans="1:16" ht="12.75" customHeight="1" x14ac:dyDescent="0.2">
      <c r="A23" s="13">
        <v>43</v>
      </c>
      <c r="B23" s="2" t="s">
        <v>292</v>
      </c>
      <c r="C23" s="2" t="s">
        <v>293</v>
      </c>
      <c r="D23" s="2">
        <v>2015</v>
      </c>
      <c r="E23" s="19" t="s">
        <v>250</v>
      </c>
      <c r="F23" s="4" t="s">
        <v>294</v>
      </c>
      <c r="G23" s="2" t="s">
        <v>295</v>
      </c>
      <c r="H23" s="28" t="s">
        <v>296</v>
      </c>
      <c r="I23" s="2" t="s">
        <v>297</v>
      </c>
      <c r="J23" s="2" t="s">
        <v>71</v>
      </c>
      <c r="K23" s="2" t="s">
        <v>1219</v>
      </c>
      <c r="L23" s="2" t="s">
        <v>255</v>
      </c>
      <c r="M23" s="2" t="s">
        <v>1227</v>
      </c>
      <c r="N23" s="2" t="s">
        <v>1206</v>
      </c>
    </row>
    <row r="24" spans="1:16" ht="12.75" customHeight="1" x14ac:dyDescent="0.2">
      <c r="A24" s="13">
        <v>44</v>
      </c>
      <c r="B24" s="2" t="s">
        <v>298</v>
      </c>
      <c r="C24" s="2" t="s">
        <v>299</v>
      </c>
      <c r="D24" s="2">
        <v>2017</v>
      </c>
      <c r="E24" s="19" t="s">
        <v>250</v>
      </c>
      <c r="F24" s="4" t="s">
        <v>300</v>
      </c>
      <c r="G24" s="2" t="s">
        <v>301</v>
      </c>
      <c r="H24" s="28" t="s">
        <v>302</v>
      </c>
      <c r="I24" s="2" t="s">
        <v>303</v>
      </c>
      <c r="J24" s="2" t="s">
        <v>71</v>
      </c>
      <c r="K24" s="2" t="s">
        <v>1219</v>
      </c>
      <c r="L24" s="2" t="s">
        <v>255</v>
      </c>
      <c r="M24" s="2" t="s">
        <v>1228</v>
      </c>
      <c r="N24" s="2" t="s">
        <v>1206</v>
      </c>
    </row>
    <row r="25" spans="1:16" ht="12.75" customHeight="1" x14ac:dyDescent="0.2">
      <c r="A25" s="13">
        <v>45</v>
      </c>
      <c r="B25" s="2" t="s">
        <v>304</v>
      </c>
      <c r="C25" s="2" t="s">
        <v>305</v>
      </c>
      <c r="D25" s="2">
        <v>2019</v>
      </c>
      <c r="E25" s="19" t="s">
        <v>250</v>
      </c>
      <c r="F25" s="20" t="s">
        <v>306</v>
      </c>
      <c r="H25" s="28" t="s">
        <v>307</v>
      </c>
      <c r="I25" s="2" t="s">
        <v>308</v>
      </c>
      <c r="J25" s="2" t="s">
        <v>71</v>
      </c>
      <c r="K25" s="2" t="s">
        <v>1219</v>
      </c>
      <c r="L25" s="2" t="s">
        <v>255</v>
      </c>
      <c r="M25" s="2" t="s">
        <v>1229</v>
      </c>
      <c r="N25" s="1" t="s">
        <v>1206</v>
      </c>
      <c r="P25" s="1" t="s">
        <v>1230</v>
      </c>
    </row>
    <row r="26" spans="1:16" ht="12.75" customHeight="1" x14ac:dyDescent="0.2">
      <c r="A26" s="13">
        <v>46</v>
      </c>
      <c r="B26" s="2" t="s">
        <v>309</v>
      </c>
      <c r="C26" s="2" t="s">
        <v>310</v>
      </c>
      <c r="D26" s="2">
        <v>2017</v>
      </c>
      <c r="E26" s="19" t="s">
        <v>250</v>
      </c>
      <c r="F26" s="4" t="s">
        <v>311</v>
      </c>
      <c r="H26" s="28" t="s">
        <v>312</v>
      </c>
      <c r="I26" s="2" t="s">
        <v>313</v>
      </c>
      <c r="J26" s="2" t="s">
        <v>71</v>
      </c>
      <c r="K26" s="2" t="s">
        <v>1219</v>
      </c>
      <c r="L26" s="2" t="s">
        <v>255</v>
      </c>
      <c r="M26" s="2" t="s">
        <v>1231</v>
      </c>
      <c r="N26" s="2" t="s">
        <v>1208</v>
      </c>
    </row>
    <row r="27" spans="1:16" ht="12.75" customHeight="1" x14ac:dyDescent="0.2">
      <c r="A27" s="13">
        <v>47</v>
      </c>
      <c r="B27" s="2" t="s">
        <v>314</v>
      </c>
      <c r="C27" s="2" t="s">
        <v>315</v>
      </c>
      <c r="D27" s="2">
        <v>2018</v>
      </c>
      <c r="E27" s="19" t="s">
        <v>250</v>
      </c>
      <c r="F27" s="4" t="s">
        <v>316</v>
      </c>
      <c r="G27" s="2" t="s">
        <v>317</v>
      </c>
      <c r="H27" s="28" t="s">
        <v>318</v>
      </c>
      <c r="I27" s="2" t="s">
        <v>319</v>
      </c>
      <c r="J27" s="2" t="s">
        <v>71</v>
      </c>
      <c r="K27" s="2" t="s">
        <v>1219</v>
      </c>
      <c r="L27" s="2" t="s">
        <v>255</v>
      </c>
      <c r="M27" s="2" t="s">
        <v>1232</v>
      </c>
      <c r="N27" s="2" t="s">
        <v>1233</v>
      </c>
    </row>
    <row r="28" spans="1:16" ht="12.75" customHeight="1" x14ac:dyDescent="0.2">
      <c r="A28" s="13">
        <v>48</v>
      </c>
      <c r="B28" s="2" t="s">
        <v>320</v>
      </c>
      <c r="C28" s="2" t="s">
        <v>321</v>
      </c>
      <c r="D28" s="2">
        <v>2017</v>
      </c>
      <c r="E28" s="19" t="s">
        <v>250</v>
      </c>
      <c r="F28" s="4" t="s">
        <v>322</v>
      </c>
      <c r="G28" s="2" t="s">
        <v>323</v>
      </c>
      <c r="H28" s="28" t="s">
        <v>324</v>
      </c>
      <c r="I28" s="2" t="s">
        <v>325</v>
      </c>
      <c r="J28" s="2" t="s">
        <v>71</v>
      </c>
      <c r="K28" s="2" t="s">
        <v>1219</v>
      </c>
      <c r="L28" s="2" t="s">
        <v>255</v>
      </c>
      <c r="M28" s="2" t="s">
        <v>1234</v>
      </c>
      <c r="N28" s="2" t="s">
        <v>1208</v>
      </c>
    </row>
    <row r="29" spans="1:16" ht="12.75" customHeight="1" x14ac:dyDescent="0.2">
      <c r="A29" s="13">
        <v>49</v>
      </c>
      <c r="B29" s="2" t="s">
        <v>326</v>
      </c>
      <c r="C29" s="2" t="s">
        <v>327</v>
      </c>
      <c r="D29" s="2">
        <v>2016</v>
      </c>
      <c r="E29" s="19" t="s">
        <v>250</v>
      </c>
      <c r="F29" s="4" t="s">
        <v>328</v>
      </c>
      <c r="H29" s="28" t="s">
        <v>329</v>
      </c>
      <c r="I29" s="2" t="s">
        <v>330</v>
      </c>
      <c r="J29" s="2" t="s">
        <v>71</v>
      </c>
      <c r="K29" s="2" t="s">
        <v>1219</v>
      </c>
      <c r="L29" s="2" t="s">
        <v>255</v>
      </c>
      <c r="M29" s="2" t="s">
        <v>1235</v>
      </c>
      <c r="N29" s="2" t="s">
        <v>1208</v>
      </c>
    </row>
    <row r="30" spans="1:16" ht="12.75" customHeight="1" x14ac:dyDescent="0.2">
      <c r="A30" s="13">
        <v>50</v>
      </c>
      <c r="B30" s="2" t="s">
        <v>331</v>
      </c>
      <c r="C30" s="2" t="s">
        <v>315</v>
      </c>
      <c r="D30" s="2">
        <v>2019</v>
      </c>
      <c r="E30" s="19" t="s">
        <v>250</v>
      </c>
      <c r="F30" s="4" t="s">
        <v>332</v>
      </c>
      <c r="G30" s="2" t="s">
        <v>333</v>
      </c>
      <c r="H30" s="28" t="s">
        <v>334</v>
      </c>
      <c r="I30" s="2" t="s">
        <v>335</v>
      </c>
      <c r="J30" s="2" t="s">
        <v>71</v>
      </c>
      <c r="K30" s="2" t="s">
        <v>1219</v>
      </c>
      <c r="L30" s="2" t="s">
        <v>255</v>
      </c>
      <c r="M30" s="2" t="s">
        <v>1236</v>
      </c>
      <c r="N30" s="2" t="s">
        <v>1206</v>
      </c>
    </row>
    <row r="31" spans="1:16" ht="12.75" customHeight="1" x14ac:dyDescent="0.2">
      <c r="A31" s="13">
        <v>51</v>
      </c>
      <c r="B31" s="2" t="s">
        <v>336</v>
      </c>
      <c r="C31" s="2" t="s">
        <v>293</v>
      </c>
      <c r="D31" s="2">
        <v>2015</v>
      </c>
      <c r="E31" s="19" t="s">
        <v>250</v>
      </c>
      <c r="F31" s="4" t="s">
        <v>337</v>
      </c>
      <c r="G31" s="2" t="s">
        <v>338</v>
      </c>
      <c r="H31" s="28" t="s">
        <v>339</v>
      </c>
      <c r="I31" s="2" t="s">
        <v>340</v>
      </c>
      <c r="J31" s="2" t="s">
        <v>71</v>
      </c>
      <c r="K31" s="2" t="s">
        <v>1219</v>
      </c>
      <c r="L31" s="2" t="s">
        <v>255</v>
      </c>
      <c r="M31" s="2" t="s">
        <v>1237</v>
      </c>
      <c r="N31" s="2" t="s">
        <v>1206</v>
      </c>
    </row>
    <row r="32" spans="1:16" ht="12.75" customHeight="1" x14ac:dyDescent="0.2">
      <c r="A32" s="13">
        <v>52</v>
      </c>
      <c r="B32" s="2" t="s">
        <v>341</v>
      </c>
      <c r="C32" s="2" t="s">
        <v>342</v>
      </c>
      <c r="D32" s="2">
        <v>2017</v>
      </c>
      <c r="E32" s="19" t="s">
        <v>250</v>
      </c>
      <c r="F32" s="20" t="s">
        <v>343</v>
      </c>
      <c r="G32" s="2" t="s">
        <v>344</v>
      </c>
      <c r="H32" s="28" t="s">
        <v>345</v>
      </c>
      <c r="I32" s="2" t="s">
        <v>346</v>
      </c>
      <c r="J32" s="2" t="s">
        <v>71</v>
      </c>
      <c r="K32" s="2" t="s">
        <v>1219</v>
      </c>
      <c r="L32" s="2" t="s">
        <v>255</v>
      </c>
      <c r="M32" s="2" t="s">
        <v>1238</v>
      </c>
      <c r="N32" s="2" t="s">
        <v>1206</v>
      </c>
    </row>
    <row r="33" spans="1:14" ht="12.75" customHeight="1" x14ac:dyDescent="0.2">
      <c r="A33" s="13">
        <v>54</v>
      </c>
      <c r="B33" s="2" t="s">
        <v>353</v>
      </c>
      <c r="C33" s="2" t="s">
        <v>354</v>
      </c>
      <c r="D33" s="2">
        <v>2015</v>
      </c>
      <c r="E33" s="19" t="s">
        <v>250</v>
      </c>
      <c r="F33" s="4" t="s">
        <v>355</v>
      </c>
      <c r="G33" s="2" t="s">
        <v>356</v>
      </c>
      <c r="H33" s="28" t="s">
        <v>357</v>
      </c>
      <c r="I33" s="2" t="s">
        <v>358</v>
      </c>
      <c r="J33" s="2" t="s">
        <v>71</v>
      </c>
      <c r="K33" s="2" t="s">
        <v>1219</v>
      </c>
      <c r="L33" s="2" t="s">
        <v>255</v>
      </c>
      <c r="M33" s="2" t="s">
        <v>1239</v>
      </c>
      <c r="N33" s="2" t="s">
        <v>1211</v>
      </c>
    </row>
    <row r="34" spans="1:14" ht="12.75" customHeight="1" x14ac:dyDescent="0.2">
      <c r="A34" s="13">
        <v>55</v>
      </c>
      <c r="B34" s="2" t="s">
        <v>359</v>
      </c>
      <c r="C34" s="2" t="s">
        <v>360</v>
      </c>
      <c r="D34" s="2">
        <v>2019</v>
      </c>
      <c r="E34" s="19" t="s">
        <v>250</v>
      </c>
      <c r="F34" s="20" t="s">
        <v>361</v>
      </c>
      <c r="G34" s="2" t="s">
        <v>362</v>
      </c>
      <c r="H34" s="28" t="s">
        <v>363</v>
      </c>
      <c r="I34" s="2" t="s">
        <v>364</v>
      </c>
      <c r="J34" s="2" t="s">
        <v>71</v>
      </c>
      <c r="K34" s="2" t="s">
        <v>1219</v>
      </c>
      <c r="L34" s="2" t="s">
        <v>255</v>
      </c>
      <c r="M34" s="2" t="s">
        <v>1240</v>
      </c>
      <c r="N34" s="2" t="s">
        <v>1208</v>
      </c>
    </row>
    <row r="35" spans="1:14" ht="12.75" customHeight="1" x14ac:dyDescent="0.2">
      <c r="A35" s="13">
        <v>56</v>
      </c>
      <c r="B35" s="2" t="s">
        <v>365</v>
      </c>
      <c r="C35" s="2" t="s">
        <v>366</v>
      </c>
      <c r="D35" s="2">
        <v>2018</v>
      </c>
      <c r="E35" s="19" t="s">
        <v>250</v>
      </c>
      <c r="F35" s="20" t="s">
        <v>367</v>
      </c>
      <c r="G35" s="2" t="s">
        <v>368</v>
      </c>
      <c r="H35" s="28" t="s">
        <v>369</v>
      </c>
      <c r="I35" s="2" t="s">
        <v>370</v>
      </c>
      <c r="J35" s="2" t="s">
        <v>71</v>
      </c>
      <c r="K35" s="2" t="s">
        <v>1219</v>
      </c>
      <c r="L35" s="2" t="s">
        <v>255</v>
      </c>
      <c r="M35" s="2" t="s">
        <v>1241</v>
      </c>
      <c r="N35" s="2" t="s">
        <v>1206</v>
      </c>
    </row>
    <row r="36" spans="1:14" ht="12.75" customHeight="1" x14ac:dyDescent="0.2">
      <c r="A36" s="13">
        <v>57</v>
      </c>
      <c r="B36" s="2" t="s">
        <v>371</v>
      </c>
      <c r="C36" s="2" t="s">
        <v>372</v>
      </c>
      <c r="D36" s="2">
        <v>2015</v>
      </c>
      <c r="E36" s="19" t="s">
        <v>250</v>
      </c>
      <c r="F36" s="4" t="s">
        <v>373</v>
      </c>
      <c r="G36" s="2" t="s">
        <v>374</v>
      </c>
      <c r="H36" s="28" t="s">
        <v>375</v>
      </c>
      <c r="I36" s="2" t="s">
        <v>376</v>
      </c>
      <c r="J36" s="2" t="s">
        <v>71</v>
      </c>
      <c r="K36" s="2" t="s">
        <v>1219</v>
      </c>
      <c r="L36" s="2" t="s">
        <v>255</v>
      </c>
      <c r="M36" s="2" t="s">
        <v>1242</v>
      </c>
      <c r="N36" s="2" t="s">
        <v>1208</v>
      </c>
    </row>
    <row r="37" spans="1:14" ht="12.75" customHeight="1" x14ac:dyDescent="0.2">
      <c r="A37" s="13">
        <v>58</v>
      </c>
      <c r="B37" s="2" t="s">
        <v>377</v>
      </c>
      <c r="C37" s="2" t="s">
        <v>378</v>
      </c>
      <c r="D37" s="2">
        <v>2015</v>
      </c>
      <c r="E37" s="19" t="s">
        <v>250</v>
      </c>
      <c r="F37" s="4" t="s">
        <v>379</v>
      </c>
      <c r="G37" s="2" t="s">
        <v>380</v>
      </c>
      <c r="H37" s="28" t="s">
        <v>381</v>
      </c>
      <c r="I37" s="2" t="s">
        <v>382</v>
      </c>
      <c r="J37" s="2" t="s">
        <v>71</v>
      </c>
      <c r="K37" s="2" t="s">
        <v>1219</v>
      </c>
      <c r="L37" s="2" t="s">
        <v>255</v>
      </c>
      <c r="M37" s="2" t="s">
        <v>1243</v>
      </c>
      <c r="N37" s="2" t="s">
        <v>1206</v>
      </c>
    </row>
    <row r="38" spans="1:14" ht="12.75" customHeight="1" x14ac:dyDescent="0.2">
      <c r="A38" s="13">
        <v>59</v>
      </c>
      <c r="B38" s="2" t="s">
        <v>383</v>
      </c>
      <c r="C38" s="2" t="s">
        <v>384</v>
      </c>
      <c r="D38" s="2">
        <v>2018</v>
      </c>
      <c r="E38" s="19" t="s">
        <v>250</v>
      </c>
      <c r="F38" s="4" t="s">
        <v>385</v>
      </c>
      <c r="G38" s="2" t="s">
        <v>386</v>
      </c>
      <c r="H38" s="28" t="s">
        <v>387</v>
      </c>
      <c r="I38" s="2" t="s">
        <v>388</v>
      </c>
      <c r="J38" s="2" t="s">
        <v>71</v>
      </c>
      <c r="K38" s="2" t="s">
        <v>1219</v>
      </c>
      <c r="L38" s="2" t="s">
        <v>255</v>
      </c>
      <c r="M38" s="2" t="s">
        <v>1244</v>
      </c>
      <c r="N38" s="2" t="s">
        <v>1208</v>
      </c>
    </row>
    <row r="39" spans="1:14" ht="12.75" customHeight="1" x14ac:dyDescent="0.2">
      <c r="A39" s="13">
        <v>61</v>
      </c>
      <c r="B39" s="2" t="s">
        <v>395</v>
      </c>
      <c r="C39" s="2" t="s">
        <v>327</v>
      </c>
      <c r="D39" s="2">
        <v>2017</v>
      </c>
      <c r="E39" s="19" t="s">
        <v>250</v>
      </c>
      <c r="F39" s="4" t="s">
        <v>396</v>
      </c>
      <c r="H39" s="28" t="s">
        <v>397</v>
      </c>
      <c r="I39" s="2" t="s">
        <v>398</v>
      </c>
      <c r="J39" s="2" t="s">
        <v>71</v>
      </c>
      <c r="K39" s="2" t="s">
        <v>1219</v>
      </c>
      <c r="L39" s="2" t="s">
        <v>255</v>
      </c>
      <c r="M39" s="2" t="s">
        <v>1245</v>
      </c>
      <c r="N39" s="2" t="s">
        <v>1233</v>
      </c>
    </row>
    <row r="40" spans="1:14" ht="12.75" customHeight="1" x14ac:dyDescent="0.2">
      <c r="A40" s="13">
        <v>62</v>
      </c>
      <c r="B40" s="2" t="s">
        <v>399</v>
      </c>
      <c r="C40" s="2" t="s">
        <v>400</v>
      </c>
      <c r="D40" s="2">
        <v>2016</v>
      </c>
      <c r="E40" s="19" t="s">
        <v>250</v>
      </c>
      <c r="F40" s="4" t="s">
        <v>401</v>
      </c>
      <c r="G40" s="2" t="s">
        <v>402</v>
      </c>
      <c r="H40" s="28" t="s">
        <v>403</v>
      </c>
      <c r="I40" s="2" t="s">
        <v>404</v>
      </c>
      <c r="J40" s="2" t="s">
        <v>71</v>
      </c>
      <c r="K40" s="2" t="s">
        <v>1219</v>
      </c>
      <c r="L40" s="2" t="s">
        <v>255</v>
      </c>
      <c r="M40" s="2" t="s">
        <v>1246</v>
      </c>
      <c r="N40" s="2" t="s">
        <v>1208</v>
      </c>
    </row>
    <row r="41" spans="1:14" ht="12.75" customHeight="1" x14ac:dyDescent="0.2">
      <c r="A41" s="13">
        <v>63</v>
      </c>
      <c r="B41" s="2" t="s">
        <v>405</v>
      </c>
      <c r="C41" s="2" t="s">
        <v>406</v>
      </c>
      <c r="D41" s="2">
        <v>2019</v>
      </c>
      <c r="E41" s="19" t="s">
        <v>250</v>
      </c>
      <c r="F41" s="20" t="s">
        <v>407</v>
      </c>
      <c r="G41" s="2" t="s">
        <v>408</v>
      </c>
      <c r="H41" s="28" t="s">
        <v>409</v>
      </c>
      <c r="I41" s="2" t="s">
        <v>410</v>
      </c>
      <c r="J41" s="2" t="s">
        <v>71</v>
      </c>
      <c r="K41" s="2" t="s">
        <v>1219</v>
      </c>
      <c r="L41" s="2" t="s">
        <v>255</v>
      </c>
      <c r="M41" s="2" t="s">
        <v>1247</v>
      </c>
      <c r="N41" s="2" t="s">
        <v>1206</v>
      </c>
    </row>
    <row r="42" spans="1:14" ht="12.75" customHeight="1" x14ac:dyDescent="0.2">
      <c r="A42" s="13">
        <v>64</v>
      </c>
      <c r="B42" s="2" t="s">
        <v>411</v>
      </c>
      <c r="C42" s="2" t="s">
        <v>412</v>
      </c>
      <c r="D42" s="2">
        <v>2016</v>
      </c>
      <c r="E42" s="19" t="s">
        <v>250</v>
      </c>
      <c r="F42" s="4" t="s">
        <v>413</v>
      </c>
      <c r="G42" s="2" t="s">
        <v>414</v>
      </c>
      <c r="H42" s="28" t="s">
        <v>415</v>
      </c>
      <c r="I42" s="2" t="s">
        <v>416</v>
      </c>
      <c r="J42" s="2" t="s">
        <v>71</v>
      </c>
      <c r="K42" s="2" t="s">
        <v>1219</v>
      </c>
      <c r="L42" s="2" t="s">
        <v>255</v>
      </c>
      <c r="M42" s="2" t="s">
        <v>1248</v>
      </c>
      <c r="N42" s="2" t="s">
        <v>1206</v>
      </c>
    </row>
    <row r="43" spans="1:14" ht="12.75" customHeight="1" x14ac:dyDescent="0.2">
      <c r="A43" s="13">
        <v>65</v>
      </c>
      <c r="B43" s="2" t="s">
        <v>417</v>
      </c>
      <c r="C43" s="2" t="s">
        <v>418</v>
      </c>
      <c r="D43" s="2">
        <v>2018</v>
      </c>
      <c r="E43" s="19" t="s">
        <v>250</v>
      </c>
      <c r="F43" s="20" t="s">
        <v>419</v>
      </c>
      <c r="G43" s="2" t="s">
        <v>420</v>
      </c>
      <c r="H43" s="28" t="s">
        <v>421</v>
      </c>
      <c r="I43" s="2" t="s">
        <v>422</v>
      </c>
      <c r="J43" s="2" t="s">
        <v>71</v>
      </c>
      <c r="K43" s="2" t="s">
        <v>1219</v>
      </c>
      <c r="L43" s="2" t="s">
        <v>255</v>
      </c>
      <c r="M43" s="2" t="s">
        <v>1249</v>
      </c>
      <c r="N43" s="2" t="s">
        <v>1208</v>
      </c>
    </row>
    <row r="44" spans="1:14" ht="12.75" customHeight="1" x14ac:dyDescent="0.2">
      <c r="A44" s="13">
        <v>67</v>
      </c>
      <c r="B44" s="2" t="s">
        <v>430</v>
      </c>
      <c r="C44" s="2" t="s">
        <v>354</v>
      </c>
      <c r="D44" s="2">
        <v>2015</v>
      </c>
      <c r="E44" s="19" t="s">
        <v>250</v>
      </c>
      <c r="F44" s="4" t="s">
        <v>431</v>
      </c>
      <c r="G44" s="2" t="s">
        <v>432</v>
      </c>
      <c r="H44" s="28" t="s">
        <v>433</v>
      </c>
      <c r="I44" s="2" t="s">
        <v>434</v>
      </c>
      <c r="J44" s="2" t="s">
        <v>71</v>
      </c>
      <c r="K44" s="2" t="s">
        <v>1219</v>
      </c>
      <c r="L44" s="2" t="s">
        <v>255</v>
      </c>
      <c r="M44" s="2" t="s">
        <v>1250</v>
      </c>
      <c r="N44" s="2" t="s">
        <v>1251</v>
      </c>
    </row>
    <row r="45" spans="1:14" ht="12.75" customHeight="1" x14ac:dyDescent="0.2">
      <c r="A45" s="13">
        <v>68</v>
      </c>
      <c r="B45" s="2" t="s">
        <v>435</v>
      </c>
      <c r="C45" s="2" t="s">
        <v>436</v>
      </c>
      <c r="D45" s="2">
        <v>2019</v>
      </c>
      <c r="E45" s="19" t="s">
        <v>250</v>
      </c>
      <c r="F45" s="20" t="s">
        <v>437</v>
      </c>
      <c r="G45" s="2" t="s">
        <v>438</v>
      </c>
      <c r="H45" s="28" t="s">
        <v>439</v>
      </c>
      <c r="I45" s="2" t="s">
        <v>440</v>
      </c>
      <c r="J45" s="2" t="s">
        <v>71</v>
      </c>
      <c r="K45" s="2" t="s">
        <v>1219</v>
      </c>
      <c r="L45" s="2" t="s">
        <v>255</v>
      </c>
      <c r="M45" s="2" t="s">
        <v>1252</v>
      </c>
      <c r="N45" s="2" t="s">
        <v>1208</v>
      </c>
    </row>
    <row r="46" spans="1:14" ht="12.75" customHeight="1" x14ac:dyDescent="0.2">
      <c r="A46" s="13">
        <v>69</v>
      </c>
      <c r="B46" s="2" t="s">
        <v>441</v>
      </c>
      <c r="C46" s="2" t="s">
        <v>354</v>
      </c>
      <c r="D46" s="2">
        <v>2018</v>
      </c>
      <c r="E46" s="19" t="s">
        <v>250</v>
      </c>
      <c r="F46" s="4" t="s">
        <v>442</v>
      </c>
      <c r="H46" s="28" t="s">
        <v>443</v>
      </c>
      <c r="I46" s="2" t="s">
        <v>444</v>
      </c>
      <c r="J46" s="2" t="s">
        <v>71</v>
      </c>
      <c r="K46" s="2" t="s">
        <v>1219</v>
      </c>
      <c r="L46" s="2" t="s">
        <v>255</v>
      </c>
      <c r="M46" s="2" t="s">
        <v>1253</v>
      </c>
      <c r="N46" s="2" t="s">
        <v>1208</v>
      </c>
    </row>
    <row r="47" spans="1:14" ht="12.75" customHeight="1" x14ac:dyDescent="0.2">
      <c r="A47" s="13">
        <v>71</v>
      </c>
      <c r="B47" s="2" t="s">
        <v>451</v>
      </c>
      <c r="C47" s="2" t="s">
        <v>452</v>
      </c>
      <c r="D47" s="2">
        <v>2018</v>
      </c>
      <c r="E47" s="19" t="s">
        <v>250</v>
      </c>
      <c r="F47" s="4" t="s">
        <v>453</v>
      </c>
      <c r="G47" s="2" t="s">
        <v>454</v>
      </c>
      <c r="H47" s="28" t="s">
        <v>455</v>
      </c>
      <c r="I47" s="2" t="s">
        <v>456</v>
      </c>
      <c r="J47" s="2" t="s">
        <v>71</v>
      </c>
      <c r="K47" s="2" t="s">
        <v>1219</v>
      </c>
      <c r="L47" s="2" t="s">
        <v>255</v>
      </c>
      <c r="M47" s="2" t="s">
        <v>1254</v>
      </c>
      <c r="N47" s="2" t="s">
        <v>1206</v>
      </c>
    </row>
    <row r="48" spans="1:14" ht="12.75" customHeight="1" x14ac:dyDescent="0.2">
      <c r="A48" s="13">
        <v>72</v>
      </c>
      <c r="B48" s="2" t="s">
        <v>457</v>
      </c>
      <c r="C48" s="2" t="s">
        <v>458</v>
      </c>
      <c r="D48" s="2">
        <v>2016</v>
      </c>
      <c r="E48" s="19" t="s">
        <v>250</v>
      </c>
      <c r="F48" s="4" t="s">
        <v>459</v>
      </c>
      <c r="H48" s="28" t="s">
        <v>460</v>
      </c>
      <c r="I48" s="2" t="s">
        <v>461</v>
      </c>
      <c r="J48" s="2" t="s">
        <v>71</v>
      </c>
      <c r="K48" s="2" t="s">
        <v>1219</v>
      </c>
      <c r="L48" s="2" t="s">
        <v>255</v>
      </c>
      <c r="M48" s="2" t="s">
        <v>1255</v>
      </c>
      <c r="N48" s="2" t="s">
        <v>1206</v>
      </c>
    </row>
    <row r="49" spans="1:16" ht="12.75" customHeight="1" x14ac:dyDescent="0.2">
      <c r="A49" s="13">
        <v>73</v>
      </c>
      <c r="B49" s="2" t="s">
        <v>462</v>
      </c>
      <c r="C49" s="2" t="s">
        <v>463</v>
      </c>
      <c r="D49" s="2">
        <v>2015</v>
      </c>
      <c r="E49" s="19" t="s">
        <v>250</v>
      </c>
      <c r="F49" s="4" t="s">
        <v>464</v>
      </c>
      <c r="H49" s="28" t="s">
        <v>465</v>
      </c>
      <c r="I49" s="2" t="s">
        <v>466</v>
      </c>
      <c r="J49" s="2" t="s">
        <v>71</v>
      </c>
      <c r="K49" s="2" t="s">
        <v>1219</v>
      </c>
      <c r="L49" s="2" t="s">
        <v>255</v>
      </c>
      <c r="M49" s="2" t="s">
        <v>1256</v>
      </c>
      <c r="N49" s="2" t="s">
        <v>1257</v>
      </c>
    </row>
    <row r="50" spans="1:16" ht="12.75" customHeight="1" x14ac:dyDescent="0.2">
      <c r="A50" s="13">
        <v>75</v>
      </c>
      <c r="B50" s="2" t="s">
        <v>474</v>
      </c>
      <c r="C50" s="2" t="s">
        <v>475</v>
      </c>
      <c r="D50" s="2">
        <v>2017</v>
      </c>
      <c r="E50" s="19" t="s">
        <v>250</v>
      </c>
      <c r="F50" s="20" t="s">
        <v>476</v>
      </c>
      <c r="G50" s="2" t="s">
        <v>477</v>
      </c>
      <c r="H50" s="28" t="s">
        <v>478</v>
      </c>
      <c r="I50" s="2" t="s">
        <v>479</v>
      </c>
      <c r="J50" s="2" t="s">
        <v>71</v>
      </c>
      <c r="K50" s="2" t="s">
        <v>1219</v>
      </c>
      <c r="L50" s="2" t="s">
        <v>255</v>
      </c>
      <c r="M50" s="2" t="s">
        <v>1258</v>
      </c>
      <c r="N50" s="2" t="s">
        <v>1206</v>
      </c>
      <c r="P50" s="1" t="s">
        <v>1259</v>
      </c>
    </row>
    <row r="51" spans="1:16" ht="12.75" customHeight="1" x14ac:dyDescent="0.2">
      <c r="A51" s="13">
        <v>78</v>
      </c>
      <c r="B51" s="2" t="s">
        <v>494</v>
      </c>
      <c r="C51" s="2" t="s">
        <v>495</v>
      </c>
      <c r="D51" s="2">
        <v>2016</v>
      </c>
      <c r="E51" s="19" t="s">
        <v>250</v>
      </c>
      <c r="F51" s="4" t="s">
        <v>496</v>
      </c>
      <c r="G51" s="2" t="s">
        <v>497</v>
      </c>
      <c r="H51" s="28" t="s">
        <v>498</v>
      </c>
      <c r="I51" s="2" t="s">
        <v>499</v>
      </c>
      <c r="J51" s="2" t="s">
        <v>71</v>
      </c>
      <c r="K51" s="2" t="s">
        <v>1219</v>
      </c>
      <c r="L51" s="2" t="s">
        <v>255</v>
      </c>
      <c r="M51" s="2" t="s">
        <v>1260</v>
      </c>
      <c r="N51" s="2" t="s">
        <v>1213</v>
      </c>
    </row>
    <row r="52" spans="1:16" ht="12.75" customHeight="1" x14ac:dyDescent="0.2">
      <c r="A52" s="13">
        <v>80</v>
      </c>
      <c r="B52" s="2" t="s">
        <v>507</v>
      </c>
      <c r="C52" s="2" t="s">
        <v>508</v>
      </c>
      <c r="D52" s="2">
        <v>2018</v>
      </c>
      <c r="E52" s="19" t="s">
        <v>250</v>
      </c>
      <c r="F52" s="4" t="s">
        <v>509</v>
      </c>
      <c r="G52" s="2" t="s">
        <v>510</v>
      </c>
      <c r="H52" s="28" t="s">
        <v>511</v>
      </c>
      <c r="I52" s="2" t="s">
        <v>512</v>
      </c>
      <c r="J52" s="2" t="s">
        <v>71</v>
      </c>
      <c r="K52" s="2" t="s">
        <v>1219</v>
      </c>
      <c r="L52" s="2" t="s">
        <v>255</v>
      </c>
      <c r="M52" s="2" t="s">
        <v>1261</v>
      </c>
      <c r="N52" s="2" t="s">
        <v>1208</v>
      </c>
    </row>
    <row r="53" spans="1:16" ht="12.75" customHeight="1" x14ac:dyDescent="0.2">
      <c r="A53" s="13">
        <v>81</v>
      </c>
      <c r="B53" s="2" t="s">
        <v>513</v>
      </c>
      <c r="C53" s="2" t="s">
        <v>514</v>
      </c>
      <c r="D53" s="2">
        <v>2017</v>
      </c>
      <c r="E53" s="19" t="s">
        <v>250</v>
      </c>
      <c r="F53" s="4" t="s">
        <v>515</v>
      </c>
      <c r="H53" s="28" t="s">
        <v>516</v>
      </c>
      <c r="I53" s="2" t="s">
        <v>517</v>
      </c>
      <c r="J53" s="2" t="s">
        <v>71</v>
      </c>
      <c r="K53" s="2" t="s">
        <v>1219</v>
      </c>
      <c r="L53" s="2" t="s">
        <v>255</v>
      </c>
      <c r="M53" s="2" t="s">
        <v>1262</v>
      </c>
      <c r="N53" s="2" t="s">
        <v>1206</v>
      </c>
    </row>
    <row r="54" spans="1:16" ht="12.75" customHeight="1" x14ac:dyDescent="0.2">
      <c r="A54" s="13">
        <v>82</v>
      </c>
      <c r="B54" s="2" t="s">
        <v>518</v>
      </c>
      <c r="C54" s="2" t="s">
        <v>519</v>
      </c>
      <c r="D54" s="2">
        <v>2016</v>
      </c>
      <c r="E54" s="19" t="s">
        <v>250</v>
      </c>
      <c r="F54" s="4" t="s">
        <v>520</v>
      </c>
      <c r="G54" s="2" t="s">
        <v>521</v>
      </c>
      <c r="H54" s="28" t="s">
        <v>522</v>
      </c>
      <c r="I54" s="2" t="s">
        <v>523</v>
      </c>
      <c r="J54" s="2" t="s">
        <v>71</v>
      </c>
      <c r="K54" s="2" t="s">
        <v>1219</v>
      </c>
      <c r="L54" s="2" t="s">
        <v>255</v>
      </c>
      <c r="M54" s="2" t="s">
        <v>1263</v>
      </c>
      <c r="N54" s="2" t="s">
        <v>1208</v>
      </c>
    </row>
    <row r="55" spans="1:16" ht="12.75" customHeight="1" x14ac:dyDescent="0.2">
      <c r="A55" s="13">
        <v>85</v>
      </c>
      <c r="B55" s="2" t="s">
        <v>537</v>
      </c>
      <c r="C55" s="2" t="s">
        <v>538</v>
      </c>
      <c r="D55" s="2">
        <v>2015</v>
      </c>
      <c r="E55" s="19" t="s">
        <v>250</v>
      </c>
      <c r="F55" s="4" t="s">
        <v>539</v>
      </c>
      <c r="G55" s="2" t="s">
        <v>540</v>
      </c>
      <c r="H55" s="28" t="s">
        <v>541</v>
      </c>
      <c r="I55" s="2" t="s">
        <v>542</v>
      </c>
      <c r="J55" s="2" t="s">
        <v>71</v>
      </c>
      <c r="K55" s="2" t="s">
        <v>1219</v>
      </c>
      <c r="L55" s="2" t="s">
        <v>255</v>
      </c>
      <c r="M55" s="2" t="s">
        <v>1264</v>
      </c>
      <c r="N55" s="2" t="s">
        <v>1206</v>
      </c>
    </row>
    <row r="56" spans="1:16" ht="12.75" customHeight="1" x14ac:dyDescent="0.2">
      <c r="A56" s="13">
        <v>86</v>
      </c>
      <c r="B56" s="2" t="s">
        <v>543</v>
      </c>
      <c r="C56" s="2" t="s">
        <v>544</v>
      </c>
      <c r="D56" s="2">
        <v>2016</v>
      </c>
      <c r="E56" s="19" t="s">
        <v>250</v>
      </c>
      <c r="F56" s="4" t="s">
        <v>545</v>
      </c>
      <c r="G56" s="2" t="s">
        <v>546</v>
      </c>
      <c r="H56" s="28" t="s">
        <v>547</v>
      </c>
      <c r="I56" s="2" t="s">
        <v>548</v>
      </c>
      <c r="J56" s="2" t="s">
        <v>71</v>
      </c>
      <c r="K56" s="2" t="s">
        <v>1219</v>
      </c>
      <c r="L56" s="2" t="s">
        <v>255</v>
      </c>
      <c r="M56" s="2" t="s">
        <v>1265</v>
      </c>
      <c r="N56" s="2" t="s">
        <v>1208</v>
      </c>
    </row>
    <row r="57" spans="1:16" ht="12.75" customHeight="1" x14ac:dyDescent="0.2">
      <c r="A57" s="13">
        <v>87</v>
      </c>
      <c r="B57" s="2" t="s">
        <v>549</v>
      </c>
      <c r="C57" s="2" t="s">
        <v>550</v>
      </c>
      <c r="D57" s="2">
        <v>2018</v>
      </c>
      <c r="E57" s="19" t="s">
        <v>250</v>
      </c>
      <c r="F57" s="4" t="s">
        <v>551</v>
      </c>
      <c r="G57" s="2" t="s">
        <v>552</v>
      </c>
      <c r="H57" s="28" t="s">
        <v>553</v>
      </c>
      <c r="I57" s="2" t="s">
        <v>554</v>
      </c>
      <c r="J57" s="2" t="s">
        <v>71</v>
      </c>
      <c r="K57" s="2" t="s">
        <v>1219</v>
      </c>
      <c r="L57" s="2" t="s">
        <v>255</v>
      </c>
      <c r="M57" s="2" t="s">
        <v>1266</v>
      </c>
      <c r="N57" s="1" t="s">
        <v>1208</v>
      </c>
      <c r="P57" s="2" t="s">
        <v>1267</v>
      </c>
    </row>
    <row r="58" spans="1:16" ht="12.75" customHeight="1" x14ac:dyDescent="0.2">
      <c r="A58" s="13">
        <v>88</v>
      </c>
      <c r="B58" s="2" t="s">
        <v>555</v>
      </c>
      <c r="C58" s="2" t="s">
        <v>556</v>
      </c>
      <c r="D58" s="2">
        <v>2015</v>
      </c>
      <c r="E58" s="19" t="s">
        <v>250</v>
      </c>
      <c r="F58" s="4" t="s">
        <v>557</v>
      </c>
      <c r="G58" s="2" t="s">
        <v>558</v>
      </c>
      <c r="H58" s="28" t="s">
        <v>559</v>
      </c>
      <c r="I58" s="2" t="s">
        <v>560</v>
      </c>
      <c r="J58" s="2" t="s">
        <v>71</v>
      </c>
      <c r="K58" s="2" t="s">
        <v>1219</v>
      </c>
      <c r="L58" s="2" t="s">
        <v>255</v>
      </c>
      <c r="M58" s="2" t="s">
        <v>1268</v>
      </c>
      <c r="N58" s="2" t="s">
        <v>1257</v>
      </c>
    </row>
    <row r="59" spans="1:16" ht="12.75" customHeight="1" x14ac:dyDescent="0.2">
      <c r="A59" s="13">
        <v>89</v>
      </c>
      <c r="B59" s="2" t="s">
        <v>561</v>
      </c>
      <c r="C59" s="2" t="s">
        <v>173</v>
      </c>
      <c r="D59" s="2">
        <v>2015</v>
      </c>
      <c r="E59" s="19" t="s">
        <v>250</v>
      </c>
      <c r="F59" s="4" t="s">
        <v>562</v>
      </c>
      <c r="G59" s="2" t="s">
        <v>563</v>
      </c>
      <c r="H59" s="28" t="s">
        <v>564</v>
      </c>
      <c r="I59" s="2" t="s">
        <v>565</v>
      </c>
      <c r="J59" s="2" t="s">
        <v>71</v>
      </c>
      <c r="K59" s="2" t="s">
        <v>1219</v>
      </c>
      <c r="L59" s="2" t="s">
        <v>255</v>
      </c>
      <c r="M59" s="2" t="s">
        <v>1269</v>
      </c>
      <c r="N59" s="2" t="s">
        <v>1208</v>
      </c>
    </row>
    <row r="60" spans="1:16" ht="12.75" customHeight="1" x14ac:dyDescent="0.2">
      <c r="A60" s="13">
        <v>90</v>
      </c>
      <c r="B60" s="2" t="s">
        <v>566</v>
      </c>
      <c r="C60" s="2" t="s">
        <v>567</v>
      </c>
      <c r="D60" s="2">
        <v>2016</v>
      </c>
      <c r="E60" s="19" t="s">
        <v>250</v>
      </c>
      <c r="F60" s="4" t="s">
        <v>568</v>
      </c>
      <c r="G60" s="2" t="s">
        <v>569</v>
      </c>
      <c r="H60" s="28" t="s">
        <v>570</v>
      </c>
      <c r="I60" s="2" t="s">
        <v>571</v>
      </c>
      <c r="J60" s="2" t="s">
        <v>71</v>
      </c>
      <c r="K60" s="2" t="s">
        <v>1219</v>
      </c>
      <c r="L60" s="2" t="s">
        <v>255</v>
      </c>
      <c r="M60" s="2" t="s">
        <v>1270</v>
      </c>
      <c r="N60" s="2" t="s">
        <v>1206</v>
      </c>
    </row>
    <row r="61" spans="1:16" ht="12.75" customHeight="1" x14ac:dyDescent="0.2">
      <c r="A61" s="13">
        <v>91</v>
      </c>
      <c r="B61" s="2" t="s">
        <v>572</v>
      </c>
      <c r="C61" s="2" t="s">
        <v>182</v>
      </c>
      <c r="D61" s="2">
        <v>2018</v>
      </c>
      <c r="E61" s="19" t="s">
        <v>250</v>
      </c>
      <c r="F61" s="4" t="s">
        <v>573</v>
      </c>
      <c r="G61" s="2" t="s">
        <v>574</v>
      </c>
      <c r="H61" s="28" t="s">
        <v>575</v>
      </c>
      <c r="I61" s="2" t="s">
        <v>576</v>
      </c>
      <c r="J61" s="2" t="s">
        <v>71</v>
      </c>
      <c r="K61" s="2" t="s">
        <v>1219</v>
      </c>
      <c r="L61" s="2" t="s">
        <v>255</v>
      </c>
      <c r="M61" s="2" t="s">
        <v>1271</v>
      </c>
      <c r="N61" s="2" t="s">
        <v>1257</v>
      </c>
    </row>
    <row r="62" spans="1:16" ht="12.75" customHeight="1" x14ac:dyDescent="0.2">
      <c r="A62" s="13">
        <v>92</v>
      </c>
      <c r="B62" s="2" t="s">
        <v>577</v>
      </c>
      <c r="C62" s="2" t="s">
        <v>578</v>
      </c>
      <c r="D62" s="2">
        <v>2019</v>
      </c>
      <c r="E62" s="19" t="s">
        <v>250</v>
      </c>
      <c r="F62" s="4" t="s">
        <v>579</v>
      </c>
      <c r="G62" s="2" t="s">
        <v>580</v>
      </c>
      <c r="H62" s="28" t="s">
        <v>581</v>
      </c>
      <c r="I62" s="2" t="s">
        <v>582</v>
      </c>
      <c r="J62" s="2" t="s">
        <v>71</v>
      </c>
      <c r="K62" s="2" t="s">
        <v>1219</v>
      </c>
      <c r="L62" s="2" t="s">
        <v>255</v>
      </c>
      <c r="M62" s="2" t="s">
        <v>1272</v>
      </c>
      <c r="N62" s="2" t="s">
        <v>1208</v>
      </c>
    </row>
    <row r="63" spans="1:16" ht="12.75" customHeight="1" x14ac:dyDescent="0.2">
      <c r="A63" s="13">
        <v>94</v>
      </c>
      <c r="B63" s="2" t="s">
        <v>590</v>
      </c>
      <c r="C63" s="2" t="s">
        <v>591</v>
      </c>
      <c r="D63" s="2">
        <v>2016</v>
      </c>
      <c r="E63" s="19" t="s">
        <v>250</v>
      </c>
      <c r="F63" s="4" t="s">
        <v>592</v>
      </c>
      <c r="G63" s="2" t="s">
        <v>593</v>
      </c>
      <c r="H63" s="28" t="s">
        <v>594</v>
      </c>
      <c r="I63" s="2" t="s">
        <v>595</v>
      </c>
      <c r="J63" s="2" t="s">
        <v>71</v>
      </c>
      <c r="K63" s="2" t="s">
        <v>1219</v>
      </c>
      <c r="L63" s="2" t="s">
        <v>255</v>
      </c>
      <c r="M63" s="2" t="s">
        <v>1273</v>
      </c>
      <c r="N63" s="2" t="s">
        <v>1251</v>
      </c>
    </row>
    <row r="64" spans="1:16" ht="12.75" customHeight="1" x14ac:dyDescent="0.2">
      <c r="A64" s="13">
        <v>97</v>
      </c>
      <c r="B64" s="2" t="s">
        <v>610</v>
      </c>
      <c r="C64" s="2" t="s">
        <v>611</v>
      </c>
      <c r="D64" s="2">
        <v>2019</v>
      </c>
      <c r="E64" s="19" t="s">
        <v>250</v>
      </c>
      <c r="F64" s="20" t="s">
        <v>612</v>
      </c>
      <c r="G64" s="2" t="s">
        <v>613</v>
      </c>
      <c r="H64" s="28" t="s">
        <v>614</v>
      </c>
      <c r="I64" s="2" t="s">
        <v>615</v>
      </c>
      <c r="J64" s="2" t="s">
        <v>71</v>
      </c>
      <c r="K64" s="2" t="s">
        <v>1219</v>
      </c>
      <c r="L64" s="2" t="s">
        <v>255</v>
      </c>
      <c r="M64" s="2" t="s">
        <v>1274</v>
      </c>
      <c r="N64" s="2" t="s">
        <v>1208</v>
      </c>
    </row>
    <row r="65" spans="1:14" ht="12.75" customHeight="1" x14ac:dyDescent="0.2">
      <c r="A65" s="13">
        <v>98</v>
      </c>
      <c r="B65" s="2" t="s">
        <v>616</v>
      </c>
      <c r="C65" s="2" t="s">
        <v>617</v>
      </c>
      <c r="D65" s="2">
        <v>2018</v>
      </c>
      <c r="E65" s="19" t="s">
        <v>250</v>
      </c>
      <c r="F65" s="4" t="s">
        <v>618</v>
      </c>
      <c r="G65" s="2" t="s">
        <v>619</v>
      </c>
      <c r="H65" s="28" t="s">
        <v>620</v>
      </c>
      <c r="I65" s="2" t="s">
        <v>621</v>
      </c>
      <c r="J65" s="2" t="s">
        <v>71</v>
      </c>
      <c r="K65" s="2" t="s">
        <v>1219</v>
      </c>
      <c r="L65" s="2" t="s">
        <v>255</v>
      </c>
      <c r="M65" s="2" t="s">
        <v>1275</v>
      </c>
      <c r="N65" s="2" t="s">
        <v>1208</v>
      </c>
    </row>
    <row r="66" spans="1:14" ht="12.75" customHeight="1" x14ac:dyDescent="0.2">
      <c r="A66" s="13">
        <v>99</v>
      </c>
      <c r="B66" s="2" t="s">
        <v>622</v>
      </c>
      <c r="C66" s="2" t="s">
        <v>623</v>
      </c>
      <c r="D66" s="2">
        <v>2018</v>
      </c>
      <c r="E66" s="19" t="s">
        <v>250</v>
      </c>
      <c r="F66" s="4" t="s">
        <v>624</v>
      </c>
      <c r="G66" s="2" t="s">
        <v>625</v>
      </c>
      <c r="H66" s="28" t="s">
        <v>626</v>
      </c>
      <c r="I66" s="2" t="s">
        <v>627</v>
      </c>
      <c r="J66" s="2" t="s">
        <v>71</v>
      </c>
      <c r="K66" s="2" t="s">
        <v>1219</v>
      </c>
      <c r="L66" s="2" t="s">
        <v>255</v>
      </c>
      <c r="M66" s="2" t="s">
        <v>1276</v>
      </c>
      <c r="N66" s="2" t="s">
        <v>1233</v>
      </c>
    </row>
    <row r="67" spans="1:14" ht="12.75" customHeight="1" x14ac:dyDescent="0.2">
      <c r="A67" s="13">
        <v>100</v>
      </c>
      <c r="B67" s="2" t="s">
        <v>628</v>
      </c>
      <c r="C67" s="2" t="s">
        <v>327</v>
      </c>
      <c r="D67" s="2">
        <v>2017</v>
      </c>
      <c r="E67" s="19" t="s">
        <v>250</v>
      </c>
      <c r="F67" s="4" t="s">
        <v>629</v>
      </c>
      <c r="H67" s="28" t="s">
        <v>630</v>
      </c>
      <c r="I67" s="2" t="s">
        <v>631</v>
      </c>
      <c r="J67" s="2" t="s">
        <v>71</v>
      </c>
      <c r="K67" s="2" t="s">
        <v>1219</v>
      </c>
      <c r="L67" s="2" t="s">
        <v>255</v>
      </c>
      <c r="M67" s="2" t="s">
        <v>1277</v>
      </c>
      <c r="N67" s="2" t="s">
        <v>1208</v>
      </c>
    </row>
    <row r="68" spans="1:14" ht="12.75" customHeight="1" x14ac:dyDescent="0.2">
      <c r="A68" s="13">
        <v>101</v>
      </c>
      <c r="B68" s="2" t="s">
        <v>632</v>
      </c>
      <c r="C68" s="2" t="s">
        <v>633</v>
      </c>
      <c r="D68" s="2">
        <v>2018</v>
      </c>
      <c r="E68" s="19" t="s">
        <v>250</v>
      </c>
      <c r="F68" s="4" t="s">
        <v>634</v>
      </c>
      <c r="G68" s="2" t="s">
        <v>635</v>
      </c>
      <c r="H68" s="28" t="s">
        <v>636</v>
      </c>
      <c r="I68" s="2" t="s">
        <v>637</v>
      </c>
      <c r="J68" s="2" t="s">
        <v>71</v>
      </c>
      <c r="K68" s="2" t="s">
        <v>1219</v>
      </c>
      <c r="L68" s="2" t="s">
        <v>255</v>
      </c>
      <c r="M68" s="2" t="s">
        <v>1278</v>
      </c>
      <c r="N68" s="2" t="s">
        <v>1206</v>
      </c>
    </row>
    <row r="69" spans="1:14" ht="12.75" customHeight="1" x14ac:dyDescent="0.2">
      <c r="A69" s="13">
        <v>103</v>
      </c>
      <c r="B69" s="2" t="s">
        <v>645</v>
      </c>
      <c r="C69" s="2" t="s">
        <v>646</v>
      </c>
      <c r="D69" s="2">
        <v>2016</v>
      </c>
      <c r="E69" s="19" t="s">
        <v>250</v>
      </c>
      <c r="F69" s="4" t="s">
        <v>647</v>
      </c>
      <c r="G69" s="2" t="s">
        <v>648</v>
      </c>
      <c r="H69" s="28" t="s">
        <v>649</v>
      </c>
      <c r="I69" s="2" t="s">
        <v>650</v>
      </c>
      <c r="J69" s="2" t="s">
        <v>71</v>
      </c>
      <c r="K69" s="2" t="s">
        <v>1219</v>
      </c>
      <c r="L69" s="2" t="s">
        <v>255</v>
      </c>
      <c r="M69" s="2" t="s">
        <v>1279</v>
      </c>
      <c r="N69" s="2" t="s">
        <v>1200</v>
      </c>
    </row>
    <row r="70" spans="1:14" ht="12.75" customHeight="1" x14ac:dyDescent="0.2">
      <c r="A70" s="13">
        <v>104</v>
      </c>
      <c r="B70" s="2" t="s">
        <v>651</v>
      </c>
      <c r="C70" s="2" t="s">
        <v>652</v>
      </c>
      <c r="D70" s="2">
        <v>2016</v>
      </c>
      <c r="E70" s="19" t="s">
        <v>250</v>
      </c>
      <c r="F70" s="4" t="s">
        <v>653</v>
      </c>
      <c r="G70" s="2" t="s">
        <v>654</v>
      </c>
      <c r="H70" s="28" t="s">
        <v>655</v>
      </c>
      <c r="I70" s="2" t="s">
        <v>656</v>
      </c>
      <c r="J70" s="2" t="s">
        <v>71</v>
      </c>
      <c r="K70" s="2" t="s">
        <v>1219</v>
      </c>
      <c r="L70" s="2" t="s">
        <v>255</v>
      </c>
      <c r="M70" s="2" t="s">
        <v>1280</v>
      </c>
      <c r="N70" s="2" t="s">
        <v>1208</v>
      </c>
    </row>
    <row r="71" spans="1:14" ht="12.75" customHeight="1" x14ac:dyDescent="0.2">
      <c r="A71" s="13">
        <v>105</v>
      </c>
      <c r="B71" s="2" t="s">
        <v>657</v>
      </c>
      <c r="C71" s="2" t="s">
        <v>658</v>
      </c>
      <c r="D71" s="2">
        <v>2016</v>
      </c>
      <c r="E71" s="19" t="s">
        <v>250</v>
      </c>
      <c r="F71" s="4" t="s">
        <v>659</v>
      </c>
      <c r="G71" s="2" t="s">
        <v>660</v>
      </c>
      <c r="H71" s="28" t="s">
        <v>661</v>
      </c>
      <c r="I71" s="2" t="s">
        <v>662</v>
      </c>
      <c r="J71" s="2" t="s">
        <v>71</v>
      </c>
      <c r="K71" s="2" t="s">
        <v>1219</v>
      </c>
      <c r="L71" s="2" t="s">
        <v>255</v>
      </c>
      <c r="M71" s="2" t="s">
        <v>1281</v>
      </c>
      <c r="N71" s="2" t="s">
        <v>1208</v>
      </c>
    </row>
    <row r="72" spans="1:14" ht="12.75" customHeight="1" x14ac:dyDescent="0.2">
      <c r="A72" s="13">
        <v>106</v>
      </c>
      <c r="B72" s="2" t="s">
        <v>663</v>
      </c>
      <c r="C72" s="2" t="s">
        <v>664</v>
      </c>
      <c r="D72" s="2">
        <v>2016</v>
      </c>
      <c r="E72" s="19" t="s">
        <v>250</v>
      </c>
      <c r="F72" s="4" t="s">
        <v>665</v>
      </c>
      <c r="G72" s="2" t="s">
        <v>666</v>
      </c>
      <c r="H72" s="28" t="s">
        <v>667</v>
      </c>
      <c r="I72" s="2" t="s">
        <v>668</v>
      </c>
      <c r="J72" s="2" t="s">
        <v>71</v>
      </c>
      <c r="K72" s="2" t="s">
        <v>1219</v>
      </c>
      <c r="L72" s="2" t="s">
        <v>255</v>
      </c>
      <c r="M72" s="2" t="s">
        <v>1282</v>
      </c>
      <c r="N72" s="2" t="s">
        <v>1208</v>
      </c>
    </row>
    <row r="73" spans="1:14" ht="12.75" customHeight="1" x14ac:dyDescent="0.2">
      <c r="A73" s="13">
        <v>107</v>
      </c>
      <c r="B73" s="2" t="s">
        <v>669</v>
      </c>
      <c r="C73" s="2" t="s">
        <v>173</v>
      </c>
      <c r="D73" s="2">
        <v>2016</v>
      </c>
      <c r="E73" s="19" t="s">
        <v>250</v>
      </c>
      <c r="F73" s="4" t="s">
        <v>670</v>
      </c>
      <c r="G73" s="2" t="s">
        <v>671</v>
      </c>
      <c r="H73" s="28" t="s">
        <v>672</v>
      </c>
      <c r="I73" s="2" t="s">
        <v>673</v>
      </c>
      <c r="J73" s="2" t="s">
        <v>71</v>
      </c>
      <c r="K73" s="2" t="s">
        <v>1219</v>
      </c>
      <c r="L73" s="2" t="s">
        <v>255</v>
      </c>
      <c r="M73" s="2" t="s">
        <v>1283</v>
      </c>
      <c r="N73" s="2" t="s">
        <v>1208</v>
      </c>
    </row>
    <row r="74" spans="1:14" ht="12.75" customHeight="1" x14ac:dyDescent="0.2">
      <c r="A74" s="13">
        <v>112</v>
      </c>
      <c r="B74" s="2" t="s">
        <v>702</v>
      </c>
      <c r="C74" s="2" t="s">
        <v>703</v>
      </c>
      <c r="D74" s="2">
        <v>2018</v>
      </c>
      <c r="E74" s="19" t="s">
        <v>250</v>
      </c>
      <c r="F74" s="20" t="s">
        <v>704</v>
      </c>
      <c r="G74" s="2" t="s">
        <v>705</v>
      </c>
      <c r="H74" s="28" t="s">
        <v>706</v>
      </c>
      <c r="I74" s="2" t="s">
        <v>707</v>
      </c>
      <c r="J74" s="2" t="s">
        <v>71</v>
      </c>
      <c r="K74" s="2" t="s">
        <v>1219</v>
      </c>
      <c r="L74" s="2" t="s">
        <v>255</v>
      </c>
      <c r="M74" s="2" t="s">
        <v>1284</v>
      </c>
      <c r="N74" s="2" t="s">
        <v>1208</v>
      </c>
    </row>
    <row r="75" spans="1:14" ht="12.75" customHeight="1" x14ac:dyDescent="0.2">
      <c r="A75" s="13">
        <v>114</v>
      </c>
      <c r="B75" s="2" t="s">
        <v>715</v>
      </c>
      <c r="C75" s="2" t="s">
        <v>716</v>
      </c>
      <c r="D75" s="2">
        <v>2016</v>
      </c>
      <c r="E75" s="19" t="s">
        <v>250</v>
      </c>
      <c r="F75" s="4" t="s">
        <v>717</v>
      </c>
      <c r="G75" s="2" t="s">
        <v>718</v>
      </c>
      <c r="H75" s="28" t="s">
        <v>719</v>
      </c>
      <c r="I75" s="2" t="s">
        <v>720</v>
      </c>
      <c r="J75" s="2" t="s">
        <v>71</v>
      </c>
      <c r="K75" s="2" t="s">
        <v>1219</v>
      </c>
      <c r="L75" s="2" t="s">
        <v>255</v>
      </c>
      <c r="M75" s="2" t="s">
        <v>1285</v>
      </c>
      <c r="N75" s="2" t="s">
        <v>1208</v>
      </c>
    </row>
    <row r="76" spans="1:14" ht="12.75" customHeight="1" x14ac:dyDescent="0.2">
      <c r="A76" s="13">
        <v>115</v>
      </c>
      <c r="B76" s="2" t="s">
        <v>721</v>
      </c>
      <c r="C76" s="2" t="s">
        <v>722</v>
      </c>
      <c r="D76" s="2">
        <v>2016</v>
      </c>
      <c r="E76" s="19" t="s">
        <v>250</v>
      </c>
      <c r="F76" s="4" t="s">
        <v>723</v>
      </c>
      <c r="G76" s="2" t="s">
        <v>724</v>
      </c>
      <c r="H76" s="28" t="s">
        <v>725</v>
      </c>
      <c r="I76" s="2" t="s">
        <v>726</v>
      </c>
      <c r="J76" s="2" t="s">
        <v>71</v>
      </c>
      <c r="K76" s="2" t="s">
        <v>1219</v>
      </c>
      <c r="L76" s="2" t="s">
        <v>255</v>
      </c>
      <c r="M76" s="2" t="s">
        <v>1286</v>
      </c>
      <c r="N76" s="2" t="s">
        <v>1208</v>
      </c>
    </row>
    <row r="77" spans="1:14" ht="12.75" customHeight="1" x14ac:dyDescent="0.2">
      <c r="A77" s="13">
        <v>117</v>
      </c>
      <c r="B77" s="2" t="s">
        <v>734</v>
      </c>
      <c r="C77" s="2" t="s">
        <v>735</v>
      </c>
      <c r="D77" s="2">
        <v>2019</v>
      </c>
      <c r="E77" s="19" t="s">
        <v>250</v>
      </c>
      <c r="F77" s="20" t="s">
        <v>736</v>
      </c>
      <c r="G77" s="2" t="s">
        <v>737</v>
      </c>
      <c r="H77" s="28" t="s">
        <v>738</v>
      </c>
      <c r="I77" s="2" t="s">
        <v>739</v>
      </c>
      <c r="J77" s="2" t="s">
        <v>71</v>
      </c>
      <c r="K77" s="2" t="s">
        <v>1219</v>
      </c>
      <c r="L77" s="2" t="s">
        <v>255</v>
      </c>
      <c r="M77" s="2" t="s">
        <v>1287</v>
      </c>
      <c r="N77" s="2" t="s">
        <v>1200</v>
      </c>
    </row>
    <row r="78" spans="1:14" ht="12.75" customHeight="1" x14ac:dyDescent="0.2">
      <c r="A78" s="13">
        <v>118</v>
      </c>
      <c r="B78" s="2" t="s">
        <v>740</v>
      </c>
      <c r="C78" s="2" t="s">
        <v>741</v>
      </c>
      <c r="D78" s="2">
        <v>2017</v>
      </c>
      <c r="E78" s="19" t="s">
        <v>250</v>
      </c>
      <c r="F78" s="4" t="s">
        <v>742</v>
      </c>
      <c r="H78" s="28" t="s">
        <v>743</v>
      </c>
      <c r="I78" s="2" t="s">
        <v>744</v>
      </c>
      <c r="J78" s="2" t="s">
        <v>71</v>
      </c>
      <c r="K78" s="2" t="s">
        <v>1219</v>
      </c>
      <c r="L78" s="2" t="s">
        <v>255</v>
      </c>
      <c r="M78" s="2" t="s">
        <v>1288</v>
      </c>
      <c r="N78" s="2" t="s">
        <v>1206</v>
      </c>
    </row>
    <row r="79" spans="1:14" ht="12.75" customHeight="1" x14ac:dyDescent="0.2">
      <c r="A79" s="13">
        <v>121</v>
      </c>
      <c r="B79" s="2" t="s">
        <v>759</v>
      </c>
      <c r="C79" s="2" t="s">
        <v>760</v>
      </c>
      <c r="D79" s="2">
        <v>2017</v>
      </c>
      <c r="E79" s="19" t="s">
        <v>250</v>
      </c>
      <c r="F79" s="20" t="s">
        <v>761</v>
      </c>
      <c r="H79" s="28" t="s">
        <v>762</v>
      </c>
      <c r="I79" s="2" t="s">
        <v>763</v>
      </c>
      <c r="J79" s="2" t="s">
        <v>71</v>
      </c>
      <c r="K79" s="2" t="s">
        <v>1219</v>
      </c>
      <c r="L79" s="2" t="s">
        <v>255</v>
      </c>
      <c r="M79" s="2" t="s">
        <v>1289</v>
      </c>
      <c r="N79" s="2" t="s">
        <v>1206</v>
      </c>
    </row>
    <row r="80" spans="1:14" ht="12.75" customHeight="1" x14ac:dyDescent="0.2">
      <c r="A80" s="13">
        <v>124</v>
      </c>
      <c r="B80" s="2" t="s">
        <v>778</v>
      </c>
      <c r="C80" s="2" t="s">
        <v>779</v>
      </c>
      <c r="D80" s="2">
        <v>2017</v>
      </c>
      <c r="E80" s="19" t="s">
        <v>250</v>
      </c>
      <c r="F80" s="4" t="s">
        <v>780</v>
      </c>
      <c r="G80" s="2" t="s">
        <v>781</v>
      </c>
      <c r="H80" s="28" t="s">
        <v>782</v>
      </c>
      <c r="I80" s="2" t="s">
        <v>783</v>
      </c>
      <c r="J80" s="2" t="s">
        <v>71</v>
      </c>
      <c r="K80" s="2" t="s">
        <v>1219</v>
      </c>
      <c r="L80" s="2" t="s">
        <v>255</v>
      </c>
      <c r="M80" s="2" t="s">
        <v>1290</v>
      </c>
      <c r="N80" s="2" t="s">
        <v>1208</v>
      </c>
    </row>
    <row r="81" spans="1:16" ht="12.75" customHeight="1" x14ac:dyDescent="0.2">
      <c r="A81" s="13">
        <v>127</v>
      </c>
      <c r="B81" s="2" t="s">
        <v>798</v>
      </c>
      <c r="C81" s="2" t="s">
        <v>799</v>
      </c>
      <c r="D81" s="2">
        <v>2018</v>
      </c>
      <c r="E81" s="19" t="s">
        <v>250</v>
      </c>
      <c r="F81" s="4" t="s">
        <v>800</v>
      </c>
      <c r="G81" s="2" t="s">
        <v>801</v>
      </c>
      <c r="H81" s="28" t="s">
        <v>802</v>
      </c>
      <c r="I81" s="2" t="s">
        <v>803</v>
      </c>
      <c r="J81" s="2" t="s">
        <v>71</v>
      </c>
      <c r="K81" s="2" t="s">
        <v>1219</v>
      </c>
      <c r="L81" s="2" t="s">
        <v>255</v>
      </c>
      <c r="M81" s="2" t="s">
        <v>1291</v>
      </c>
      <c r="N81" s="2" t="s">
        <v>1208</v>
      </c>
    </row>
    <row r="82" spans="1:16" ht="12.75" customHeight="1" x14ac:dyDescent="0.2">
      <c r="A82" s="13">
        <v>128</v>
      </c>
      <c r="B82" s="2" t="s">
        <v>804</v>
      </c>
      <c r="C82" s="2" t="s">
        <v>805</v>
      </c>
      <c r="D82" s="2">
        <v>2015</v>
      </c>
      <c r="E82" s="19" t="s">
        <v>250</v>
      </c>
      <c r="F82" s="4" t="s">
        <v>806</v>
      </c>
      <c r="G82" s="2" t="s">
        <v>807</v>
      </c>
      <c r="H82" s="28" t="s">
        <v>808</v>
      </c>
      <c r="I82" s="2" t="s">
        <v>809</v>
      </c>
      <c r="J82" s="2" t="s">
        <v>71</v>
      </c>
      <c r="K82" s="2" t="s">
        <v>1219</v>
      </c>
      <c r="L82" s="2" t="s">
        <v>255</v>
      </c>
      <c r="M82" s="2" t="s">
        <v>1292</v>
      </c>
      <c r="N82" s="2" t="s">
        <v>1208</v>
      </c>
    </row>
    <row r="83" spans="1:16" ht="12.75" customHeight="1" x14ac:dyDescent="0.2">
      <c r="A83" s="13">
        <v>131</v>
      </c>
      <c r="B83" s="2" t="s">
        <v>824</v>
      </c>
      <c r="C83" s="2" t="s">
        <v>825</v>
      </c>
      <c r="D83" s="2">
        <v>2015</v>
      </c>
      <c r="E83" s="19" t="s">
        <v>250</v>
      </c>
      <c r="F83" s="4" t="s">
        <v>826</v>
      </c>
      <c r="G83" s="2" t="s">
        <v>827</v>
      </c>
      <c r="H83" s="28" t="s">
        <v>828</v>
      </c>
      <c r="I83" s="2" t="s">
        <v>829</v>
      </c>
      <c r="J83" s="2" t="s">
        <v>71</v>
      </c>
      <c r="K83" s="2" t="s">
        <v>1219</v>
      </c>
      <c r="L83" s="2" t="s">
        <v>255</v>
      </c>
      <c r="M83" s="2" t="s">
        <v>1293</v>
      </c>
      <c r="N83" s="2" t="s">
        <v>1208</v>
      </c>
    </row>
    <row r="84" spans="1:16" ht="12.75" customHeight="1" x14ac:dyDescent="0.2">
      <c r="A84" s="13">
        <v>132</v>
      </c>
      <c r="B84" s="2" t="s">
        <v>830</v>
      </c>
      <c r="C84" s="2" t="s">
        <v>831</v>
      </c>
      <c r="D84" s="2">
        <v>2017</v>
      </c>
      <c r="E84" s="19" t="s">
        <v>250</v>
      </c>
      <c r="F84" s="4" t="s">
        <v>832</v>
      </c>
      <c r="H84" s="28" t="s">
        <v>833</v>
      </c>
      <c r="I84" s="2" t="s">
        <v>834</v>
      </c>
      <c r="J84" s="2" t="s">
        <v>71</v>
      </c>
      <c r="K84" s="2" t="s">
        <v>1219</v>
      </c>
      <c r="L84" s="2" t="s">
        <v>255</v>
      </c>
      <c r="M84" s="2" t="s">
        <v>1294</v>
      </c>
      <c r="N84" s="2" t="s">
        <v>1208</v>
      </c>
    </row>
    <row r="85" spans="1:16" ht="12.75" customHeight="1" x14ac:dyDescent="0.2">
      <c r="A85" s="13">
        <v>134</v>
      </c>
      <c r="B85" s="2" t="s">
        <v>841</v>
      </c>
      <c r="C85" s="2" t="s">
        <v>842</v>
      </c>
      <c r="D85" s="2">
        <v>2018</v>
      </c>
      <c r="E85" s="19" t="s">
        <v>250</v>
      </c>
      <c r="F85" s="20" t="s">
        <v>843</v>
      </c>
      <c r="G85" s="2" t="s">
        <v>767</v>
      </c>
      <c r="H85" s="28" t="s">
        <v>844</v>
      </c>
      <c r="I85" s="2" t="s">
        <v>845</v>
      </c>
      <c r="J85" s="2" t="s">
        <v>71</v>
      </c>
      <c r="K85" s="2" t="s">
        <v>1219</v>
      </c>
      <c r="L85" s="2" t="s">
        <v>255</v>
      </c>
      <c r="M85" s="2" t="s">
        <v>1295</v>
      </c>
      <c r="N85" s="2" t="s">
        <v>1208</v>
      </c>
    </row>
    <row r="86" spans="1:16" ht="12.75" customHeight="1" x14ac:dyDescent="0.2">
      <c r="A86" s="13">
        <v>138</v>
      </c>
      <c r="B86" s="2" t="s">
        <v>867</v>
      </c>
      <c r="C86" s="2" t="s">
        <v>868</v>
      </c>
      <c r="D86" s="2">
        <v>2016</v>
      </c>
      <c r="E86" s="19" t="s">
        <v>250</v>
      </c>
      <c r="F86" s="20" t="s">
        <v>869</v>
      </c>
      <c r="G86" s="2" t="s">
        <v>870</v>
      </c>
      <c r="H86" s="28" t="s">
        <v>871</v>
      </c>
      <c r="I86" s="2" t="s">
        <v>872</v>
      </c>
      <c r="J86" s="2" t="s">
        <v>71</v>
      </c>
      <c r="K86" s="2" t="s">
        <v>1219</v>
      </c>
      <c r="L86" s="2" t="s">
        <v>255</v>
      </c>
      <c r="M86" s="2" t="s">
        <v>1296</v>
      </c>
      <c r="N86" s="2" t="s">
        <v>1208</v>
      </c>
    </row>
    <row r="87" spans="1:16" ht="12.75" customHeight="1" x14ac:dyDescent="0.2">
      <c r="A87" s="13">
        <v>139</v>
      </c>
      <c r="B87" s="2" t="s">
        <v>873</v>
      </c>
      <c r="C87" s="2" t="s">
        <v>874</v>
      </c>
      <c r="D87" s="2">
        <v>2019</v>
      </c>
      <c r="E87" s="19" t="s">
        <v>250</v>
      </c>
      <c r="F87" s="20" t="s">
        <v>875</v>
      </c>
      <c r="G87" s="2" t="s">
        <v>876</v>
      </c>
      <c r="H87" s="28" t="s">
        <v>877</v>
      </c>
      <c r="I87" s="2" t="s">
        <v>878</v>
      </c>
      <c r="J87" s="2" t="s">
        <v>71</v>
      </c>
      <c r="K87" s="2" t="s">
        <v>1219</v>
      </c>
      <c r="L87" s="2" t="s">
        <v>255</v>
      </c>
      <c r="M87" s="2" t="s">
        <v>1297</v>
      </c>
      <c r="N87" s="2" t="s">
        <v>1208</v>
      </c>
    </row>
    <row r="88" spans="1:16" ht="12.75" customHeight="1" x14ac:dyDescent="0.2">
      <c r="A88" s="13">
        <v>141</v>
      </c>
      <c r="B88" s="2" t="s">
        <v>886</v>
      </c>
      <c r="C88" s="2" t="s">
        <v>880</v>
      </c>
      <c r="D88" s="2">
        <v>2018</v>
      </c>
      <c r="E88" s="19" t="s">
        <v>250</v>
      </c>
      <c r="F88" s="4" t="s">
        <v>887</v>
      </c>
      <c r="G88" s="2" t="s">
        <v>888</v>
      </c>
      <c r="H88" s="28" t="s">
        <v>889</v>
      </c>
      <c r="I88" s="2" t="s">
        <v>890</v>
      </c>
      <c r="J88" s="2" t="s">
        <v>71</v>
      </c>
      <c r="K88" s="2" t="s">
        <v>1219</v>
      </c>
      <c r="L88" s="2" t="s">
        <v>255</v>
      </c>
      <c r="M88" s="2" t="s">
        <v>1298</v>
      </c>
      <c r="N88" s="2" t="s">
        <v>1213</v>
      </c>
    </row>
    <row r="89" spans="1:16" ht="12.75" customHeight="1" x14ac:dyDescent="0.2">
      <c r="A89" s="13">
        <v>144</v>
      </c>
      <c r="B89" s="2" t="s">
        <v>904</v>
      </c>
      <c r="C89" s="2" t="s">
        <v>905</v>
      </c>
      <c r="D89" s="2">
        <v>2018</v>
      </c>
      <c r="E89" s="19" t="s">
        <v>250</v>
      </c>
      <c r="F89" s="4" t="s">
        <v>906</v>
      </c>
      <c r="G89" s="2" t="s">
        <v>907</v>
      </c>
      <c r="H89" s="28" t="s">
        <v>908</v>
      </c>
      <c r="I89" s="2" t="s">
        <v>909</v>
      </c>
      <c r="J89" s="2" t="s">
        <v>71</v>
      </c>
      <c r="K89" s="2" t="s">
        <v>1219</v>
      </c>
      <c r="L89" s="2" t="s">
        <v>255</v>
      </c>
      <c r="M89" s="2" t="s">
        <v>1299</v>
      </c>
      <c r="N89" s="2" t="s">
        <v>1208</v>
      </c>
    </row>
    <row r="90" spans="1:16" ht="12.75" customHeight="1" x14ac:dyDescent="0.2">
      <c r="A90" s="13">
        <v>145</v>
      </c>
      <c r="B90" s="2" t="s">
        <v>910</v>
      </c>
      <c r="C90" s="2" t="s">
        <v>911</v>
      </c>
      <c r="D90" s="2">
        <v>2016</v>
      </c>
      <c r="E90" s="19" t="s">
        <v>250</v>
      </c>
      <c r="F90" s="4" t="s">
        <v>912</v>
      </c>
      <c r="H90" s="28" t="s">
        <v>913</v>
      </c>
      <c r="I90" s="2" t="s">
        <v>914</v>
      </c>
      <c r="J90" s="2" t="s">
        <v>71</v>
      </c>
      <c r="K90" s="2" t="s">
        <v>1219</v>
      </c>
      <c r="L90" s="2" t="s">
        <v>255</v>
      </c>
      <c r="M90" s="2" t="s">
        <v>1300</v>
      </c>
      <c r="N90" s="2" t="s">
        <v>1208</v>
      </c>
      <c r="P90" s="2" t="s">
        <v>1301</v>
      </c>
    </row>
    <row r="91" spans="1:16" ht="12.75" customHeight="1" x14ac:dyDescent="0.2">
      <c r="A91" s="13">
        <v>147</v>
      </c>
      <c r="B91" s="2" t="s">
        <v>921</v>
      </c>
      <c r="C91" s="2" t="s">
        <v>372</v>
      </c>
      <c r="D91" s="2">
        <v>2016</v>
      </c>
      <c r="E91" s="19" t="s">
        <v>250</v>
      </c>
      <c r="F91" s="4" t="s">
        <v>922</v>
      </c>
      <c r="G91" s="2" t="s">
        <v>923</v>
      </c>
      <c r="H91" s="28" t="s">
        <v>924</v>
      </c>
      <c r="I91" s="2" t="s">
        <v>925</v>
      </c>
      <c r="J91" s="2" t="s">
        <v>71</v>
      </c>
      <c r="K91" s="2" t="s">
        <v>1219</v>
      </c>
      <c r="L91" s="2" t="s">
        <v>255</v>
      </c>
      <c r="M91" s="2" t="s">
        <v>1302</v>
      </c>
      <c r="N91" s="2" t="s">
        <v>1200</v>
      </c>
    </row>
    <row r="92" spans="1:16" ht="12.75" customHeight="1" x14ac:dyDescent="0.2">
      <c r="A92" s="13">
        <v>164</v>
      </c>
      <c r="B92" s="2" t="s">
        <v>1032</v>
      </c>
      <c r="C92" s="2" t="s">
        <v>1033</v>
      </c>
      <c r="D92" s="2">
        <v>2019</v>
      </c>
      <c r="E92" s="19" t="s">
        <v>250</v>
      </c>
      <c r="F92" s="20" t="s">
        <v>1034</v>
      </c>
      <c r="G92" s="2" t="s">
        <v>1035</v>
      </c>
      <c r="H92" s="28" t="s">
        <v>1036</v>
      </c>
      <c r="I92" s="2" t="s">
        <v>1037</v>
      </c>
      <c r="J92" s="2" t="s">
        <v>71</v>
      </c>
      <c r="K92" s="2" t="s">
        <v>1219</v>
      </c>
      <c r="L92" s="2" t="s">
        <v>255</v>
      </c>
      <c r="M92" s="2" t="s">
        <v>1303</v>
      </c>
      <c r="N92" s="2" t="s">
        <v>1233</v>
      </c>
    </row>
    <row r="93" spans="1:16" ht="12.75" customHeight="1" x14ac:dyDescent="0.2">
      <c r="A93" s="13">
        <v>174</v>
      </c>
      <c r="B93" s="2" t="s">
        <v>1100</v>
      </c>
      <c r="C93" s="2" t="s">
        <v>372</v>
      </c>
      <c r="D93" s="2">
        <v>2017</v>
      </c>
      <c r="E93" s="19" t="s">
        <v>250</v>
      </c>
      <c r="F93" s="4" t="s">
        <v>1101</v>
      </c>
      <c r="G93" s="2" t="s">
        <v>1102</v>
      </c>
      <c r="H93" s="2" t="s">
        <v>1103</v>
      </c>
      <c r="I93" s="2" t="s">
        <v>1104</v>
      </c>
      <c r="J93" s="2" t="s">
        <v>71</v>
      </c>
      <c r="K93" s="2" t="s">
        <v>1219</v>
      </c>
      <c r="L93" s="2" t="s">
        <v>255</v>
      </c>
      <c r="M93" s="2" t="s">
        <v>1304</v>
      </c>
      <c r="N93" s="2" t="s">
        <v>1200</v>
      </c>
    </row>
    <row r="94" spans="1:16" ht="12.75" customHeight="1" x14ac:dyDescent="0.2">
      <c r="A94" s="13">
        <v>185</v>
      </c>
      <c r="B94" s="2" t="s">
        <v>1169</v>
      </c>
      <c r="C94" s="2" t="s">
        <v>1170</v>
      </c>
      <c r="D94" s="2">
        <v>2016</v>
      </c>
      <c r="E94" s="19" t="s">
        <v>250</v>
      </c>
      <c r="F94" s="4" t="s">
        <v>1171</v>
      </c>
      <c r="H94" s="28" t="s">
        <v>1172</v>
      </c>
      <c r="I94" s="2" t="s">
        <v>1173</v>
      </c>
      <c r="J94" s="2" t="s">
        <v>71</v>
      </c>
      <c r="K94" s="2" t="s">
        <v>1219</v>
      </c>
      <c r="L94" s="2" t="s">
        <v>255</v>
      </c>
      <c r="M94" s="2" t="s">
        <v>1305</v>
      </c>
      <c r="N94" s="2" t="s">
        <v>1208</v>
      </c>
    </row>
    <row r="95" spans="1:16" s="23" customFormat="1" ht="12.75" customHeight="1" x14ac:dyDescent="0.2">
      <c r="A95" s="22">
        <f>COUNT(A3:A94)</f>
        <v>92</v>
      </c>
      <c r="E95" s="24"/>
      <c r="F95" s="25"/>
      <c r="H95" s="30"/>
      <c r="M95" s="23">
        <f>COUNTIF(M3:M94,"&lt;&gt;")</f>
        <v>92</v>
      </c>
    </row>
    <row r="96" spans="1:16" ht="12.75" customHeight="1" x14ac:dyDescent="0.2">
      <c r="A96" s="13"/>
    </row>
    <row r="99" spans="1:16" ht="15" customHeight="1" x14ac:dyDescent="0.25">
      <c r="B99" s="31" t="s">
        <v>1306</v>
      </c>
    </row>
    <row r="101" spans="1:16" s="2" customFormat="1" ht="12.75" customHeight="1" x14ac:dyDescent="0.2">
      <c r="A101" s="2">
        <v>23</v>
      </c>
      <c r="B101" s="2" t="s">
        <v>177</v>
      </c>
      <c r="C101" s="2" t="s">
        <v>178</v>
      </c>
      <c r="D101" s="2">
        <v>2019</v>
      </c>
      <c r="E101" s="3" t="s">
        <v>167</v>
      </c>
      <c r="F101" s="4" t="s">
        <v>179</v>
      </c>
      <c r="I101" s="2" t="s">
        <v>180</v>
      </c>
      <c r="J101" s="2" t="s">
        <v>33</v>
      </c>
      <c r="K101" s="2" t="s">
        <v>34</v>
      </c>
      <c r="L101" s="2" t="s">
        <v>170</v>
      </c>
      <c r="M101" s="2" t="s">
        <v>1307</v>
      </c>
      <c r="N101" s="2" t="s">
        <v>1208</v>
      </c>
      <c r="P101" s="2" t="s">
        <v>1308</v>
      </c>
    </row>
    <row r="1048576" ht="12.75" customHeight="1" x14ac:dyDescent="0.2"/>
  </sheetData>
  <dataValidations count="1">
    <dataValidation type="list" operator="equal"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283" zoomScale="120" zoomScaleNormal="120" workbookViewId="0">
      <selection activeCell="B304" sqref="B304"/>
    </sheetView>
  </sheetViews>
  <sheetFormatPr defaultColWidth="8.7109375" defaultRowHeight="12.75" x14ac:dyDescent="0.2"/>
  <cols>
    <col min="2" max="2" width="46.42578125" bestFit="1" customWidth="1"/>
  </cols>
  <sheetData>
    <row r="1" spans="2:2" x14ac:dyDescent="0.2">
      <c r="B1" s="32" t="s">
        <v>1604</v>
      </c>
    </row>
    <row r="3" spans="2:2" x14ac:dyDescent="0.2">
      <c r="B3" s="2" t="s">
        <v>1309</v>
      </c>
    </row>
    <row r="4" spans="2:2" x14ac:dyDescent="0.2">
      <c r="B4" s="2" t="s">
        <v>1310</v>
      </c>
    </row>
    <row r="5" spans="2:2" x14ac:dyDescent="0.2">
      <c r="B5" s="2" t="s">
        <v>1311</v>
      </c>
    </row>
    <row r="6" spans="2:2" x14ac:dyDescent="0.2">
      <c r="B6" s="2" t="s">
        <v>1312</v>
      </c>
    </row>
    <row r="7" spans="2:2" x14ac:dyDescent="0.2">
      <c r="B7" s="2" t="s">
        <v>1313</v>
      </c>
    </row>
    <row r="8" spans="2:2" x14ac:dyDescent="0.2">
      <c r="B8" s="2" t="s">
        <v>1314</v>
      </c>
    </row>
    <row r="9" spans="2:2" x14ac:dyDescent="0.2">
      <c r="B9" s="2" t="s">
        <v>1315</v>
      </c>
    </row>
    <row r="10" spans="2:2" x14ac:dyDescent="0.2">
      <c r="B10" s="2" t="s">
        <v>1316</v>
      </c>
    </row>
    <row r="11" spans="2:2" x14ac:dyDescent="0.2">
      <c r="B11" s="2" t="s">
        <v>1317</v>
      </c>
    </row>
    <row r="12" spans="2:2" x14ac:dyDescent="0.2">
      <c r="B12" s="2" t="s">
        <v>1318</v>
      </c>
    </row>
    <row r="13" spans="2:2" x14ac:dyDescent="0.2">
      <c r="B13" s="2" t="s">
        <v>1319</v>
      </c>
    </row>
    <row r="14" spans="2:2" x14ac:dyDescent="0.2">
      <c r="B14" s="2" t="s">
        <v>1320</v>
      </c>
    </row>
    <row r="15" spans="2:2" x14ac:dyDescent="0.2">
      <c r="B15" s="2" t="s">
        <v>1321</v>
      </c>
    </row>
    <row r="16" spans="2:2" x14ac:dyDescent="0.2">
      <c r="B16" s="2" t="s">
        <v>1322</v>
      </c>
    </row>
    <row r="17" spans="2:2" x14ac:dyDescent="0.2">
      <c r="B17" s="2" t="s">
        <v>1323</v>
      </c>
    </row>
    <row r="18" spans="2:2" x14ac:dyDescent="0.2">
      <c r="B18" s="2" t="s">
        <v>1324</v>
      </c>
    </row>
    <row r="19" spans="2:2" x14ac:dyDescent="0.2">
      <c r="B19" s="2" t="s">
        <v>1325</v>
      </c>
    </row>
    <row r="20" spans="2:2" x14ac:dyDescent="0.2">
      <c r="B20" s="2" t="s">
        <v>1326</v>
      </c>
    </row>
    <row r="21" spans="2:2" x14ac:dyDescent="0.2">
      <c r="B21" s="2" t="s">
        <v>1327</v>
      </c>
    </row>
    <row r="22" spans="2:2" x14ac:dyDescent="0.2">
      <c r="B22" s="2" t="s">
        <v>1328</v>
      </c>
    </row>
    <row r="23" spans="2:2" x14ac:dyDescent="0.2">
      <c r="B23" s="2" t="s">
        <v>1329</v>
      </c>
    </row>
    <row r="24" spans="2:2" x14ac:dyDescent="0.2">
      <c r="B24" s="2" t="s">
        <v>1330</v>
      </c>
    </row>
    <row r="25" spans="2:2" x14ac:dyDescent="0.2">
      <c r="B25" s="2" t="s">
        <v>1331</v>
      </c>
    </row>
    <row r="26" spans="2:2" x14ac:dyDescent="0.2">
      <c r="B26" s="2" t="s">
        <v>1332</v>
      </c>
    </row>
    <row r="27" spans="2:2" x14ac:dyDescent="0.2">
      <c r="B27" s="2" t="s">
        <v>1333</v>
      </c>
    </row>
    <row r="28" spans="2:2" x14ac:dyDescent="0.2">
      <c r="B28" s="2" t="s">
        <v>1334</v>
      </c>
    </row>
    <row r="29" spans="2:2" x14ac:dyDescent="0.2">
      <c r="B29" s="2" t="s">
        <v>1335</v>
      </c>
    </row>
    <row r="30" spans="2:2" x14ac:dyDescent="0.2">
      <c r="B30" s="2" t="s">
        <v>1336</v>
      </c>
    </row>
    <row r="31" spans="2:2" x14ac:dyDescent="0.2">
      <c r="B31" s="2" t="s">
        <v>1337</v>
      </c>
    </row>
    <row r="32" spans="2:2" x14ac:dyDescent="0.2">
      <c r="B32" s="2" t="s">
        <v>1338</v>
      </c>
    </row>
    <row r="33" spans="2:2" x14ac:dyDescent="0.2">
      <c r="B33" s="2" t="s">
        <v>1339</v>
      </c>
    </row>
    <row r="34" spans="2:2" x14ac:dyDescent="0.2">
      <c r="B34" s="2" t="s">
        <v>1340</v>
      </c>
    </row>
    <row r="35" spans="2:2" x14ac:dyDescent="0.2">
      <c r="B35" s="2" t="s">
        <v>1341</v>
      </c>
    </row>
    <row r="36" spans="2:2" x14ac:dyDescent="0.2">
      <c r="B36" s="2" t="s">
        <v>1342</v>
      </c>
    </row>
    <row r="37" spans="2:2" x14ac:dyDescent="0.2">
      <c r="B37" s="2" t="s">
        <v>1343</v>
      </c>
    </row>
    <row r="38" spans="2:2" x14ac:dyDescent="0.2">
      <c r="B38" s="2" t="s">
        <v>1344</v>
      </c>
    </row>
    <row r="39" spans="2:2" x14ac:dyDescent="0.2">
      <c r="B39" s="2" t="s">
        <v>1345</v>
      </c>
    </row>
    <row r="40" spans="2:2" x14ac:dyDescent="0.2">
      <c r="B40" s="2" t="s">
        <v>1346</v>
      </c>
    </row>
    <row r="41" spans="2:2" x14ac:dyDescent="0.2">
      <c r="B41" s="2" t="s">
        <v>1347</v>
      </c>
    </row>
    <row r="42" spans="2:2" x14ac:dyDescent="0.2">
      <c r="B42" s="2" t="s">
        <v>1348</v>
      </c>
    </row>
    <row r="43" spans="2:2" x14ac:dyDescent="0.2">
      <c r="B43" s="2" t="s">
        <v>1349</v>
      </c>
    </row>
    <row r="44" spans="2:2" x14ac:dyDescent="0.2">
      <c r="B44" s="2" t="s">
        <v>1350</v>
      </c>
    </row>
    <row r="45" spans="2:2" x14ac:dyDescent="0.2">
      <c r="B45" s="2" t="s">
        <v>1351</v>
      </c>
    </row>
    <row r="46" spans="2:2" x14ac:dyDescent="0.2">
      <c r="B46" s="2" t="s">
        <v>1352</v>
      </c>
    </row>
    <row r="47" spans="2:2" x14ac:dyDescent="0.2">
      <c r="B47" s="2" t="s">
        <v>1353</v>
      </c>
    </row>
    <row r="48" spans="2:2" x14ac:dyDescent="0.2">
      <c r="B48" s="2" t="s">
        <v>1354</v>
      </c>
    </row>
    <row r="49" spans="2:2" x14ac:dyDescent="0.2">
      <c r="B49" s="2" t="s">
        <v>1355</v>
      </c>
    </row>
    <row r="50" spans="2:2" x14ac:dyDescent="0.2">
      <c r="B50" s="2" t="s">
        <v>1356</v>
      </c>
    </row>
    <row r="51" spans="2:2" x14ac:dyDescent="0.2">
      <c r="B51" s="2" t="s">
        <v>1357</v>
      </c>
    </row>
    <row r="52" spans="2:2" x14ac:dyDescent="0.2">
      <c r="B52" s="2" t="s">
        <v>1358</v>
      </c>
    </row>
    <row r="53" spans="2:2" x14ac:dyDescent="0.2">
      <c r="B53" s="2" t="s">
        <v>1359</v>
      </c>
    </row>
    <row r="54" spans="2:2" x14ac:dyDescent="0.2">
      <c r="B54" s="2" t="s">
        <v>1360</v>
      </c>
    </row>
    <row r="55" spans="2:2" x14ac:dyDescent="0.2">
      <c r="B55" s="2" t="s">
        <v>1361</v>
      </c>
    </row>
    <row r="56" spans="2:2" x14ac:dyDescent="0.2">
      <c r="B56" s="2" t="s">
        <v>1362</v>
      </c>
    </row>
    <row r="57" spans="2:2" x14ac:dyDescent="0.2">
      <c r="B57" s="2" t="s">
        <v>1363</v>
      </c>
    </row>
    <row r="58" spans="2:2" x14ac:dyDescent="0.2">
      <c r="B58" s="2" t="s">
        <v>1364</v>
      </c>
    </row>
    <row r="59" spans="2:2" x14ac:dyDescent="0.2">
      <c r="B59" s="2" t="s">
        <v>1365</v>
      </c>
    </row>
    <row r="60" spans="2:2" x14ac:dyDescent="0.2">
      <c r="B60" s="2" t="s">
        <v>1366</v>
      </c>
    </row>
    <row r="61" spans="2:2" x14ac:dyDescent="0.2">
      <c r="B61" s="2" t="s">
        <v>1367</v>
      </c>
    </row>
    <row r="62" spans="2:2" x14ac:dyDescent="0.2">
      <c r="B62" s="2" t="s">
        <v>1368</v>
      </c>
    </row>
    <row r="63" spans="2:2" x14ac:dyDescent="0.2">
      <c r="B63" s="2" t="s">
        <v>1369</v>
      </c>
    </row>
    <row r="64" spans="2:2" x14ac:dyDescent="0.2">
      <c r="B64" s="2" t="s">
        <v>1370</v>
      </c>
    </row>
    <row r="65" spans="2:2" x14ac:dyDescent="0.2">
      <c r="B65" s="2" t="s">
        <v>1371</v>
      </c>
    </row>
    <row r="66" spans="2:2" x14ac:dyDescent="0.2">
      <c r="B66" s="2" t="s">
        <v>1372</v>
      </c>
    </row>
    <row r="67" spans="2:2" x14ac:dyDescent="0.2">
      <c r="B67" s="2" t="s">
        <v>1373</v>
      </c>
    </row>
    <row r="68" spans="2:2" x14ac:dyDescent="0.2">
      <c r="B68" s="2" t="s">
        <v>1374</v>
      </c>
    </row>
    <row r="69" spans="2:2" x14ac:dyDescent="0.2">
      <c r="B69" s="2" t="s">
        <v>1375</v>
      </c>
    </row>
    <row r="70" spans="2:2" x14ac:dyDescent="0.2">
      <c r="B70" s="2" t="s">
        <v>1376</v>
      </c>
    </row>
    <row r="71" spans="2:2" x14ac:dyDescent="0.2">
      <c r="B71" s="2" t="s">
        <v>1377</v>
      </c>
    </row>
    <row r="72" spans="2:2" x14ac:dyDescent="0.2">
      <c r="B72" s="2" t="s">
        <v>1378</v>
      </c>
    </row>
    <row r="73" spans="2:2" x14ac:dyDescent="0.2">
      <c r="B73" s="2" t="s">
        <v>1379</v>
      </c>
    </row>
    <row r="74" spans="2:2" x14ac:dyDescent="0.2">
      <c r="B74" s="2" t="s">
        <v>1380</v>
      </c>
    </row>
    <row r="75" spans="2:2" x14ac:dyDescent="0.2">
      <c r="B75" s="2" t="s">
        <v>1381</v>
      </c>
    </row>
    <row r="76" spans="2:2" x14ac:dyDescent="0.2">
      <c r="B76" s="2" t="s">
        <v>1382</v>
      </c>
    </row>
    <row r="77" spans="2:2" x14ac:dyDescent="0.2">
      <c r="B77" s="2" t="s">
        <v>1383</v>
      </c>
    </row>
    <row r="78" spans="2:2" x14ac:dyDescent="0.2">
      <c r="B78" s="2" t="s">
        <v>1384</v>
      </c>
    </row>
    <row r="79" spans="2:2" x14ac:dyDescent="0.2">
      <c r="B79" s="2" t="s">
        <v>1385</v>
      </c>
    </row>
    <row r="80" spans="2:2" x14ac:dyDescent="0.2">
      <c r="B80" s="2" t="s">
        <v>1386</v>
      </c>
    </row>
    <row r="81" spans="2:2" x14ac:dyDescent="0.2">
      <c r="B81" s="2" t="s">
        <v>1387</v>
      </c>
    </row>
    <row r="82" spans="2:2" x14ac:dyDescent="0.2">
      <c r="B82" s="2" t="s">
        <v>1388</v>
      </c>
    </row>
    <row r="83" spans="2:2" x14ac:dyDescent="0.2">
      <c r="B83" s="2" t="s">
        <v>1389</v>
      </c>
    </row>
    <row r="84" spans="2:2" x14ac:dyDescent="0.2">
      <c r="B84" s="2" t="s">
        <v>1390</v>
      </c>
    </row>
    <row r="85" spans="2:2" x14ac:dyDescent="0.2">
      <c r="B85" s="2" t="s">
        <v>1391</v>
      </c>
    </row>
    <row r="86" spans="2:2" x14ac:dyDescent="0.2">
      <c r="B86" s="2" t="s">
        <v>1392</v>
      </c>
    </row>
    <row r="87" spans="2:2" x14ac:dyDescent="0.2">
      <c r="B87" s="2" t="s">
        <v>1393</v>
      </c>
    </row>
    <row r="88" spans="2:2" x14ac:dyDescent="0.2">
      <c r="B88" s="2" t="s">
        <v>1394</v>
      </c>
    </row>
    <row r="89" spans="2:2" x14ac:dyDescent="0.2">
      <c r="B89" s="2" t="s">
        <v>1395</v>
      </c>
    </row>
    <row r="90" spans="2:2" x14ac:dyDescent="0.2">
      <c r="B90" s="2" t="s">
        <v>1396</v>
      </c>
    </row>
    <row r="91" spans="2:2" x14ac:dyDescent="0.2">
      <c r="B91" s="2" t="s">
        <v>1397</v>
      </c>
    </row>
    <row r="92" spans="2:2" x14ac:dyDescent="0.2">
      <c r="B92" s="2" t="s">
        <v>1398</v>
      </c>
    </row>
    <row r="93" spans="2:2" x14ac:dyDescent="0.2">
      <c r="B93" s="2" t="s">
        <v>1399</v>
      </c>
    </row>
    <row r="94" spans="2:2" x14ac:dyDescent="0.2">
      <c r="B94" s="2" t="s">
        <v>1400</v>
      </c>
    </row>
    <row r="95" spans="2:2" x14ac:dyDescent="0.2">
      <c r="B95" s="2" t="s">
        <v>1401</v>
      </c>
    </row>
    <row r="96" spans="2:2" x14ac:dyDescent="0.2">
      <c r="B96" s="2" t="s">
        <v>1402</v>
      </c>
    </row>
    <row r="97" spans="2:2" x14ac:dyDescent="0.2">
      <c r="B97" s="2" t="s">
        <v>1403</v>
      </c>
    </row>
    <row r="98" spans="2:2" x14ac:dyDescent="0.2">
      <c r="B98" s="2" t="s">
        <v>1404</v>
      </c>
    </row>
    <row r="99" spans="2:2" x14ac:dyDescent="0.2">
      <c r="B99" s="2" t="s">
        <v>1405</v>
      </c>
    </row>
    <row r="100" spans="2:2" x14ac:dyDescent="0.2">
      <c r="B100" s="2" t="s">
        <v>1406</v>
      </c>
    </row>
    <row r="101" spans="2:2" x14ac:dyDescent="0.2">
      <c r="B101" s="2" t="s">
        <v>1407</v>
      </c>
    </row>
    <row r="102" spans="2:2" x14ac:dyDescent="0.2">
      <c r="B102" s="2" t="s">
        <v>1408</v>
      </c>
    </row>
    <row r="103" spans="2:2" x14ac:dyDescent="0.2">
      <c r="B103" s="2" t="s">
        <v>1409</v>
      </c>
    </row>
    <row r="104" spans="2:2" x14ac:dyDescent="0.2">
      <c r="B104" s="2" t="s">
        <v>1410</v>
      </c>
    </row>
    <row r="105" spans="2:2" x14ac:dyDescent="0.2">
      <c r="B105" s="2" t="s">
        <v>1411</v>
      </c>
    </row>
    <row r="106" spans="2:2" x14ac:dyDescent="0.2">
      <c r="B106" s="2" t="s">
        <v>1412</v>
      </c>
    </row>
    <row r="107" spans="2:2" x14ac:dyDescent="0.2">
      <c r="B107" s="2" t="s">
        <v>1413</v>
      </c>
    </row>
    <row r="108" spans="2:2" x14ac:dyDescent="0.2">
      <c r="B108" s="2" t="s">
        <v>1414</v>
      </c>
    </row>
    <row r="109" spans="2:2" x14ac:dyDescent="0.2">
      <c r="B109" s="2" t="s">
        <v>1415</v>
      </c>
    </row>
    <row r="110" spans="2:2" x14ac:dyDescent="0.2">
      <c r="B110" s="2" t="s">
        <v>1416</v>
      </c>
    </row>
    <row r="111" spans="2:2" x14ac:dyDescent="0.2">
      <c r="B111" s="2" t="s">
        <v>1417</v>
      </c>
    </row>
    <row r="112" spans="2:2" x14ac:dyDescent="0.2">
      <c r="B112" s="2" t="s">
        <v>1418</v>
      </c>
    </row>
    <row r="113" spans="2:2" x14ac:dyDescent="0.2">
      <c r="B113" s="2" t="s">
        <v>1419</v>
      </c>
    </row>
    <row r="114" spans="2:2" x14ac:dyDescent="0.2">
      <c r="B114" s="2" t="s">
        <v>1420</v>
      </c>
    </row>
    <row r="115" spans="2:2" x14ac:dyDescent="0.2">
      <c r="B115" s="2" t="s">
        <v>1421</v>
      </c>
    </row>
    <row r="116" spans="2:2" x14ac:dyDescent="0.2">
      <c r="B116" s="2" t="s">
        <v>1422</v>
      </c>
    </row>
    <row r="117" spans="2:2" x14ac:dyDescent="0.2">
      <c r="B117" s="2" t="s">
        <v>1423</v>
      </c>
    </row>
    <row r="118" spans="2:2" x14ac:dyDescent="0.2">
      <c r="B118" s="2" t="s">
        <v>1424</v>
      </c>
    </row>
    <row r="119" spans="2:2" x14ac:dyDescent="0.2">
      <c r="B119" s="2" t="s">
        <v>1425</v>
      </c>
    </row>
    <row r="120" spans="2:2" x14ac:dyDescent="0.2">
      <c r="B120" s="2" t="s">
        <v>1426</v>
      </c>
    </row>
    <row r="121" spans="2:2" x14ac:dyDescent="0.2">
      <c r="B121" s="2" t="s">
        <v>1427</v>
      </c>
    </row>
    <row r="122" spans="2:2" x14ac:dyDescent="0.2">
      <c r="B122" s="2" t="s">
        <v>1428</v>
      </c>
    </row>
    <row r="123" spans="2:2" x14ac:dyDescent="0.2">
      <c r="B123" s="2" t="s">
        <v>1429</v>
      </c>
    </row>
    <row r="124" spans="2:2" x14ac:dyDescent="0.2">
      <c r="B124" s="2" t="s">
        <v>1430</v>
      </c>
    </row>
    <row r="125" spans="2:2" x14ac:dyDescent="0.2">
      <c r="B125" s="2" t="s">
        <v>1431</v>
      </c>
    </row>
    <row r="126" spans="2:2" x14ac:dyDescent="0.2">
      <c r="B126" s="2" t="s">
        <v>1432</v>
      </c>
    </row>
    <row r="127" spans="2:2" x14ac:dyDescent="0.2">
      <c r="B127" s="2" t="s">
        <v>1603</v>
      </c>
    </row>
    <row r="128" spans="2:2" x14ac:dyDescent="0.2">
      <c r="B128" s="2" t="s">
        <v>1576</v>
      </c>
    </row>
    <row r="129" spans="2:2" x14ac:dyDescent="0.2">
      <c r="B129" s="2" t="s">
        <v>1433</v>
      </c>
    </row>
    <row r="130" spans="2:2" x14ac:dyDescent="0.2">
      <c r="B130" s="2" t="s">
        <v>1434</v>
      </c>
    </row>
    <row r="131" spans="2:2" x14ac:dyDescent="0.2">
      <c r="B131" s="2" t="s">
        <v>1435</v>
      </c>
    </row>
    <row r="132" spans="2:2" x14ac:dyDescent="0.2">
      <c r="B132" s="2" t="s">
        <v>1436</v>
      </c>
    </row>
    <row r="133" spans="2:2" x14ac:dyDescent="0.2">
      <c r="B133" s="2" t="s">
        <v>1437</v>
      </c>
    </row>
    <row r="134" spans="2:2" x14ac:dyDescent="0.2">
      <c r="B134" s="2" t="s">
        <v>1438</v>
      </c>
    </row>
    <row r="135" spans="2:2" x14ac:dyDescent="0.2">
      <c r="B135" s="2" t="s">
        <v>1439</v>
      </c>
    </row>
    <row r="136" spans="2:2" x14ac:dyDescent="0.2">
      <c r="B136" s="2" t="s">
        <v>1440</v>
      </c>
    </row>
    <row r="137" spans="2:2" x14ac:dyDescent="0.2">
      <c r="B137" s="2" t="s">
        <v>1441</v>
      </c>
    </row>
    <row r="138" spans="2:2" x14ac:dyDescent="0.2">
      <c r="B138" s="2" t="s">
        <v>1442</v>
      </c>
    </row>
    <row r="139" spans="2:2" x14ac:dyDescent="0.2">
      <c r="B139" s="2" t="s">
        <v>1443</v>
      </c>
    </row>
    <row r="140" spans="2:2" x14ac:dyDescent="0.2">
      <c r="B140" s="2" t="s">
        <v>1444</v>
      </c>
    </row>
    <row r="141" spans="2:2" x14ac:dyDescent="0.2">
      <c r="B141" s="2" t="s">
        <v>1445</v>
      </c>
    </row>
    <row r="142" spans="2:2" x14ac:dyDescent="0.2">
      <c r="B142" s="2" t="s">
        <v>1446</v>
      </c>
    </row>
    <row r="143" spans="2:2" x14ac:dyDescent="0.2">
      <c r="B143" s="2" t="s">
        <v>1447</v>
      </c>
    </row>
    <row r="144" spans="2:2" x14ac:dyDescent="0.2">
      <c r="B144" s="2" t="s">
        <v>1448</v>
      </c>
    </row>
    <row r="145" spans="2:2" x14ac:dyDescent="0.2">
      <c r="B145" s="2" t="s">
        <v>1449</v>
      </c>
    </row>
    <row r="146" spans="2:2" x14ac:dyDescent="0.2">
      <c r="B146" s="2" t="s">
        <v>1450</v>
      </c>
    </row>
    <row r="147" spans="2:2" x14ac:dyDescent="0.2">
      <c r="B147" s="2" t="s">
        <v>1602</v>
      </c>
    </row>
    <row r="148" spans="2:2" x14ac:dyDescent="0.2">
      <c r="B148" s="2" t="s">
        <v>1451</v>
      </c>
    </row>
    <row r="149" spans="2:2" x14ac:dyDescent="0.2">
      <c r="B149" s="2" t="s">
        <v>1452</v>
      </c>
    </row>
    <row r="150" spans="2:2" x14ac:dyDescent="0.2">
      <c r="B150" s="2" t="s">
        <v>1453</v>
      </c>
    </row>
    <row r="151" spans="2:2" x14ac:dyDescent="0.2">
      <c r="B151" s="2" t="s">
        <v>1454</v>
      </c>
    </row>
    <row r="152" spans="2:2" x14ac:dyDescent="0.2">
      <c r="B152" s="2" t="s">
        <v>1455</v>
      </c>
    </row>
    <row r="153" spans="2:2" x14ac:dyDescent="0.2">
      <c r="B153" s="2" t="s">
        <v>1456</v>
      </c>
    </row>
    <row r="154" spans="2:2" x14ac:dyDescent="0.2">
      <c r="B154" s="2" t="s">
        <v>1457</v>
      </c>
    </row>
    <row r="155" spans="2:2" x14ac:dyDescent="0.2">
      <c r="B155" s="2" t="s">
        <v>1458</v>
      </c>
    </row>
    <row r="156" spans="2:2" x14ac:dyDescent="0.2">
      <c r="B156" s="2" t="s">
        <v>1459</v>
      </c>
    </row>
    <row r="157" spans="2:2" x14ac:dyDescent="0.2">
      <c r="B157" s="2" t="s">
        <v>1460</v>
      </c>
    </row>
    <row r="158" spans="2:2" x14ac:dyDescent="0.2">
      <c r="B158" s="2" t="s">
        <v>1461</v>
      </c>
    </row>
    <row r="159" spans="2:2" x14ac:dyDescent="0.2">
      <c r="B159" s="2" t="s">
        <v>1462</v>
      </c>
    </row>
    <row r="160" spans="2:2" x14ac:dyDescent="0.2">
      <c r="B160" s="2" t="s">
        <v>1463</v>
      </c>
    </row>
    <row r="161" spans="2:2" x14ac:dyDescent="0.2">
      <c r="B161" s="2" t="s">
        <v>1464</v>
      </c>
    </row>
    <row r="162" spans="2:2" x14ac:dyDescent="0.2">
      <c r="B162" s="2" t="s">
        <v>1465</v>
      </c>
    </row>
    <row r="163" spans="2:2" x14ac:dyDescent="0.2">
      <c r="B163" s="2" t="s">
        <v>1466</v>
      </c>
    </row>
    <row r="164" spans="2:2" x14ac:dyDescent="0.2">
      <c r="B164" s="2" t="s">
        <v>1467</v>
      </c>
    </row>
    <row r="165" spans="2:2" x14ac:dyDescent="0.2">
      <c r="B165" s="2" t="s">
        <v>1468</v>
      </c>
    </row>
    <row r="166" spans="2:2" x14ac:dyDescent="0.2">
      <c r="B166" s="2" t="s">
        <v>1469</v>
      </c>
    </row>
    <row r="167" spans="2:2" x14ac:dyDescent="0.2">
      <c r="B167" s="2" t="s">
        <v>1470</v>
      </c>
    </row>
    <row r="168" spans="2:2" x14ac:dyDescent="0.2">
      <c r="B168" s="2" t="s">
        <v>1471</v>
      </c>
    </row>
    <row r="169" spans="2:2" x14ac:dyDescent="0.2">
      <c r="B169" s="2" t="s">
        <v>1472</v>
      </c>
    </row>
    <row r="170" spans="2:2" x14ac:dyDescent="0.2">
      <c r="B170" s="2" t="s">
        <v>1473</v>
      </c>
    </row>
    <row r="171" spans="2:2" x14ac:dyDescent="0.2">
      <c r="B171" s="2" t="s">
        <v>1474</v>
      </c>
    </row>
    <row r="172" spans="2:2" x14ac:dyDescent="0.2">
      <c r="B172" s="2" t="s">
        <v>1475</v>
      </c>
    </row>
    <row r="173" spans="2:2" x14ac:dyDescent="0.2">
      <c r="B173" s="2" t="s">
        <v>1476</v>
      </c>
    </row>
    <row r="174" spans="2:2" x14ac:dyDescent="0.2">
      <c r="B174" s="2" t="s">
        <v>1477</v>
      </c>
    </row>
    <row r="175" spans="2:2" x14ac:dyDescent="0.2">
      <c r="B175" s="2" t="s">
        <v>1478</v>
      </c>
    </row>
    <row r="176" spans="2:2" x14ac:dyDescent="0.2">
      <c r="B176" s="2" t="s">
        <v>1479</v>
      </c>
    </row>
    <row r="177" spans="2:2" x14ac:dyDescent="0.2">
      <c r="B177" s="2" t="s">
        <v>1480</v>
      </c>
    </row>
    <row r="178" spans="2:2" x14ac:dyDescent="0.2">
      <c r="B178" s="2" t="s">
        <v>1481</v>
      </c>
    </row>
    <row r="179" spans="2:2" x14ac:dyDescent="0.2">
      <c r="B179" s="2" t="s">
        <v>1482</v>
      </c>
    </row>
    <row r="180" spans="2:2" x14ac:dyDescent="0.2">
      <c r="B180" s="2" t="s">
        <v>1483</v>
      </c>
    </row>
    <row r="181" spans="2:2" x14ac:dyDescent="0.2">
      <c r="B181" s="2" t="s">
        <v>1484</v>
      </c>
    </row>
    <row r="182" spans="2:2" x14ac:dyDescent="0.2">
      <c r="B182" s="2" t="s">
        <v>1485</v>
      </c>
    </row>
    <row r="183" spans="2:2" x14ac:dyDescent="0.2">
      <c r="B183" s="2" t="s">
        <v>1486</v>
      </c>
    </row>
    <row r="184" spans="2:2" x14ac:dyDescent="0.2">
      <c r="B184" s="2" t="s">
        <v>1487</v>
      </c>
    </row>
    <row r="185" spans="2:2" x14ac:dyDescent="0.2">
      <c r="B185" s="2" t="s">
        <v>1488</v>
      </c>
    </row>
    <row r="186" spans="2:2" x14ac:dyDescent="0.2">
      <c r="B186" s="2" t="s">
        <v>1489</v>
      </c>
    </row>
    <row r="187" spans="2:2" x14ac:dyDescent="0.2">
      <c r="B187" s="2" t="s">
        <v>1490</v>
      </c>
    </row>
    <row r="188" spans="2:2" x14ac:dyDescent="0.2">
      <c r="B188" s="2" t="s">
        <v>1491</v>
      </c>
    </row>
    <row r="189" spans="2:2" x14ac:dyDescent="0.2">
      <c r="B189" s="2" t="s">
        <v>1492</v>
      </c>
    </row>
    <row r="190" spans="2:2" x14ac:dyDescent="0.2">
      <c r="B190" s="2" t="s">
        <v>1493</v>
      </c>
    </row>
    <row r="191" spans="2:2" x14ac:dyDescent="0.2">
      <c r="B191" s="2" t="s">
        <v>1494</v>
      </c>
    </row>
    <row r="192" spans="2:2" x14ac:dyDescent="0.2">
      <c r="B192" s="2" t="s">
        <v>1495</v>
      </c>
    </row>
    <row r="193" spans="2:2" x14ac:dyDescent="0.2">
      <c r="B193" s="2" t="s">
        <v>1496</v>
      </c>
    </row>
    <row r="194" spans="2:2" x14ac:dyDescent="0.2">
      <c r="B194" s="2" t="s">
        <v>1497</v>
      </c>
    </row>
    <row r="195" spans="2:2" x14ac:dyDescent="0.2">
      <c r="B195" s="2" t="s">
        <v>1498</v>
      </c>
    </row>
    <row r="196" spans="2:2" x14ac:dyDescent="0.2">
      <c r="B196" s="2" t="s">
        <v>1499</v>
      </c>
    </row>
    <row r="197" spans="2:2" x14ac:dyDescent="0.2">
      <c r="B197" s="2" t="s">
        <v>1500</v>
      </c>
    </row>
    <row r="198" spans="2:2" x14ac:dyDescent="0.2">
      <c r="B198" s="2" t="s">
        <v>1501</v>
      </c>
    </row>
    <row r="199" spans="2:2" x14ac:dyDescent="0.2">
      <c r="B199" s="2" t="s">
        <v>1502</v>
      </c>
    </row>
    <row r="200" spans="2:2" x14ac:dyDescent="0.2">
      <c r="B200" s="2" t="s">
        <v>1503</v>
      </c>
    </row>
    <row r="201" spans="2:2" x14ac:dyDescent="0.2">
      <c r="B201" s="2" t="s">
        <v>1504</v>
      </c>
    </row>
    <row r="202" spans="2:2" x14ac:dyDescent="0.2">
      <c r="B202" s="2" t="s">
        <v>1505</v>
      </c>
    </row>
    <row r="203" spans="2:2" x14ac:dyDescent="0.2">
      <c r="B203" s="2" t="s">
        <v>1506</v>
      </c>
    </row>
    <row r="204" spans="2:2" x14ac:dyDescent="0.2">
      <c r="B204" s="2" t="s">
        <v>1507</v>
      </c>
    </row>
    <row r="205" spans="2:2" x14ac:dyDescent="0.2">
      <c r="B205" s="2" t="s">
        <v>1508</v>
      </c>
    </row>
    <row r="206" spans="2:2" x14ac:dyDescent="0.2">
      <c r="B206" s="2" t="s">
        <v>1509</v>
      </c>
    </row>
    <row r="207" spans="2:2" x14ac:dyDescent="0.2">
      <c r="B207" s="2" t="s">
        <v>1510</v>
      </c>
    </row>
    <row r="208" spans="2:2" x14ac:dyDescent="0.2">
      <c r="B208" s="2" t="s">
        <v>1511</v>
      </c>
    </row>
    <row r="209" spans="2:2" x14ac:dyDescent="0.2">
      <c r="B209" s="2" t="s">
        <v>1512</v>
      </c>
    </row>
    <row r="210" spans="2:2" x14ac:dyDescent="0.2">
      <c r="B210" s="2" t="s">
        <v>1513</v>
      </c>
    </row>
    <row r="211" spans="2:2" x14ac:dyDescent="0.2">
      <c r="B211" s="2" t="s">
        <v>1514</v>
      </c>
    </row>
    <row r="212" spans="2:2" x14ac:dyDescent="0.2">
      <c r="B212" s="2" t="s">
        <v>1515</v>
      </c>
    </row>
    <row r="213" spans="2:2" x14ac:dyDescent="0.2">
      <c r="B213" s="2" t="s">
        <v>1516</v>
      </c>
    </row>
    <row r="214" spans="2:2" x14ac:dyDescent="0.2">
      <c r="B214" s="2" t="s">
        <v>1517</v>
      </c>
    </row>
    <row r="215" spans="2:2" x14ac:dyDescent="0.2">
      <c r="B215" s="2" t="s">
        <v>1518</v>
      </c>
    </row>
    <row r="216" spans="2:2" x14ac:dyDescent="0.2">
      <c r="B216" s="2" t="s">
        <v>1519</v>
      </c>
    </row>
    <row r="217" spans="2:2" x14ac:dyDescent="0.2">
      <c r="B217" s="2" t="s">
        <v>1520</v>
      </c>
    </row>
    <row r="218" spans="2:2" x14ac:dyDescent="0.2">
      <c r="B218" s="2" t="s">
        <v>1521</v>
      </c>
    </row>
    <row r="219" spans="2:2" x14ac:dyDescent="0.2">
      <c r="B219" s="2" t="s">
        <v>1522</v>
      </c>
    </row>
    <row r="220" spans="2:2" x14ac:dyDescent="0.2">
      <c r="B220" s="2" t="s">
        <v>1523</v>
      </c>
    </row>
    <row r="221" spans="2:2" x14ac:dyDescent="0.2">
      <c r="B221" s="2" t="s">
        <v>1524</v>
      </c>
    </row>
    <row r="222" spans="2:2" x14ac:dyDescent="0.2">
      <c r="B222" s="2" t="s">
        <v>1525</v>
      </c>
    </row>
    <row r="223" spans="2:2" x14ac:dyDescent="0.2">
      <c r="B223" s="2" t="s">
        <v>1526</v>
      </c>
    </row>
    <row r="224" spans="2:2" x14ac:dyDescent="0.2">
      <c r="B224" s="2" t="s">
        <v>1527</v>
      </c>
    </row>
    <row r="225" spans="2:2" x14ac:dyDescent="0.2">
      <c r="B225" s="2" t="s">
        <v>1528</v>
      </c>
    </row>
    <row r="226" spans="2:2" x14ac:dyDescent="0.2">
      <c r="B226" s="2" t="s">
        <v>1529</v>
      </c>
    </row>
    <row r="227" spans="2:2" x14ac:dyDescent="0.2">
      <c r="B227" s="2" t="s">
        <v>1530</v>
      </c>
    </row>
    <row r="228" spans="2:2" x14ac:dyDescent="0.2">
      <c r="B228" s="2" t="s">
        <v>1531</v>
      </c>
    </row>
    <row r="229" spans="2:2" x14ac:dyDescent="0.2">
      <c r="B229" s="2" t="s">
        <v>1532</v>
      </c>
    </row>
    <row r="230" spans="2:2" x14ac:dyDescent="0.2">
      <c r="B230" s="2" t="s">
        <v>1533</v>
      </c>
    </row>
    <row r="231" spans="2:2" x14ac:dyDescent="0.2">
      <c r="B231" s="2" t="s">
        <v>1534</v>
      </c>
    </row>
    <row r="232" spans="2:2" x14ac:dyDescent="0.2">
      <c r="B232" s="2" t="s">
        <v>1535</v>
      </c>
    </row>
    <row r="233" spans="2:2" x14ac:dyDescent="0.2">
      <c r="B233" s="2" t="s">
        <v>1536</v>
      </c>
    </row>
    <row r="234" spans="2:2" x14ac:dyDescent="0.2">
      <c r="B234" s="2" t="s">
        <v>1537</v>
      </c>
    </row>
    <row r="235" spans="2:2" x14ac:dyDescent="0.2">
      <c r="B235" s="2" t="s">
        <v>1538</v>
      </c>
    </row>
    <row r="236" spans="2:2" x14ac:dyDescent="0.2">
      <c r="B236" s="2" t="s">
        <v>1539</v>
      </c>
    </row>
    <row r="237" spans="2:2" x14ac:dyDescent="0.2">
      <c r="B237" s="2" t="s">
        <v>1540</v>
      </c>
    </row>
    <row r="238" spans="2:2" x14ac:dyDescent="0.2">
      <c r="B238" s="2" t="s">
        <v>1541</v>
      </c>
    </row>
    <row r="239" spans="2:2" x14ac:dyDescent="0.2">
      <c r="B239" s="2" t="s">
        <v>1542</v>
      </c>
    </row>
    <row r="240" spans="2:2" x14ac:dyDescent="0.2">
      <c r="B240" s="2" t="s">
        <v>1543</v>
      </c>
    </row>
    <row r="241" spans="2:2" x14ac:dyDescent="0.2">
      <c r="B241" s="2" t="s">
        <v>1544</v>
      </c>
    </row>
    <row r="242" spans="2:2" x14ac:dyDescent="0.2">
      <c r="B242" s="2" t="s">
        <v>1545</v>
      </c>
    </row>
    <row r="243" spans="2:2" x14ac:dyDescent="0.2">
      <c r="B243" s="2" t="s">
        <v>1546</v>
      </c>
    </row>
    <row r="244" spans="2:2" x14ac:dyDescent="0.2">
      <c r="B244" s="2" t="s">
        <v>1547</v>
      </c>
    </row>
    <row r="245" spans="2:2" x14ac:dyDescent="0.2">
      <c r="B245" s="2" t="s">
        <v>1548</v>
      </c>
    </row>
    <row r="246" spans="2:2" x14ac:dyDescent="0.2">
      <c r="B246" s="2" t="s">
        <v>1549</v>
      </c>
    </row>
    <row r="247" spans="2:2" x14ac:dyDescent="0.2">
      <c r="B247" s="2" t="s">
        <v>1550</v>
      </c>
    </row>
    <row r="248" spans="2:2" x14ac:dyDescent="0.2">
      <c r="B248" s="2" t="s">
        <v>1551</v>
      </c>
    </row>
    <row r="249" spans="2:2" x14ac:dyDescent="0.2">
      <c r="B249" s="2" t="s">
        <v>1552</v>
      </c>
    </row>
    <row r="250" spans="2:2" x14ac:dyDescent="0.2">
      <c r="B250" s="2" t="s">
        <v>1553</v>
      </c>
    </row>
    <row r="251" spans="2:2" x14ac:dyDescent="0.2">
      <c r="B251" s="2" t="s">
        <v>1554</v>
      </c>
    </row>
    <row r="252" spans="2:2" x14ac:dyDescent="0.2">
      <c r="B252" s="2" t="s">
        <v>1555</v>
      </c>
    </row>
    <row r="253" spans="2:2" x14ac:dyDescent="0.2">
      <c r="B253" s="2" t="s">
        <v>1556</v>
      </c>
    </row>
    <row r="254" spans="2:2" x14ac:dyDescent="0.2">
      <c r="B254" s="2" t="s">
        <v>1557</v>
      </c>
    </row>
    <row r="255" spans="2:2" x14ac:dyDescent="0.2">
      <c r="B255" s="2" t="s">
        <v>1558</v>
      </c>
    </row>
    <row r="256" spans="2:2" x14ac:dyDescent="0.2">
      <c r="B256" s="2" t="s">
        <v>1559</v>
      </c>
    </row>
    <row r="257" spans="2:2" x14ac:dyDescent="0.2">
      <c r="B257" s="2" t="s">
        <v>1560</v>
      </c>
    </row>
    <row r="258" spans="2:2" x14ac:dyDescent="0.2">
      <c r="B258" s="2" t="s">
        <v>1561</v>
      </c>
    </row>
    <row r="259" spans="2:2" x14ac:dyDescent="0.2">
      <c r="B259" s="2" t="s">
        <v>1562</v>
      </c>
    </row>
    <row r="260" spans="2:2" x14ac:dyDescent="0.2">
      <c r="B260" s="2" t="s">
        <v>1563</v>
      </c>
    </row>
    <row r="261" spans="2:2" x14ac:dyDescent="0.2">
      <c r="B261" s="2" t="s">
        <v>1564</v>
      </c>
    </row>
    <row r="262" spans="2:2" x14ac:dyDescent="0.2">
      <c r="B262" s="2" t="s">
        <v>1565</v>
      </c>
    </row>
    <row r="263" spans="2:2" x14ac:dyDescent="0.2">
      <c r="B263" s="2" t="s">
        <v>1566</v>
      </c>
    </row>
    <row r="264" spans="2:2" x14ac:dyDescent="0.2">
      <c r="B264" s="2" t="s">
        <v>1567</v>
      </c>
    </row>
    <row r="265" spans="2:2" x14ac:dyDescent="0.2">
      <c r="B265" s="2" t="s">
        <v>1568</v>
      </c>
    </row>
    <row r="266" spans="2:2" x14ac:dyDescent="0.2">
      <c r="B266" s="2" t="s">
        <v>1569</v>
      </c>
    </row>
    <row r="267" spans="2:2" x14ac:dyDescent="0.2">
      <c r="B267" s="2" t="s">
        <v>1570</v>
      </c>
    </row>
    <row r="268" spans="2:2" x14ac:dyDescent="0.2">
      <c r="B268" s="2" t="s">
        <v>1571</v>
      </c>
    </row>
    <row r="269" spans="2:2" x14ac:dyDescent="0.2">
      <c r="B269" s="2" t="s">
        <v>1572</v>
      </c>
    </row>
    <row r="270" spans="2:2" x14ac:dyDescent="0.2">
      <c r="B270" s="2" t="s">
        <v>1573</v>
      </c>
    </row>
    <row r="271" spans="2:2" x14ac:dyDescent="0.2">
      <c r="B271" s="2" t="s">
        <v>1574</v>
      </c>
    </row>
    <row r="272" spans="2:2" x14ac:dyDescent="0.2">
      <c r="B272" s="2" t="s">
        <v>1575</v>
      </c>
    </row>
    <row r="273" spans="2:2" x14ac:dyDescent="0.2">
      <c r="B273" s="2" t="s">
        <v>1576</v>
      </c>
    </row>
    <row r="274" spans="2:2" x14ac:dyDescent="0.2">
      <c r="B274" s="2" t="s">
        <v>1577</v>
      </c>
    </row>
    <row r="275" spans="2:2" x14ac:dyDescent="0.2">
      <c r="B275" s="2" t="s">
        <v>1578</v>
      </c>
    </row>
    <row r="276" spans="2:2" x14ac:dyDescent="0.2">
      <c r="B276" s="2" t="s">
        <v>1579</v>
      </c>
    </row>
    <row r="277" spans="2:2" x14ac:dyDescent="0.2">
      <c r="B277" s="2" t="s">
        <v>1580</v>
      </c>
    </row>
    <row r="278" spans="2:2" x14ac:dyDescent="0.2">
      <c r="B278" s="2" t="s">
        <v>1581</v>
      </c>
    </row>
    <row r="279" spans="2:2" x14ac:dyDescent="0.2">
      <c r="B279" s="2" t="s">
        <v>1582</v>
      </c>
    </row>
    <row r="280" spans="2:2" x14ac:dyDescent="0.2">
      <c r="B280" s="2" t="s">
        <v>1583</v>
      </c>
    </row>
    <row r="281" spans="2:2" x14ac:dyDescent="0.2">
      <c r="B281" s="2" t="s">
        <v>1584</v>
      </c>
    </row>
    <row r="282" spans="2:2" x14ac:dyDescent="0.2">
      <c r="B282" s="2" t="s">
        <v>1585</v>
      </c>
    </row>
    <row r="283" spans="2:2" x14ac:dyDescent="0.2">
      <c r="B283" s="2" t="s">
        <v>1586</v>
      </c>
    </row>
    <row r="284" spans="2:2" x14ac:dyDescent="0.2">
      <c r="B284" s="2" t="s">
        <v>1587</v>
      </c>
    </row>
    <row r="285" spans="2:2" x14ac:dyDescent="0.2">
      <c r="B285" s="2" t="s">
        <v>1588</v>
      </c>
    </row>
    <row r="286" spans="2:2" x14ac:dyDescent="0.2">
      <c r="B286" s="2" t="s">
        <v>1589</v>
      </c>
    </row>
    <row r="287" spans="2:2" x14ac:dyDescent="0.2">
      <c r="B287" s="2" t="s">
        <v>1590</v>
      </c>
    </row>
    <row r="288" spans="2:2" x14ac:dyDescent="0.2">
      <c r="B288" s="2" t="s">
        <v>1591</v>
      </c>
    </row>
    <row r="289" spans="1:2" x14ac:dyDescent="0.2">
      <c r="B289" s="2" t="s">
        <v>1592</v>
      </c>
    </row>
    <row r="290" spans="1:2" x14ac:dyDescent="0.2">
      <c r="B290" s="2" t="s">
        <v>1593</v>
      </c>
    </row>
    <row r="291" spans="1:2" x14ac:dyDescent="0.2">
      <c r="B291" s="2" t="s">
        <v>1594</v>
      </c>
    </row>
    <row r="292" spans="1:2" x14ac:dyDescent="0.2">
      <c r="B292" s="2" t="s">
        <v>1595</v>
      </c>
    </row>
    <row r="293" spans="1:2" x14ac:dyDescent="0.2">
      <c r="B293" s="2" t="s">
        <v>1596</v>
      </c>
    </row>
    <row r="294" spans="1:2" x14ac:dyDescent="0.2">
      <c r="B294" s="2" t="s">
        <v>1597</v>
      </c>
    </row>
    <row r="295" spans="1:2" x14ac:dyDescent="0.2">
      <c r="B295" s="2" t="s">
        <v>1598</v>
      </c>
    </row>
    <row r="296" spans="1:2" x14ac:dyDescent="0.2">
      <c r="B296" s="2" t="s">
        <v>1599</v>
      </c>
    </row>
    <row r="297" spans="1:2" x14ac:dyDescent="0.2">
      <c r="B297" s="2" t="s">
        <v>1600</v>
      </c>
    </row>
    <row r="299" spans="1:2" s="33" customFormat="1" x14ac:dyDescent="0.2">
      <c r="A299" s="35" t="s">
        <v>1605</v>
      </c>
      <c r="B299" s="33">
        <f>COUNTIFS(B3:B297,"&lt;&gt;*/1", B3:B297,"&lt;&gt;*/2",B3:B297,"&lt;&gt;*/3" )</f>
        <v>16</v>
      </c>
    </row>
    <row r="300" spans="1:2" x14ac:dyDescent="0.2">
      <c r="A300">
        <v>3</v>
      </c>
      <c r="B300">
        <f>COUNTIF(B4:B298,"*/3")</f>
        <v>14</v>
      </c>
    </row>
    <row r="301" spans="1:2" x14ac:dyDescent="0.2">
      <c r="A301">
        <v>2</v>
      </c>
      <c r="B301">
        <f>COUNTIF(B5:B298,"*/2")</f>
        <v>30</v>
      </c>
    </row>
    <row r="302" spans="1:2" x14ac:dyDescent="0.2">
      <c r="A302">
        <v>1</v>
      </c>
      <c r="B302">
        <f>COUNTIF(B6:B299,"*/1")</f>
        <v>235</v>
      </c>
    </row>
    <row r="303" spans="1:2" x14ac:dyDescent="0.2">
      <c r="B303" s="34">
        <f>COUNTIF(B3:B297,"&lt;&gt;")</f>
        <v>295</v>
      </c>
    </row>
  </sheetData>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3375-40E2-4532-ACA4-2A8184B8ED72}">
  <dimension ref="A1:Q299"/>
  <sheetViews>
    <sheetView tabSelected="1" topLeftCell="F1" zoomScale="115" zoomScaleNormal="115" workbookViewId="0">
      <selection activeCell="O6" sqref="O6"/>
    </sheetView>
  </sheetViews>
  <sheetFormatPr defaultColWidth="8.7109375" defaultRowHeight="12.75" x14ac:dyDescent="0.2"/>
  <cols>
    <col min="1" max="1" width="51.5703125" style="39" customWidth="1"/>
    <col min="2" max="2" width="46.42578125" bestFit="1" customWidth="1"/>
    <col min="3" max="3" width="42.7109375" bestFit="1" customWidth="1"/>
    <col min="4" max="4" width="24.28515625" bestFit="1" customWidth="1"/>
    <col min="5" max="5" width="33" bestFit="1" customWidth="1"/>
    <col min="6" max="6" width="20.5703125" bestFit="1" customWidth="1"/>
    <col min="7" max="7" width="23.42578125" bestFit="1" customWidth="1"/>
    <col min="8" max="8" width="21.42578125" bestFit="1" customWidth="1"/>
    <col min="9" max="9" width="20.5703125" bestFit="1" customWidth="1"/>
    <col min="10" max="10" width="13.42578125" bestFit="1" customWidth="1"/>
    <col min="11" max="11" width="15.5703125" bestFit="1" customWidth="1"/>
    <col min="12" max="12" width="21.42578125" bestFit="1" customWidth="1"/>
    <col min="16" max="16" width="16.5703125" bestFit="1" customWidth="1"/>
    <col min="17" max="17" width="25.5703125" bestFit="1" customWidth="1"/>
  </cols>
  <sheetData>
    <row r="1" spans="1:17" x14ac:dyDescent="0.2">
      <c r="A1" s="43" t="s">
        <v>1606</v>
      </c>
      <c r="B1" s="42" t="s">
        <v>1601</v>
      </c>
    </row>
    <row r="2" spans="1:17" x14ac:dyDescent="0.2">
      <c r="P2" t="s">
        <v>1645</v>
      </c>
      <c r="Q2" t="s">
        <v>1646</v>
      </c>
    </row>
    <row r="3" spans="1:17" s="38" customFormat="1" ht="15" x14ac:dyDescent="0.25">
      <c r="A3" s="40"/>
      <c r="B3" s="36" t="s">
        <v>1309</v>
      </c>
      <c r="C3" s="36" t="s">
        <v>1344</v>
      </c>
      <c r="D3" s="36" t="s">
        <v>1319</v>
      </c>
      <c r="E3" s="37" t="s">
        <v>1340</v>
      </c>
      <c r="P3" s="38">
        <f t="shared" ref="P3:P4" si="0">COUNTIF(B3:O3,"&lt;&gt;")</f>
        <v>4</v>
      </c>
    </row>
    <row r="4" spans="1:17" x14ac:dyDescent="0.2">
      <c r="A4" s="39" t="s">
        <v>1607</v>
      </c>
      <c r="B4" s="2" t="s">
        <v>1310</v>
      </c>
      <c r="C4" s="2" t="s">
        <v>1589</v>
      </c>
      <c r="D4" s="2" t="s">
        <v>1588</v>
      </c>
      <c r="E4" s="2" t="s">
        <v>1486</v>
      </c>
      <c r="F4" s="2" t="s">
        <v>1400</v>
      </c>
      <c r="G4" s="2" t="s">
        <v>1404</v>
      </c>
      <c r="P4">
        <f t="shared" si="0"/>
        <v>6</v>
      </c>
    </row>
    <row r="5" spans="1:17" x14ac:dyDescent="0.2">
      <c r="A5" s="39" t="s">
        <v>1608</v>
      </c>
      <c r="B5" s="2" t="s">
        <v>1311</v>
      </c>
      <c r="C5" s="2" t="s">
        <v>1338</v>
      </c>
      <c r="P5">
        <f>COUNTIF(B5:O5,"&lt;&gt;")</f>
        <v>2</v>
      </c>
    </row>
    <row r="6" spans="1:17" x14ac:dyDescent="0.2">
      <c r="A6" s="39" t="s">
        <v>1609</v>
      </c>
      <c r="B6" s="2" t="s">
        <v>1313</v>
      </c>
      <c r="C6" s="2" t="s">
        <v>1329</v>
      </c>
      <c r="D6" s="2" t="s">
        <v>1335</v>
      </c>
      <c r="E6" s="2" t="s">
        <v>1520</v>
      </c>
      <c r="F6" s="2" t="s">
        <v>1518</v>
      </c>
      <c r="P6">
        <f>COUNTIF(B6:O6,"&lt;&gt;")</f>
        <v>5</v>
      </c>
    </row>
    <row r="7" spans="1:17" x14ac:dyDescent="0.2">
      <c r="B7" s="2" t="s">
        <v>1330</v>
      </c>
      <c r="P7">
        <f>COUNTIF(B7:O7,"&lt;&gt;")</f>
        <v>1</v>
      </c>
    </row>
    <row r="8" spans="1:17" x14ac:dyDescent="0.2">
      <c r="A8" s="39" t="s">
        <v>1610</v>
      </c>
      <c r="B8" s="2" t="s">
        <v>1312</v>
      </c>
      <c r="C8" s="2" t="s">
        <v>1599</v>
      </c>
      <c r="D8" s="2" t="s">
        <v>1375</v>
      </c>
      <c r="E8" s="2" t="s">
        <v>1349</v>
      </c>
      <c r="F8" s="2" t="s">
        <v>1544</v>
      </c>
      <c r="G8" s="2" t="s">
        <v>1532</v>
      </c>
      <c r="H8" s="2" t="s">
        <v>1598</v>
      </c>
      <c r="P8">
        <f>COUNTIF(B8:O8,"&lt;&gt;")</f>
        <v>7</v>
      </c>
    </row>
    <row r="9" spans="1:17" x14ac:dyDescent="0.2">
      <c r="P9">
        <f>COUNTIF(B9:O9,"&lt;&gt;")</f>
        <v>0</v>
      </c>
    </row>
    <row r="10" spans="1:17" x14ac:dyDescent="0.2">
      <c r="A10" s="39" t="s">
        <v>1611</v>
      </c>
      <c r="B10" s="2" t="s">
        <v>1316</v>
      </c>
      <c r="C10" s="2" t="s">
        <v>1334</v>
      </c>
      <c r="D10" s="2" t="s">
        <v>1346</v>
      </c>
      <c r="E10" s="2" t="s">
        <v>1394</v>
      </c>
      <c r="F10" s="2" t="s">
        <v>1395</v>
      </c>
      <c r="G10" s="2" t="s">
        <v>1582</v>
      </c>
      <c r="P10">
        <f>COUNTIF(B10:O10,"&lt;&gt;")</f>
        <v>6</v>
      </c>
    </row>
    <row r="11" spans="1:17" x14ac:dyDescent="0.2">
      <c r="A11" s="39" t="s">
        <v>1612</v>
      </c>
      <c r="B11" s="2" t="s">
        <v>1317</v>
      </c>
      <c r="C11" s="2" t="s">
        <v>1314</v>
      </c>
      <c r="D11" s="2" t="s">
        <v>1355</v>
      </c>
      <c r="E11" s="2" t="s">
        <v>1357</v>
      </c>
      <c r="F11" s="2" t="s">
        <v>1453</v>
      </c>
      <c r="G11" s="2" t="s">
        <v>1480</v>
      </c>
      <c r="H11" s="2" t="s">
        <v>1428</v>
      </c>
      <c r="I11" s="2" t="s">
        <v>1454</v>
      </c>
      <c r="J11" s="2" t="s">
        <v>1457</v>
      </c>
      <c r="K11" s="2" t="s">
        <v>1595</v>
      </c>
      <c r="L11" s="2" t="s">
        <v>1469</v>
      </c>
      <c r="P11">
        <f>COUNTIF(B11:O11,"&lt;&gt;")</f>
        <v>11</v>
      </c>
    </row>
    <row r="12" spans="1:17" x14ac:dyDescent="0.2">
      <c r="A12" s="39" t="s">
        <v>1613</v>
      </c>
      <c r="B12" s="2" t="s">
        <v>1318</v>
      </c>
      <c r="C12" s="2" t="s">
        <v>1345</v>
      </c>
      <c r="D12" s="2" t="s">
        <v>1516</v>
      </c>
      <c r="E12" s="2" t="s">
        <v>1594</v>
      </c>
      <c r="P12">
        <f>COUNTIF(B12:O12,"&lt;&gt;")</f>
        <v>4</v>
      </c>
    </row>
    <row r="13" spans="1:17" x14ac:dyDescent="0.2">
      <c r="A13" s="39" t="s">
        <v>1614</v>
      </c>
      <c r="B13" s="2" t="s">
        <v>1322</v>
      </c>
      <c r="C13" s="2" t="s">
        <v>1381</v>
      </c>
      <c r="D13" s="2" t="s">
        <v>1448</v>
      </c>
      <c r="E13" s="2" t="s">
        <v>1458</v>
      </c>
      <c r="F13" s="2" t="s">
        <v>1459</v>
      </c>
      <c r="G13" s="2" t="s">
        <v>1515</v>
      </c>
      <c r="H13" s="2" t="s">
        <v>1513</v>
      </c>
      <c r="P13">
        <f>COUNTIF(B13:O13,"&lt;&gt;")</f>
        <v>7</v>
      </c>
    </row>
    <row r="14" spans="1:17" x14ac:dyDescent="0.2">
      <c r="A14" s="39" t="s">
        <v>1615</v>
      </c>
      <c r="B14" s="2" t="s">
        <v>1320</v>
      </c>
      <c r="C14" s="2" t="s">
        <v>1456</v>
      </c>
      <c r="D14" s="2" t="s">
        <v>1487</v>
      </c>
      <c r="E14" s="2" t="s">
        <v>1378</v>
      </c>
      <c r="F14" s="2" t="s">
        <v>1437</v>
      </c>
      <c r="P14">
        <f>COUNTIF(B14:O14,"&lt;&gt;")</f>
        <v>5</v>
      </c>
    </row>
    <row r="15" spans="1:17" x14ac:dyDescent="0.2">
      <c r="A15" s="39" t="s">
        <v>1616</v>
      </c>
      <c r="B15" s="2" t="s">
        <v>1321</v>
      </c>
      <c r="C15" s="2" t="s">
        <v>1352</v>
      </c>
      <c r="D15" s="2" t="s">
        <v>1415</v>
      </c>
      <c r="E15" s="2" t="s">
        <v>1490</v>
      </c>
      <c r="P15">
        <f>COUNTIF(B15:O15,"&lt;&gt;")</f>
        <v>4</v>
      </c>
    </row>
    <row r="17" spans="1:16" x14ac:dyDescent="0.2">
      <c r="A17" s="39" t="s">
        <v>1617</v>
      </c>
      <c r="B17" s="2" t="s">
        <v>1323</v>
      </c>
      <c r="C17" s="2" t="s">
        <v>1364</v>
      </c>
      <c r="D17" s="2" t="s">
        <v>1573</v>
      </c>
      <c r="E17" s="2" t="s">
        <v>1476</v>
      </c>
      <c r="F17" s="2" t="s">
        <v>1444</v>
      </c>
      <c r="G17" s="2" t="s">
        <v>1445</v>
      </c>
      <c r="P17">
        <f>COUNTIF(B17:O17,"&lt;&gt;")</f>
        <v>6</v>
      </c>
    </row>
    <row r="18" spans="1:16" x14ac:dyDescent="0.2">
      <c r="A18" s="39" t="s">
        <v>1618</v>
      </c>
      <c r="B18" s="2" t="s">
        <v>1324</v>
      </c>
      <c r="C18" s="2" t="s">
        <v>1331</v>
      </c>
      <c r="D18" s="2" t="s">
        <v>1390</v>
      </c>
      <c r="E18" s="2" t="s">
        <v>1553</v>
      </c>
      <c r="F18" s="2" t="s">
        <v>1555</v>
      </c>
      <c r="G18" s="2" t="s">
        <v>1554</v>
      </c>
      <c r="P18">
        <f>COUNTIF(B18:O18,"&lt;&gt;")</f>
        <v>6</v>
      </c>
    </row>
    <row r="19" spans="1:16" x14ac:dyDescent="0.2">
      <c r="P19">
        <f>COUNTIF(B19:O19,"&lt;&gt;")</f>
        <v>0</v>
      </c>
    </row>
    <row r="20" spans="1:16" x14ac:dyDescent="0.2">
      <c r="A20" s="39" t="s">
        <v>1619</v>
      </c>
      <c r="B20" s="2" t="s">
        <v>1326</v>
      </c>
      <c r="C20" s="2" t="s">
        <v>1350</v>
      </c>
      <c r="D20" s="2" t="s">
        <v>1397</v>
      </c>
      <c r="E20" s="2" t="s">
        <v>1399</v>
      </c>
      <c r="F20" s="2" t="s">
        <v>1568</v>
      </c>
      <c r="G20" s="2" t="s">
        <v>1398</v>
      </c>
      <c r="H20" s="2" t="s">
        <v>1325</v>
      </c>
      <c r="P20">
        <f>COUNTIF(B20:O20,"&lt;&gt;")</f>
        <v>7</v>
      </c>
    </row>
    <row r="21" spans="1:16" x14ac:dyDescent="0.2">
      <c r="P21">
        <f>COUNTIF(B21:O21,"&lt;&gt;")</f>
        <v>0</v>
      </c>
    </row>
    <row r="22" spans="1:16" x14ac:dyDescent="0.2">
      <c r="B22" s="2" t="s">
        <v>1327</v>
      </c>
      <c r="P22">
        <f>COUNTIF(B22:O22,"&lt;&gt;")</f>
        <v>1</v>
      </c>
    </row>
    <row r="23" spans="1:16" x14ac:dyDescent="0.2">
      <c r="P23">
        <f>COUNTIF(B23:O23,"&lt;&gt;")</f>
        <v>0</v>
      </c>
    </row>
    <row r="24" spans="1:16" x14ac:dyDescent="0.2">
      <c r="P24">
        <f>COUNTIF(B24:O24,"&lt;&gt;")</f>
        <v>0</v>
      </c>
    </row>
    <row r="25" spans="1:16" x14ac:dyDescent="0.2">
      <c r="A25" s="39" t="s">
        <v>1620</v>
      </c>
      <c r="B25" s="2" t="s">
        <v>1315</v>
      </c>
      <c r="C25" s="2" t="s">
        <v>1347</v>
      </c>
      <c r="P25">
        <f>COUNTIF(B25:O25,"&lt;&gt;")</f>
        <v>2</v>
      </c>
    </row>
    <row r="26" spans="1:16" x14ac:dyDescent="0.2">
      <c r="A26" s="39" t="s">
        <v>1621</v>
      </c>
      <c r="B26" s="2" t="s">
        <v>1332</v>
      </c>
      <c r="C26" s="2" t="s">
        <v>1603</v>
      </c>
      <c r="D26" s="2" t="s">
        <v>1576</v>
      </c>
      <c r="E26" s="2" t="s">
        <v>1592</v>
      </c>
      <c r="F26" s="2" t="s">
        <v>1328</v>
      </c>
      <c r="G26" s="2" t="s">
        <v>1576</v>
      </c>
      <c r="H26" s="2" t="s">
        <v>1362</v>
      </c>
      <c r="P26">
        <f>COUNTIF(B26:O26,"&lt;&gt;")</f>
        <v>7</v>
      </c>
    </row>
    <row r="27" spans="1:16" x14ac:dyDescent="0.2">
      <c r="A27" s="39" t="s">
        <v>1622</v>
      </c>
      <c r="B27" s="2" t="s">
        <v>1333</v>
      </c>
      <c r="C27" s="2" t="s">
        <v>1593</v>
      </c>
      <c r="D27" s="2" t="s">
        <v>1596</v>
      </c>
      <c r="P27">
        <f>COUNTIF(B27:O27,"&lt;&gt;")</f>
        <v>3</v>
      </c>
    </row>
    <row r="28" spans="1:16" x14ac:dyDescent="0.2">
      <c r="B28" s="2" t="s">
        <v>1348</v>
      </c>
      <c r="C28" s="2" t="s">
        <v>1360</v>
      </c>
      <c r="D28" s="2" t="s">
        <v>1368</v>
      </c>
      <c r="P28">
        <f>COUNTIF(B28:O28,"&lt;&gt;")</f>
        <v>3</v>
      </c>
    </row>
    <row r="29" spans="1:16" x14ac:dyDescent="0.2">
      <c r="P29">
        <f>COUNTIF(B29:O29,"&lt;&gt;")</f>
        <v>0</v>
      </c>
    </row>
    <row r="30" spans="1:16" x14ac:dyDescent="0.2">
      <c r="A30" s="39" t="s">
        <v>1623</v>
      </c>
      <c r="B30" s="2" t="s">
        <v>1336</v>
      </c>
      <c r="C30" s="2" t="s">
        <v>1472</v>
      </c>
      <c r="D30" s="2" t="s">
        <v>1473</v>
      </c>
      <c r="E30" s="2" t="s">
        <v>1416</v>
      </c>
      <c r="P30">
        <f>COUNTIF(B30:O30,"&lt;&gt;")</f>
        <v>4</v>
      </c>
    </row>
    <row r="31" spans="1:16" x14ac:dyDescent="0.2">
      <c r="A31" s="39" t="s">
        <v>1624</v>
      </c>
      <c r="B31" s="2" t="s">
        <v>1337</v>
      </c>
      <c r="C31" s="2" t="s">
        <v>1481</v>
      </c>
      <c r="D31" s="2" t="s">
        <v>1474</v>
      </c>
      <c r="E31" s="2" t="s">
        <v>1424</v>
      </c>
      <c r="P31">
        <f>COUNTIF(B31:O31,"&lt;&gt;")</f>
        <v>4</v>
      </c>
    </row>
    <row r="32" spans="1:16" x14ac:dyDescent="0.2">
      <c r="P32">
        <f>COUNTIF(B32:O32,"&lt;&gt;")</f>
        <v>0</v>
      </c>
    </row>
    <row r="33" spans="1:16" x14ac:dyDescent="0.2">
      <c r="P33">
        <f>COUNTIF(B33:O33,"&lt;&gt;")</f>
        <v>0</v>
      </c>
    </row>
    <row r="34" spans="1:16" x14ac:dyDescent="0.2">
      <c r="P34">
        <f>COUNTIF(B34:O34,"&lt;&gt;")</f>
        <v>0</v>
      </c>
    </row>
    <row r="35" spans="1:16" x14ac:dyDescent="0.2">
      <c r="A35" s="39" t="s">
        <v>1625</v>
      </c>
      <c r="B35" s="2" t="s">
        <v>1341</v>
      </c>
      <c r="C35" s="2" t="s">
        <v>1358</v>
      </c>
      <c r="D35" s="2" t="s">
        <v>1463</v>
      </c>
      <c r="E35" s="2" t="s">
        <v>1464</v>
      </c>
      <c r="F35" s="2" t="s">
        <v>1462</v>
      </c>
      <c r="P35">
        <f>COUNTIF(B35:O35,"&lt;&gt;")</f>
        <v>5</v>
      </c>
    </row>
    <row r="36" spans="1:16" x14ac:dyDescent="0.2">
      <c r="A36" s="39" t="s">
        <v>1626</v>
      </c>
      <c r="B36" s="2" t="s">
        <v>1342</v>
      </c>
      <c r="C36" s="2" t="s">
        <v>1380</v>
      </c>
      <c r="P36">
        <f>COUNTIF(B36:O36,"&lt;&gt;")</f>
        <v>2</v>
      </c>
    </row>
    <row r="37" spans="1:16" x14ac:dyDescent="0.2">
      <c r="P37">
        <f>COUNTIF(B37:O37,"&lt;&gt;")</f>
        <v>0</v>
      </c>
    </row>
    <row r="38" spans="1:16" x14ac:dyDescent="0.2">
      <c r="P38">
        <f>COUNTIF(B38:O38,"&lt;&gt;")</f>
        <v>0</v>
      </c>
    </row>
    <row r="39" spans="1:16" x14ac:dyDescent="0.2">
      <c r="A39" s="39" t="s">
        <v>1627</v>
      </c>
      <c r="B39" s="2" t="s">
        <v>1343</v>
      </c>
      <c r="C39" s="2" t="s">
        <v>1382</v>
      </c>
      <c r="D39" s="2" t="s">
        <v>1569</v>
      </c>
      <c r="P39">
        <f>COUNTIF(B39:O39,"&lt;&gt;")</f>
        <v>3</v>
      </c>
    </row>
    <row r="40" spans="1:16" x14ac:dyDescent="0.2">
      <c r="A40" s="39" t="s">
        <v>1628</v>
      </c>
      <c r="B40" s="2" t="s">
        <v>1339</v>
      </c>
      <c r="C40" s="2" t="s">
        <v>1369</v>
      </c>
      <c r="D40" s="2" t="s">
        <v>1371</v>
      </c>
      <c r="E40" s="2" t="s">
        <v>1372</v>
      </c>
      <c r="F40" s="2" t="s">
        <v>1374</v>
      </c>
      <c r="G40" s="2" t="s">
        <v>1408</v>
      </c>
      <c r="P40">
        <f>COUNTIF(B40:O40,"&lt;&gt;")</f>
        <v>6</v>
      </c>
    </row>
    <row r="41" spans="1:16" x14ac:dyDescent="0.2">
      <c r="P41">
        <f>COUNTIF(B41:O41,"&lt;&gt;")</f>
        <v>0</v>
      </c>
    </row>
    <row r="42" spans="1:16" x14ac:dyDescent="0.2">
      <c r="B42" s="2" t="s">
        <v>1383</v>
      </c>
      <c r="P42">
        <f>COUNTIF(B42:O42,"&lt;&gt;")</f>
        <v>1</v>
      </c>
    </row>
    <row r="43" spans="1:16" x14ac:dyDescent="0.2">
      <c r="P43">
        <f>COUNTIF(B43:O43,"&lt;&gt;")</f>
        <v>0</v>
      </c>
    </row>
    <row r="44" spans="1:16" x14ac:dyDescent="0.2">
      <c r="P44">
        <f>COUNTIF(B44:O44,"&lt;&gt;")</f>
        <v>0</v>
      </c>
    </row>
    <row r="45" spans="1:16" x14ac:dyDescent="0.2">
      <c r="B45" s="2" t="s">
        <v>1351</v>
      </c>
      <c r="C45" s="2" t="s">
        <v>1509</v>
      </c>
      <c r="P45">
        <f>COUNTIF(B45:O45,"&lt;&gt;")</f>
        <v>2</v>
      </c>
    </row>
    <row r="46" spans="1:16" x14ac:dyDescent="0.2">
      <c r="P46">
        <f>COUNTIF(B46:O46,"&lt;&gt;")</f>
        <v>0</v>
      </c>
    </row>
    <row r="47" spans="1:16" x14ac:dyDescent="0.2">
      <c r="B47" s="2" t="s">
        <v>1353</v>
      </c>
      <c r="P47">
        <f>COUNTIF(B47:O47,"&lt;&gt;")</f>
        <v>1</v>
      </c>
    </row>
    <row r="48" spans="1:16" x14ac:dyDescent="0.2">
      <c r="A48" s="39" t="s">
        <v>1629</v>
      </c>
      <c r="B48" s="2" t="s">
        <v>1354</v>
      </c>
      <c r="C48" s="2" t="s">
        <v>1451</v>
      </c>
      <c r="D48" s="2" t="s">
        <v>1452</v>
      </c>
      <c r="E48" s="2" t="s">
        <v>1519</v>
      </c>
      <c r="P48">
        <f>COUNTIF(B48:O48,"&lt;&gt;")</f>
        <v>4</v>
      </c>
    </row>
    <row r="49" spans="1:16" x14ac:dyDescent="0.2">
      <c r="P49">
        <f>COUNTIF(B49:O49,"&lt;&gt;")</f>
        <v>0</v>
      </c>
    </row>
    <row r="50" spans="1:16" x14ac:dyDescent="0.2">
      <c r="A50" s="39" t="s">
        <v>1630</v>
      </c>
      <c r="B50" s="2" t="s">
        <v>1417</v>
      </c>
      <c r="C50" s="2" t="s">
        <v>1552</v>
      </c>
      <c r="D50" s="2" t="s">
        <v>1431</v>
      </c>
      <c r="P50">
        <f>COUNTIF(B50:O50,"&lt;&gt;")</f>
        <v>3</v>
      </c>
    </row>
    <row r="51" spans="1:16" x14ac:dyDescent="0.2">
      <c r="P51">
        <f>COUNTIF(B51:O51,"&lt;&gt;")</f>
        <v>0</v>
      </c>
    </row>
    <row r="52" spans="1:16" x14ac:dyDescent="0.2">
      <c r="P52">
        <f>COUNTIF(B52:O52,"&lt;&gt;")</f>
        <v>0</v>
      </c>
    </row>
    <row r="53" spans="1:16" x14ac:dyDescent="0.2">
      <c r="B53" s="2" t="s">
        <v>1359</v>
      </c>
      <c r="P53">
        <f>COUNTIF(B53:O53,"&lt;&gt;")</f>
        <v>1</v>
      </c>
    </row>
    <row r="54" spans="1:16" x14ac:dyDescent="0.2">
      <c r="P54">
        <f>COUNTIF(B54:O54,"&lt;&gt;")</f>
        <v>0</v>
      </c>
    </row>
    <row r="55" spans="1:16" x14ac:dyDescent="0.2">
      <c r="A55" s="39" t="s">
        <v>1631</v>
      </c>
      <c r="B55" s="2" t="s">
        <v>1361</v>
      </c>
      <c r="C55" s="2" t="s">
        <v>1529</v>
      </c>
      <c r="D55" s="2" t="s">
        <v>1504</v>
      </c>
      <c r="P55">
        <f>COUNTIF(B55:O55,"&lt;&gt;")</f>
        <v>3</v>
      </c>
    </row>
    <row r="56" spans="1:16" x14ac:dyDescent="0.2">
      <c r="P56">
        <f>COUNTIF(B56:O56,"&lt;&gt;")</f>
        <v>0</v>
      </c>
    </row>
    <row r="57" spans="1:16" x14ac:dyDescent="0.2">
      <c r="A57" s="39" t="s">
        <v>1632</v>
      </c>
      <c r="B57" s="2" t="s">
        <v>1363</v>
      </c>
      <c r="C57" s="2" t="s">
        <v>1429</v>
      </c>
      <c r="D57" s="2" t="s">
        <v>1430</v>
      </c>
      <c r="E57" s="2" t="s">
        <v>1443</v>
      </c>
      <c r="F57" s="2" t="s">
        <v>1533</v>
      </c>
      <c r="G57" s="2" t="s">
        <v>1562</v>
      </c>
      <c r="H57" s="2" t="s">
        <v>1563</v>
      </c>
      <c r="P57">
        <f>COUNTIF(B57:O57,"&lt;&gt;")</f>
        <v>7</v>
      </c>
    </row>
    <row r="58" spans="1:16" x14ac:dyDescent="0.2">
      <c r="A58" s="39" t="s">
        <v>1633</v>
      </c>
      <c r="B58" s="2" t="s">
        <v>1539</v>
      </c>
      <c r="C58" s="2" t="s">
        <v>1550</v>
      </c>
      <c r="P58">
        <f>COUNTIF(B58:O58,"&lt;&gt;")</f>
        <v>2</v>
      </c>
    </row>
    <row r="59" spans="1:16" x14ac:dyDescent="0.2">
      <c r="P59">
        <f>COUNTIF(B59:O59,"&lt;&gt;")</f>
        <v>0</v>
      </c>
    </row>
    <row r="60" spans="1:16" x14ac:dyDescent="0.2">
      <c r="P60">
        <f>COUNTIF(B60:O60,"&lt;&gt;")</f>
        <v>0</v>
      </c>
    </row>
    <row r="61" spans="1:16" x14ac:dyDescent="0.2">
      <c r="A61" s="39" t="s">
        <v>1634</v>
      </c>
      <c r="B61" s="2" t="s">
        <v>1367</v>
      </c>
      <c r="C61" s="2" t="s">
        <v>1413</v>
      </c>
      <c r="D61" s="2" t="s">
        <v>1600</v>
      </c>
      <c r="E61" s="2" t="s">
        <v>1524</v>
      </c>
      <c r="F61" s="2" t="s">
        <v>1461</v>
      </c>
      <c r="G61" s="2" t="s">
        <v>1460</v>
      </c>
      <c r="P61">
        <f>COUNTIF(B61:O61,"&lt;&gt;")</f>
        <v>6</v>
      </c>
    </row>
    <row r="62" spans="1:16" x14ac:dyDescent="0.2">
      <c r="P62">
        <f>COUNTIF(B62:O62,"&lt;&gt;")</f>
        <v>0</v>
      </c>
    </row>
    <row r="63" spans="1:16" x14ac:dyDescent="0.2">
      <c r="P63">
        <f>COUNTIF(B63:O63,"&lt;&gt;")</f>
        <v>0</v>
      </c>
    </row>
    <row r="64" spans="1:16" x14ac:dyDescent="0.2">
      <c r="B64" s="2" t="s">
        <v>1370</v>
      </c>
      <c r="P64">
        <f>COUNTIF(B64:O64,"&lt;&gt;")</f>
        <v>1</v>
      </c>
    </row>
    <row r="65" spans="1:16" x14ac:dyDescent="0.2">
      <c r="P65">
        <f>COUNTIF(B65:O65,"&lt;&gt;")</f>
        <v>0</v>
      </c>
    </row>
    <row r="66" spans="1:16" x14ac:dyDescent="0.2">
      <c r="A66" s="39" t="s">
        <v>1635</v>
      </c>
      <c r="B66" s="2" t="s">
        <v>1384</v>
      </c>
      <c r="C66" s="2" t="s">
        <v>1385</v>
      </c>
      <c r="D66" s="2" t="s">
        <v>1373</v>
      </c>
      <c r="E66" s="2" t="s">
        <v>1396</v>
      </c>
      <c r="F66" s="2" t="s">
        <v>1511</v>
      </c>
      <c r="G66" s="2" t="s">
        <v>1510</v>
      </c>
      <c r="H66" s="2" t="s">
        <v>1512</v>
      </c>
      <c r="P66">
        <f>COUNTIF(B66:O66,"&lt;&gt;")</f>
        <v>7</v>
      </c>
    </row>
    <row r="67" spans="1:16" x14ac:dyDescent="0.2">
      <c r="B67" s="2" t="s">
        <v>1401</v>
      </c>
      <c r="P67">
        <f>COUNTIF(B67:O67,"&lt;&gt;")</f>
        <v>1</v>
      </c>
    </row>
    <row r="68" spans="1:16" x14ac:dyDescent="0.2">
      <c r="P68">
        <f t="shared" ref="P68:P129" si="1">COUNTIF(B68:O68,"&lt;&gt;")</f>
        <v>0</v>
      </c>
    </row>
    <row r="69" spans="1:16" x14ac:dyDescent="0.2">
      <c r="P69">
        <f t="shared" si="1"/>
        <v>0</v>
      </c>
    </row>
    <row r="70" spans="1:16" x14ac:dyDescent="0.2">
      <c r="B70" s="2" t="s">
        <v>1376</v>
      </c>
      <c r="P70">
        <f t="shared" si="1"/>
        <v>1</v>
      </c>
    </row>
    <row r="71" spans="1:16" x14ac:dyDescent="0.2">
      <c r="B71" s="2" t="s">
        <v>1377</v>
      </c>
      <c r="C71" s="2" t="s">
        <v>1379</v>
      </c>
      <c r="P71">
        <f t="shared" si="1"/>
        <v>2</v>
      </c>
    </row>
    <row r="72" spans="1:16" x14ac:dyDescent="0.2">
      <c r="P72">
        <f t="shared" si="1"/>
        <v>0</v>
      </c>
    </row>
    <row r="73" spans="1:16" x14ac:dyDescent="0.2">
      <c r="B73" s="2" t="s">
        <v>1580</v>
      </c>
      <c r="P73">
        <f>COUNTIF(B73:O73,"&lt;&gt;")</f>
        <v>1</v>
      </c>
    </row>
    <row r="74" spans="1:16" x14ac:dyDescent="0.2">
      <c r="P74">
        <f t="shared" si="1"/>
        <v>0</v>
      </c>
    </row>
    <row r="75" spans="1:16" x14ac:dyDescent="0.2">
      <c r="B75" s="2" t="s">
        <v>1365</v>
      </c>
      <c r="P75">
        <f>COUNTIF(B75:O75,"&lt;&gt;")</f>
        <v>1</v>
      </c>
    </row>
    <row r="76" spans="1:16" x14ac:dyDescent="0.2">
      <c r="P76">
        <f t="shared" si="1"/>
        <v>0</v>
      </c>
    </row>
    <row r="77" spans="1:16" x14ac:dyDescent="0.2">
      <c r="A77" s="39" t="s">
        <v>1636</v>
      </c>
      <c r="B77" s="2" t="s">
        <v>1503</v>
      </c>
      <c r="C77" s="2" t="s">
        <v>1540</v>
      </c>
      <c r="D77" s="2" t="s">
        <v>1485</v>
      </c>
    </row>
    <row r="78" spans="1:16" x14ac:dyDescent="0.2">
      <c r="A78" s="39" t="s">
        <v>1637</v>
      </c>
      <c r="B78" s="2" t="s">
        <v>1435</v>
      </c>
      <c r="C78" s="2" t="s">
        <v>1575</v>
      </c>
      <c r="D78" s="2" t="s">
        <v>1366</v>
      </c>
      <c r="E78" s="2" t="s">
        <v>1501</v>
      </c>
      <c r="F78" s="2" t="s">
        <v>1514</v>
      </c>
      <c r="P78">
        <f>COUNTIF(B78:O78,"&lt;&gt;")</f>
        <v>5</v>
      </c>
    </row>
    <row r="79" spans="1:16" x14ac:dyDescent="0.2">
      <c r="P79">
        <f t="shared" si="1"/>
        <v>0</v>
      </c>
    </row>
    <row r="80" spans="1:16" x14ac:dyDescent="0.2">
      <c r="B80" s="2" t="s">
        <v>1386</v>
      </c>
      <c r="C80" s="2" t="s">
        <v>1392</v>
      </c>
      <c r="D80" s="2" t="s">
        <v>1389</v>
      </c>
      <c r="E80" s="2" t="s">
        <v>1391</v>
      </c>
      <c r="F80" s="2" t="s">
        <v>1387</v>
      </c>
      <c r="P80">
        <f t="shared" si="1"/>
        <v>5</v>
      </c>
    </row>
    <row r="81" spans="1:16" x14ac:dyDescent="0.2">
      <c r="P81">
        <f t="shared" si="1"/>
        <v>0</v>
      </c>
    </row>
    <row r="82" spans="1:16" x14ac:dyDescent="0.2">
      <c r="A82" s="39" t="s">
        <v>1638</v>
      </c>
      <c r="B82" s="2" t="s">
        <v>1388</v>
      </c>
      <c r="C82" s="2" t="s">
        <v>1581</v>
      </c>
      <c r="D82" s="2" t="s">
        <v>1579</v>
      </c>
      <c r="P82">
        <f t="shared" si="1"/>
        <v>3</v>
      </c>
    </row>
    <row r="83" spans="1:16" x14ac:dyDescent="0.2">
      <c r="P83">
        <f>COUNTIF(B83:O83,"&lt;&gt;")</f>
        <v>0</v>
      </c>
    </row>
    <row r="84" spans="1:16" x14ac:dyDescent="0.2">
      <c r="B84" s="2" t="s">
        <v>1407</v>
      </c>
      <c r="C84" s="2" t="s">
        <v>1409</v>
      </c>
      <c r="P84">
        <f>COUNTIF(B84:O84,"&lt;&gt;")</f>
        <v>2</v>
      </c>
    </row>
    <row r="85" spans="1:16" x14ac:dyDescent="0.2">
      <c r="P85">
        <f t="shared" si="1"/>
        <v>0</v>
      </c>
    </row>
    <row r="86" spans="1:16" x14ac:dyDescent="0.2">
      <c r="P86">
        <f t="shared" si="1"/>
        <v>0</v>
      </c>
    </row>
    <row r="87" spans="1:16" x14ac:dyDescent="0.2">
      <c r="B87" s="2" t="s">
        <v>1393</v>
      </c>
      <c r="C87" s="2" t="s">
        <v>1432</v>
      </c>
      <c r="P87">
        <f t="shared" si="1"/>
        <v>2</v>
      </c>
    </row>
    <row r="88" spans="1:16" x14ac:dyDescent="0.2">
      <c r="B88" s="2" t="s">
        <v>1356</v>
      </c>
      <c r="P88">
        <f>COUNTIF(B88:O88,"&lt;&gt;")</f>
        <v>1</v>
      </c>
    </row>
    <row r="89" spans="1:16" x14ac:dyDescent="0.2">
      <c r="P89">
        <f t="shared" si="1"/>
        <v>0</v>
      </c>
    </row>
    <row r="90" spans="1:16" x14ac:dyDescent="0.2">
      <c r="P90">
        <f t="shared" si="1"/>
        <v>0</v>
      </c>
    </row>
    <row r="91" spans="1:16" x14ac:dyDescent="0.2">
      <c r="P91">
        <f t="shared" si="1"/>
        <v>0</v>
      </c>
    </row>
    <row r="92" spans="1:16" x14ac:dyDescent="0.2">
      <c r="P92">
        <f t="shared" si="1"/>
        <v>0</v>
      </c>
    </row>
    <row r="93" spans="1:16" x14ac:dyDescent="0.2">
      <c r="P93">
        <f t="shared" si="1"/>
        <v>0</v>
      </c>
    </row>
    <row r="94" spans="1:16" x14ac:dyDescent="0.2">
      <c r="P94">
        <f t="shared" si="1"/>
        <v>0</v>
      </c>
    </row>
    <row r="95" spans="1:16" x14ac:dyDescent="0.2">
      <c r="P95">
        <f t="shared" si="1"/>
        <v>0</v>
      </c>
    </row>
    <row r="96" spans="1:16" x14ac:dyDescent="0.2">
      <c r="B96" s="2" t="s">
        <v>1402</v>
      </c>
      <c r="P96">
        <f t="shared" si="1"/>
        <v>1</v>
      </c>
    </row>
    <row r="97" spans="2:16" x14ac:dyDescent="0.2">
      <c r="B97" s="2" t="s">
        <v>1403</v>
      </c>
      <c r="P97">
        <f t="shared" si="1"/>
        <v>1</v>
      </c>
    </row>
    <row r="98" spans="2:16" x14ac:dyDescent="0.2">
      <c r="P98">
        <f t="shared" si="1"/>
        <v>0</v>
      </c>
    </row>
    <row r="99" spans="2:16" x14ac:dyDescent="0.2">
      <c r="P99">
        <f t="shared" si="1"/>
        <v>0</v>
      </c>
    </row>
    <row r="100" spans="2:16" x14ac:dyDescent="0.2">
      <c r="P100">
        <f t="shared" si="1"/>
        <v>0</v>
      </c>
    </row>
    <row r="101" spans="2:16" x14ac:dyDescent="0.2">
      <c r="P101">
        <f t="shared" si="1"/>
        <v>0</v>
      </c>
    </row>
    <row r="102" spans="2:16" x14ac:dyDescent="0.2">
      <c r="P102">
        <f>COUNTIF(B102:O102,"&lt;&gt;")</f>
        <v>0</v>
      </c>
    </row>
    <row r="103" spans="2:16" x14ac:dyDescent="0.2">
      <c r="P103">
        <f t="shared" si="1"/>
        <v>0</v>
      </c>
    </row>
    <row r="104" spans="2:16" x14ac:dyDescent="0.2">
      <c r="B104" s="2" t="s">
        <v>1410</v>
      </c>
      <c r="P104">
        <f t="shared" si="1"/>
        <v>1</v>
      </c>
    </row>
    <row r="105" spans="2:16" x14ac:dyDescent="0.2">
      <c r="P105">
        <f t="shared" si="1"/>
        <v>0</v>
      </c>
    </row>
    <row r="106" spans="2:16" x14ac:dyDescent="0.2">
      <c r="B106" s="2" t="s">
        <v>1412</v>
      </c>
      <c r="C106" s="2" t="s">
        <v>1411</v>
      </c>
      <c r="D106" s="2" t="s">
        <v>1406</v>
      </c>
      <c r="E106" s="2" t="s">
        <v>1414</v>
      </c>
      <c r="P106">
        <f t="shared" si="1"/>
        <v>4</v>
      </c>
    </row>
    <row r="107" spans="2:16" x14ac:dyDescent="0.2">
      <c r="P107">
        <f t="shared" si="1"/>
        <v>0</v>
      </c>
    </row>
    <row r="108" spans="2:16" x14ac:dyDescent="0.2">
      <c r="P108">
        <f t="shared" si="1"/>
        <v>0</v>
      </c>
    </row>
    <row r="109" spans="2:16" x14ac:dyDescent="0.2">
      <c r="P109">
        <f t="shared" si="1"/>
        <v>0</v>
      </c>
    </row>
    <row r="110" spans="2:16" x14ac:dyDescent="0.2">
      <c r="P110">
        <f t="shared" si="1"/>
        <v>0</v>
      </c>
    </row>
    <row r="112" spans="2:16" x14ac:dyDescent="0.2">
      <c r="B112" s="2" t="s">
        <v>1418</v>
      </c>
      <c r="C112" s="2" t="s">
        <v>1419</v>
      </c>
      <c r="P112">
        <f t="shared" si="1"/>
        <v>2</v>
      </c>
    </row>
    <row r="113" spans="2:16" x14ac:dyDescent="0.2">
      <c r="P113">
        <f t="shared" si="1"/>
        <v>0</v>
      </c>
    </row>
    <row r="114" spans="2:16" x14ac:dyDescent="0.2">
      <c r="B114" s="2" t="s">
        <v>1420</v>
      </c>
      <c r="P114">
        <f t="shared" si="1"/>
        <v>1</v>
      </c>
    </row>
    <row r="115" spans="2:16" x14ac:dyDescent="0.2">
      <c r="B115" s="2" t="s">
        <v>1421</v>
      </c>
      <c r="P115">
        <f t="shared" si="1"/>
        <v>1</v>
      </c>
    </row>
    <row r="116" spans="2:16" x14ac:dyDescent="0.2">
      <c r="B116" s="2" t="s">
        <v>1422</v>
      </c>
      <c r="P116">
        <f t="shared" si="1"/>
        <v>1</v>
      </c>
    </row>
    <row r="117" spans="2:16" x14ac:dyDescent="0.2">
      <c r="B117" s="2" t="s">
        <v>1423</v>
      </c>
      <c r="P117">
        <f t="shared" si="1"/>
        <v>1</v>
      </c>
    </row>
    <row r="118" spans="2:16" x14ac:dyDescent="0.2">
      <c r="P118">
        <f t="shared" si="1"/>
        <v>0</v>
      </c>
    </row>
    <row r="119" spans="2:16" x14ac:dyDescent="0.2">
      <c r="B119" s="2" t="s">
        <v>1425</v>
      </c>
      <c r="C119" s="2" t="s">
        <v>1427</v>
      </c>
      <c r="P119">
        <f t="shared" si="1"/>
        <v>2</v>
      </c>
    </row>
    <row r="120" spans="2:16" x14ac:dyDescent="0.2">
      <c r="B120" s="2" t="s">
        <v>1426</v>
      </c>
      <c r="P120">
        <f t="shared" si="1"/>
        <v>1</v>
      </c>
    </row>
    <row r="121" spans="2:16" x14ac:dyDescent="0.2">
      <c r="P121">
        <f t="shared" si="1"/>
        <v>0</v>
      </c>
    </row>
    <row r="122" spans="2:16" x14ac:dyDescent="0.2">
      <c r="P122">
        <f t="shared" si="1"/>
        <v>0</v>
      </c>
    </row>
    <row r="123" spans="2:16" x14ac:dyDescent="0.2">
      <c r="P123">
        <f t="shared" si="1"/>
        <v>0</v>
      </c>
    </row>
    <row r="124" spans="2:16" x14ac:dyDescent="0.2">
      <c r="P124">
        <f t="shared" si="1"/>
        <v>0</v>
      </c>
    </row>
    <row r="125" spans="2:16" x14ac:dyDescent="0.2">
      <c r="P125">
        <f t="shared" si="1"/>
        <v>0</v>
      </c>
    </row>
    <row r="126" spans="2:16" x14ac:dyDescent="0.2">
      <c r="P126">
        <f t="shared" si="1"/>
        <v>0</v>
      </c>
    </row>
    <row r="127" spans="2:16" x14ac:dyDescent="0.2">
      <c r="P127">
        <f t="shared" si="1"/>
        <v>0</v>
      </c>
    </row>
    <row r="128" spans="2:16" x14ac:dyDescent="0.2">
      <c r="B128" s="2" t="s">
        <v>1433</v>
      </c>
      <c r="P128">
        <f>COUNTIF(B128:O128,"&lt;&gt;")</f>
        <v>1</v>
      </c>
    </row>
    <row r="129" spans="2:16" x14ac:dyDescent="0.2">
      <c r="P129">
        <f t="shared" si="1"/>
        <v>0</v>
      </c>
    </row>
    <row r="130" spans="2:16" x14ac:dyDescent="0.2">
      <c r="P130">
        <f>COUNTIF(B130:O130,"&lt;&gt;")</f>
        <v>0</v>
      </c>
    </row>
    <row r="131" spans="2:16" x14ac:dyDescent="0.2">
      <c r="P131">
        <f t="shared" ref="P131:P194" si="2">COUNTIF(B131:O131,"&lt;&gt;")</f>
        <v>0</v>
      </c>
    </row>
    <row r="132" spans="2:16" x14ac:dyDescent="0.2">
      <c r="B132" s="2" t="s">
        <v>1436</v>
      </c>
      <c r="P132">
        <f t="shared" si="2"/>
        <v>1</v>
      </c>
    </row>
    <row r="133" spans="2:16" x14ac:dyDescent="0.2">
      <c r="P133">
        <f t="shared" si="2"/>
        <v>0</v>
      </c>
    </row>
    <row r="134" spans="2:16" x14ac:dyDescent="0.2">
      <c r="B134" s="2" t="s">
        <v>1438</v>
      </c>
      <c r="C134" s="2" t="s">
        <v>1441</v>
      </c>
      <c r="P134">
        <f t="shared" si="2"/>
        <v>2</v>
      </c>
    </row>
    <row r="135" spans="2:16" x14ac:dyDescent="0.2">
      <c r="B135" s="2" t="s">
        <v>1439</v>
      </c>
      <c r="C135" s="2" t="s">
        <v>1440</v>
      </c>
      <c r="P135">
        <f t="shared" si="2"/>
        <v>2</v>
      </c>
    </row>
    <row r="136" spans="2:16" x14ac:dyDescent="0.2">
      <c r="P136">
        <f t="shared" si="2"/>
        <v>0</v>
      </c>
    </row>
    <row r="137" spans="2:16" x14ac:dyDescent="0.2">
      <c r="P137">
        <f t="shared" si="2"/>
        <v>0</v>
      </c>
    </row>
    <row r="138" spans="2:16" x14ac:dyDescent="0.2">
      <c r="P138">
        <f t="shared" si="2"/>
        <v>0</v>
      </c>
    </row>
    <row r="139" spans="2:16" x14ac:dyDescent="0.2">
      <c r="P139">
        <f t="shared" si="2"/>
        <v>0</v>
      </c>
    </row>
    <row r="140" spans="2:16" x14ac:dyDescent="0.2">
      <c r="P140">
        <f t="shared" si="2"/>
        <v>0</v>
      </c>
    </row>
    <row r="141" spans="2:16" x14ac:dyDescent="0.2">
      <c r="P141">
        <f t="shared" si="2"/>
        <v>0</v>
      </c>
    </row>
    <row r="142" spans="2:16" x14ac:dyDescent="0.2">
      <c r="B142" s="2" t="s">
        <v>1446</v>
      </c>
      <c r="P142">
        <f t="shared" si="2"/>
        <v>1</v>
      </c>
    </row>
    <row r="143" spans="2:16" x14ac:dyDescent="0.2">
      <c r="B143" s="2" t="s">
        <v>1447</v>
      </c>
      <c r="P143">
        <f t="shared" si="2"/>
        <v>1</v>
      </c>
    </row>
    <row r="144" spans="2:16" x14ac:dyDescent="0.2">
      <c r="P144">
        <f t="shared" si="2"/>
        <v>0</v>
      </c>
    </row>
    <row r="145" spans="2:16" x14ac:dyDescent="0.2">
      <c r="B145" s="2" t="s">
        <v>1449</v>
      </c>
      <c r="P145">
        <f t="shared" si="2"/>
        <v>1</v>
      </c>
    </row>
    <row r="146" spans="2:16" x14ac:dyDescent="0.2">
      <c r="B146" s="2" t="s">
        <v>1450</v>
      </c>
      <c r="P146">
        <f t="shared" si="2"/>
        <v>1</v>
      </c>
    </row>
    <row r="147" spans="2:16" x14ac:dyDescent="0.2">
      <c r="B147" s="2" t="s">
        <v>1602</v>
      </c>
      <c r="P147">
        <f t="shared" si="2"/>
        <v>1</v>
      </c>
    </row>
    <row r="148" spans="2:16" x14ac:dyDescent="0.2">
      <c r="P148">
        <f t="shared" si="2"/>
        <v>0</v>
      </c>
    </row>
    <row r="149" spans="2:16" x14ac:dyDescent="0.2">
      <c r="P149">
        <f t="shared" si="2"/>
        <v>0</v>
      </c>
    </row>
    <row r="150" spans="2:16" x14ac:dyDescent="0.2">
      <c r="P150">
        <f t="shared" si="2"/>
        <v>0</v>
      </c>
    </row>
    <row r="151" spans="2:16" x14ac:dyDescent="0.2">
      <c r="P151">
        <f t="shared" si="2"/>
        <v>0</v>
      </c>
    </row>
    <row r="152" spans="2:16" x14ac:dyDescent="0.2">
      <c r="B152" s="2" t="s">
        <v>1455</v>
      </c>
      <c r="P152">
        <f t="shared" si="2"/>
        <v>1</v>
      </c>
    </row>
    <row r="153" spans="2:16" x14ac:dyDescent="0.2">
      <c r="P153">
        <f t="shared" si="2"/>
        <v>0</v>
      </c>
    </row>
    <row r="154" spans="2:16" x14ac:dyDescent="0.2">
      <c r="P154">
        <f t="shared" si="2"/>
        <v>0</v>
      </c>
    </row>
    <row r="155" spans="2:16" x14ac:dyDescent="0.2">
      <c r="P155">
        <f t="shared" si="2"/>
        <v>0</v>
      </c>
    </row>
    <row r="156" spans="2:16" x14ac:dyDescent="0.2">
      <c r="P156">
        <f t="shared" si="2"/>
        <v>0</v>
      </c>
    </row>
    <row r="157" spans="2:16" x14ac:dyDescent="0.2">
      <c r="P157">
        <f t="shared" si="2"/>
        <v>0</v>
      </c>
    </row>
    <row r="158" spans="2:16" x14ac:dyDescent="0.2">
      <c r="P158">
        <f t="shared" si="2"/>
        <v>0</v>
      </c>
    </row>
    <row r="159" spans="2:16" x14ac:dyDescent="0.2">
      <c r="P159">
        <f t="shared" si="2"/>
        <v>0</v>
      </c>
    </row>
    <row r="160" spans="2:16" x14ac:dyDescent="0.2">
      <c r="P160">
        <f t="shared" si="2"/>
        <v>0</v>
      </c>
    </row>
    <row r="161" spans="2:16" x14ac:dyDescent="0.2">
      <c r="P161">
        <f t="shared" si="2"/>
        <v>0</v>
      </c>
    </row>
    <row r="162" spans="2:16" x14ac:dyDescent="0.2">
      <c r="B162" s="2" t="s">
        <v>1465</v>
      </c>
      <c r="P162">
        <f t="shared" si="2"/>
        <v>1</v>
      </c>
    </row>
    <row r="163" spans="2:16" x14ac:dyDescent="0.2">
      <c r="B163" s="2" t="s">
        <v>1466</v>
      </c>
      <c r="P163">
        <f t="shared" si="2"/>
        <v>1</v>
      </c>
    </row>
    <row r="164" spans="2:16" x14ac:dyDescent="0.2">
      <c r="B164" s="2" t="s">
        <v>1467</v>
      </c>
      <c r="P164">
        <f t="shared" si="2"/>
        <v>1</v>
      </c>
    </row>
    <row r="165" spans="2:16" x14ac:dyDescent="0.2">
      <c r="B165" s="2" t="s">
        <v>1468</v>
      </c>
      <c r="P165">
        <f t="shared" si="2"/>
        <v>1</v>
      </c>
    </row>
    <row r="166" spans="2:16" x14ac:dyDescent="0.2">
      <c r="P166">
        <f t="shared" si="2"/>
        <v>0</v>
      </c>
    </row>
    <row r="167" spans="2:16" x14ac:dyDescent="0.2">
      <c r="B167" s="2" t="s">
        <v>1470</v>
      </c>
      <c r="P167">
        <f t="shared" si="2"/>
        <v>1</v>
      </c>
    </row>
    <row r="168" spans="2:16" x14ac:dyDescent="0.2">
      <c r="B168" s="2" t="s">
        <v>1471</v>
      </c>
      <c r="P168">
        <f t="shared" si="2"/>
        <v>1</v>
      </c>
    </row>
    <row r="169" spans="2:16" x14ac:dyDescent="0.2">
      <c r="P169">
        <f t="shared" si="2"/>
        <v>0</v>
      </c>
    </row>
    <row r="170" spans="2:16" x14ac:dyDescent="0.2">
      <c r="P170">
        <f t="shared" si="2"/>
        <v>0</v>
      </c>
    </row>
    <row r="171" spans="2:16" x14ac:dyDescent="0.2">
      <c r="P171">
        <f t="shared" si="2"/>
        <v>0</v>
      </c>
    </row>
    <row r="172" spans="2:16" x14ac:dyDescent="0.2">
      <c r="B172" s="2" t="s">
        <v>1475</v>
      </c>
      <c r="P172">
        <f t="shared" si="2"/>
        <v>1</v>
      </c>
    </row>
    <row r="173" spans="2:16" x14ac:dyDescent="0.2">
      <c r="P173">
        <f t="shared" si="2"/>
        <v>0</v>
      </c>
    </row>
    <row r="174" spans="2:16" x14ac:dyDescent="0.2">
      <c r="B174" s="2" t="s">
        <v>1477</v>
      </c>
      <c r="P174">
        <f t="shared" si="2"/>
        <v>1</v>
      </c>
    </row>
    <row r="175" spans="2:16" x14ac:dyDescent="0.2">
      <c r="B175" s="2" t="s">
        <v>1478</v>
      </c>
      <c r="P175">
        <f t="shared" si="2"/>
        <v>1</v>
      </c>
    </row>
    <row r="176" spans="2:16" x14ac:dyDescent="0.2">
      <c r="B176" s="2" t="s">
        <v>1479</v>
      </c>
      <c r="P176">
        <f t="shared" si="2"/>
        <v>1</v>
      </c>
    </row>
    <row r="177" spans="1:16" x14ac:dyDescent="0.2">
      <c r="P177">
        <f t="shared" si="2"/>
        <v>0</v>
      </c>
    </row>
    <row r="178" spans="1:16" x14ac:dyDescent="0.2">
      <c r="P178">
        <f t="shared" si="2"/>
        <v>0</v>
      </c>
    </row>
    <row r="179" spans="1:16" x14ac:dyDescent="0.2">
      <c r="B179" s="2" t="s">
        <v>1482</v>
      </c>
      <c r="P179">
        <f t="shared" si="2"/>
        <v>1</v>
      </c>
    </row>
    <row r="180" spans="1:16" x14ac:dyDescent="0.2">
      <c r="B180" s="2" t="s">
        <v>1483</v>
      </c>
      <c r="P180">
        <f t="shared" si="2"/>
        <v>1</v>
      </c>
    </row>
    <row r="181" spans="1:16" x14ac:dyDescent="0.2">
      <c r="A181" s="39" t="s">
        <v>1639</v>
      </c>
      <c r="B181" s="2" t="s">
        <v>1484</v>
      </c>
      <c r="C181" s="2" t="s">
        <v>1548</v>
      </c>
      <c r="D181" s="2" t="s">
        <v>1549</v>
      </c>
      <c r="P181">
        <f t="shared" si="2"/>
        <v>3</v>
      </c>
    </row>
    <row r="182" spans="1:16" x14ac:dyDescent="0.2">
      <c r="P182">
        <f t="shared" si="2"/>
        <v>0</v>
      </c>
    </row>
    <row r="183" spans="1:16" x14ac:dyDescent="0.2">
      <c r="P183">
        <f t="shared" si="2"/>
        <v>0</v>
      </c>
    </row>
    <row r="184" spans="1:16" x14ac:dyDescent="0.2">
      <c r="P184">
        <f t="shared" si="2"/>
        <v>0</v>
      </c>
    </row>
    <row r="185" spans="1:16" x14ac:dyDescent="0.2">
      <c r="B185" s="2" t="s">
        <v>1488</v>
      </c>
      <c r="P185">
        <f t="shared" si="2"/>
        <v>1</v>
      </c>
    </row>
    <row r="186" spans="1:16" x14ac:dyDescent="0.2">
      <c r="B186" s="2" t="s">
        <v>1489</v>
      </c>
      <c r="C186" s="2" t="s">
        <v>1491</v>
      </c>
      <c r="P186">
        <f t="shared" si="2"/>
        <v>2</v>
      </c>
    </row>
    <row r="187" spans="1:16" x14ac:dyDescent="0.2">
      <c r="P187">
        <f t="shared" si="2"/>
        <v>0</v>
      </c>
    </row>
    <row r="188" spans="1:16" x14ac:dyDescent="0.2">
      <c r="P188">
        <f t="shared" si="2"/>
        <v>0</v>
      </c>
    </row>
    <row r="189" spans="1:16" x14ac:dyDescent="0.2">
      <c r="B189" s="2" t="s">
        <v>1492</v>
      </c>
      <c r="C189" s="2" t="s">
        <v>1493</v>
      </c>
      <c r="P189">
        <f t="shared" si="2"/>
        <v>2</v>
      </c>
    </row>
    <row r="190" spans="1:16" x14ac:dyDescent="0.2">
      <c r="P190">
        <f t="shared" si="2"/>
        <v>0</v>
      </c>
    </row>
    <row r="191" spans="1:16" x14ac:dyDescent="0.2">
      <c r="P191">
        <f t="shared" si="2"/>
        <v>0</v>
      </c>
    </row>
    <row r="192" spans="1:16" x14ac:dyDescent="0.2">
      <c r="P192">
        <f t="shared" si="2"/>
        <v>0</v>
      </c>
    </row>
    <row r="193" spans="2:16" x14ac:dyDescent="0.2">
      <c r="B193" s="2" t="s">
        <v>1496</v>
      </c>
      <c r="C193" s="2" t="s">
        <v>1497</v>
      </c>
      <c r="D193" s="2" t="s">
        <v>1499</v>
      </c>
      <c r="P193">
        <f t="shared" si="2"/>
        <v>3</v>
      </c>
    </row>
    <row r="194" spans="2:16" x14ac:dyDescent="0.2">
      <c r="P194">
        <f t="shared" si="2"/>
        <v>0</v>
      </c>
    </row>
    <row r="195" spans="2:16" x14ac:dyDescent="0.2">
      <c r="B195" s="2" t="s">
        <v>1498</v>
      </c>
      <c r="P195">
        <f t="shared" ref="P195:P258" si="3">COUNTIF(B195:O195,"&lt;&gt;")</f>
        <v>1</v>
      </c>
    </row>
    <row r="196" spans="2:16" x14ac:dyDescent="0.2">
      <c r="P196">
        <f t="shared" si="3"/>
        <v>0</v>
      </c>
    </row>
    <row r="197" spans="2:16" x14ac:dyDescent="0.2">
      <c r="B197" s="2" t="s">
        <v>1500</v>
      </c>
      <c r="P197">
        <f t="shared" si="3"/>
        <v>1</v>
      </c>
    </row>
    <row r="198" spans="2:16" x14ac:dyDescent="0.2">
      <c r="P198">
        <f t="shared" si="3"/>
        <v>0</v>
      </c>
    </row>
    <row r="199" spans="2:16" x14ac:dyDescent="0.2">
      <c r="B199" s="2" t="s">
        <v>1502</v>
      </c>
      <c r="P199">
        <f t="shared" si="3"/>
        <v>1</v>
      </c>
    </row>
    <row r="200" spans="2:16" x14ac:dyDescent="0.2">
      <c r="P200">
        <f t="shared" si="3"/>
        <v>0</v>
      </c>
    </row>
    <row r="201" spans="2:16" x14ac:dyDescent="0.2">
      <c r="P201">
        <f t="shared" si="3"/>
        <v>0</v>
      </c>
    </row>
    <row r="202" spans="2:16" x14ac:dyDescent="0.2">
      <c r="B202" s="2" t="s">
        <v>1505</v>
      </c>
      <c r="P202">
        <f t="shared" si="3"/>
        <v>1</v>
      </c>
    </row>
    <row r="203" spans="2:16" x14ac:dyDescent="0.2">
      <c r="B203" s="2" t="s">
        <v>1506</v>
      </c>
      <c r="P203">
        <f t="shared" si="3"/>
        <v>1</v>
      </c>
    </row>
    <row r="204" spans="2:16" x14ac:dyDescent="0.2">
      <c r="P204">
        <f t="shared" si="3"/>
        <v>0</v>
      </c>
    </row>
    <row r="205" spans="2:16" x14ac:dyDescent="0.2">
      <c r="B205" s="2" t="s">
        <v>1508</v>
      </c>
      <c r="C205" s="2" t="s">
        <v>1507</v>
      </c>
      <c r="P205">
        <f t="shared" si="3"/>
        <v>2</v>
      </c>
    </row>
    <row r="206" spans="2:16" x14ac:dyDescent="0.2">
      <c r="P206">
        <f t="shared" si="3"/>
        <v>0</v>
      </c>
    </row>
    <row r="207" spans="2:16" x14ac:dyDescent="0.2">
      <c r="P207">
        <f t="shared" si="3"/>
        <v>0</v>
      </c>
    </row>
    <row r="208" spans="2:16" x14ac:dyDescent="0.2">
      <c r="P208">
        <f t="shared" si="3"/>
        <v>0</v>
      </c>
    </row>
    <row r="209" spans="1:16" x14ac:dyDescent="0.2">
      <c r="P209">
        <f t="shared" si="3"/>
        <v>0</v>
      </c>
    </row>
    <row r="210" spans="1:16" x14ac:dyDescent="0.2">
      <c r="P210">
        <f t="shared" si="3"/>
        <v>0</v>
      </c>
    </row>
    <row r="211" spans="1:16" x14ac:dyDescent="0.2">
      <c r="P211">
        <f t="shared" si="3"/>
        <v>0</v>
      </c>
    </row>
    <row r="212" spans="1:16" x14ac:dyDescent="0.2">
      <c r="P212">
        <f t="shared" si="3"/>
        <v>0</v>
      </c>
    </row>
    <row r="213" spans="1:16" x14ac:dyDescent="0.2">
      <c r="P213">
        <f t="shared" si="3"/>
        <v>0</v>
      </c>
    </row>
    <row r="214" spans="1:16" x14ac:dyDescent="0.2">
      <c r="P214">
        <f t="shared" si="3"/>
        <v>0</v>
      </c>
    </row>
    <row r="215" spans="1:16" x14ac:dyDescent="0.2">
      <c r="P215">
        <f t="shared" si="3"/>
        <v>0</v>
      </c>
    </row>
    <row r="216" spans="1:16" x14ac:dyDescent="0.2">
      <c r="P216">
        <f t="shared" si="3"/>
        <v>0</v>
      </c>
    </row>
    <row r="217" spans="1:16" x14ac:dyDescent="0.2">
      <c r="P217">
        <f t="shared" si="3"/>
        <v>0</v>
      </c>
    </row>
    <row r="218" spans="1:16" x14ac:dyDescent="0.2">
      <c r="B218" s="2" t="s">
        <v>1521</v>
      </c>
      <c r="P218">
        <f t="shared" si="3"/>
        <v>1</v>
      </c>
    </row>
    <row r="219" spans="1:16" x14ac:dyDescent="0.2">
      <c r="A219" s="39" t="s">
        <v>1640</v>
      </c>
      <c r="B219" s="2" t="s">
        <v>1522</v>
      </c>
      <c r="C219" s="2" t="s">
        <v>1523</v>
      </c>
      <c r="D219" s="2" t="s">
        <v>1551</v>
      </c>
      <c r="P219">
        <f t="shared" si="3"/>
        <v>3</v>
      </c>
    </row>
    <row r="220" spans="1:16" x14ac:dyDescent="0.2">
      <c r="P220">
        <f t="shared" si="3"/>
        <v>0</v>
      </c>
    </row>
    <row r="221" spans="1:16" x14ac:dyDescent="0.2">
      <c r="P221">
        <f t="shared" si="3"/>
        <v>0</v>
      </c>
    </row>
    <row r="222" spans="1:16" x14ac:dyDescent="0.2">
      <c r="B222" s="2" t="s">
        <v>1525</v>
      </c>
      <c r="P222">
        <f t="shared" si="3"/>
        <v>1</v>
      </c>
    </row>
    <row r="223" spans="1:16" x14ac:dyDescent="0.2">
      <c r="B223" s="2" t="s">
        <v>1526</v>
      </c>
      <c r="P223">
        <f t="shared" si="3"/>
        <v>1</v>
      </c>
    </row>
    <row r="224" spans="1:16" x14ac:dyDescent="0.2">
      <c r="B224" s="2" t="s">
        <v>1527</v>
      </c>
      <c r="P224">
        <f t="shared" si="3"/>
        <v>1</v>
      </c>
    </row>
    <row r="225" spans="1:16" x14ac:dyDescent="0.2">
      <c r="B225" s="2" t="s">
        <v>1528</v>
      </c>
      <c r="P225">
        <f t="shared" si="3"/>
        <v>1</v>
      </c>
    </row>
    <row r="226" spans="1:16" x14ac:dyDescent="0.2">
      <c r="P226">
        <f t="shared" si="3"/>
        <v>0</v>
      </c>
    </row>
    <row r="227" spans="1:16" x14ac:dyDescent="0.2">
      <c r="B227" s="2" t="s">
        <v>1530</v>
      </c>
      <c r="P227">
        <f t="shared" si="3"/>
        <v>1</v>
      </c>
    </row>
    <row r="228" spans="1:16" x14ac:dyDescent="0.2">
      <c r="P228">
        <f t="shared" si="3"/>
        <v>0</v>
      </c>
    </row>
    <row r="229" spans="1:16" x14ac:dyDescent="0.2">
      <c r="P229">
        <f t="shared" si="3"/>
        <v>0</v>
      </c>
    </row>
    <row r="230" spans="1:16" x14ac:dyDescent="0.2">
      <c r="P230">
        <f t="shared" si="3"/>
        <v>0</v>
      </c>
    </row>
    <row r="231" spans="1:16" x14ac:dyDescent="0.2">
      <c r="B231" s="2" t="s">
        <v>1534</v>
      </c>
      <c r="P231">
        <f t="shared" si="3"/>
        <v>1</v>
      </c>
    </row>
    <row r="232" spans="1:16" x14ac:dyDescent="0.2">
      <c r="A232" s="39" t="s">
        <v>1641</v>
      </c>
      <c r="B232" s="2" t="s">
        <v>1535</v>
      </c>
      <c r="C232" s="2" t="s">
        <v>1591</v>
      </c>
      <c r="D232" s="2" t="s">
        <v>1531</v>
      </c>
      <c r="E232" s="2" t="s">
        <v>1495</v>
      </c>
      <c r="P232">
        <f t="shared" si="3"/>
        <v>4</v>
      </c>
    </row>
    <row r="233" spans="1:16" x14ac:dyDescent="0.2">
      <c r="B233" s="2" t="s">
        <v>1536</v>
      </c>
      <c r="P233">
        <f t="shared" si="3"/>
        <v>1</v>
      </c>
    </row>
    <row r="234" spans="1:16" x14ac:dyDescent="0.2">
      <c r="B234" s="2" t="s">
        <v>1537</v>
      </c>
      <c r="P234">
        <f t="shared" si="3"/>
        <v>1</v>
      </c>
    </row>
    <row r="235" spans="1:16" x14ac:dyDescent="0.2">
      <c r="B235" s="2" t="s">
        <v>1538</v>
      </c>
      <c r="P235">
        <f t="shared" si="3"/>
        <v>1</v>
      </c>
    </row>
    <row r="236" spans="1:16" x14ac:dyDescent="0.2">
      <c r="P236">
        <f t="shared" si="3"/>
        <v>0</v>
      </c>
    </row>
    <row r="237" spans="1:16" x14ac:dyDescent="0.2">
      <c r="P237">
        <f t="shared" si="3"/>
        <v>0</v>
      </c>
    </row>
    <row r="238" spans="1:16" x14ac:dyDescent="0.2">
      <c r="P238">
        <f t="shared" si="3"/>
        <v>0</v>
      </c>
    </row>
    <row r="239" spans="1:16" x14ac:dyDescent="0.2">
      <c r="P239">
        <f t="shared" si="3"/>
        <v>0</v>
      </c>
    </row>
    <row r="240" spans="1:16" x14ac:dyDescent="0.2">
      <c r="P240">
        <f t="shared" si="3"/>
        <v>0</v>
      </c>
    </row>
    <row r="241" spans="1:16" x14ac:dyDescent="0.2">
      <c r="P241">
        <f t="shared" si="3"/>
        <v>0</v>
      </c>
    </row>
    <row r="242" spans="1:16" x14ac:dyDescent="0.2">
      <c r="A242" s="39" t="s">
        <v>1642</v>
      </c>
      <c r="B242" s="2" t="s">
        <v>1545</v>
      </c>
      <c r="C242" s="2" t="s">
        <v>1546</v>
      </c>
      <c r="D242" s="2" t="s">
        <v>1583</v>
      </c>
      <c r="P242">
        <f t="shared" si="3"/>
        <v>3</v>
      </c>
    </row>
    <row r="243" spans="1:16" x14ac:dyDescent="0.2">
      <c r="P243">
        <f t="shared" si="3"/>
        <v>0</v>
      </c>
    </row>
    <row r="244" spans="1:16" x14ac:dyDescent="0.2">
      <c r="B244" s="2" t="s">
        <v>1547</v>
      </c>
      <c r="P244">
        <f t="shared" si="3"/>
        <v>1</v>
      </c>
    </row>
    <row r="245" spans="1:16" x14ac:dyDescent="0.2">
      <c r="P245">
        <f t="shared" si="3"/>
        <v>0</v>
      </c>
    </row>
    <row r="246" spans="1:16" x14ac:dyDescent="0.2">
      <c r="P246">
        <f t="shared" si="3"/>
        <v>0</v>
      </c>
    </row>
    <row r="247" spans="1:16" x14ac:dyDescent="0.2">
      <c r="P247">
        <f t="shared" si="3"/>
        <v>0</v>
      </c>
    </row>
    <row r="248" spans="1:16" x14ac:dyDescent="0.2">
      <c r="P248">
        <f t="shared" si="3"/>
        <v>0</v>
      </c>
    </row>
    <row r="249" spans="1:16" x14ac:dyDescent="0.2">
      <c r="P249">
        <f t="shared" si="3"/>
        <v>0</v>
      </c>
    </row>
    <row r="250" spans="1:16" x14ac:dyDescent="0.2">
      <c r="P250">
        <f t="shared" si="3"/>
        <v>0</v>
      </c>
    </row>
    <row r="251" spans="1:16" x14ac:dyDescent="0.2">
      <c r="P251">
        <f t="shared" si="3"/>
        <v>0</v>
      </c>
    </row>
    <row r="252" spans="1:16" x14ac:dyDescent="0.2">
      <c r="P252">
        <f t="shared" si="3"/>
        <v>0</v>
      </c>
    </row>
    <row r="253" spans="1:16" x14ac:dyDescent="0.2">
      <c r="B253" s="2" t="s">
        <v>1556</v>
      </c>
      <c r="P253">
        <f t="shared" si="3"/>
        <v>1</v>
      </c>
    </row>
    <row r="254" spans="1:16" x14ac:dyDescent="0.2">
      <c r="B254" s="2" t="s">
        <v>1557</v>
      </c>
      <c r="P254">
        <f t="shared" si="3"/>
        <v>1</v>
      </c>
    </row>
    <row r="255" spans="1:16" x14ac:dyDescent="0.2">
      <c r="B255" s="2" t="s">
        <v>1558</v>
      </c>
      <c r="P255">
        <f t="shared" si="3"/>
        <v>1</v>
      </c>
    </row>
    <row r="256" spans="1:16" x14ac:dyDescent="0.2">
      <c r="B256" s="2" t="s">
        <v>1559</v>
      </c>
      <c r="P256">
        <f t="shared" si="3"/>
        <v>1</v>
      </c>
    </row>
    <row r="257" spans="1:16" x14ac:dyDescent="0.2">
      <c r="A257" s="39" t="s">
        <v>1643</v>
      </c>
      <c r="B257" s="2" t="s">
        <v>1560</v>
      </c>
      <c r="C257" s="2" t="s">
        <v>1542</v>
      </c>
      <c r="D257" s="2" t="s">
        <v>1517</v>
      </c>
      <c r="E257" s="2" t="s">
        <v>1434</v>
      </c>
      <c r="F257" s="2" t="s">
        <v>1543</v>
      </c>
      <c r="G257" s="2" t="s">
        <v>1494</v>
      </c>
      <c r="P257">
        <f t="shared" si="3"/>
        <v>6</v>
      </c>
    </row>
    <row r="258" spans="1:16" x14ac:dyDescent="0.2">
      <c r="B258" s="2" t="s">
        <v>1561</v>
      </c>
      <c r="C258" s="2" t="s">
        <v>1405</v>
      </c>
      <c r="P258">
        <f t="shared" si="3"/>
        <v>2</v>
      </c>
    </row>
    <row r="259" spans="1:16" x14ac:dyDescent="0.2">
      <c r="P259">
        <f t="shared" ref="P259:P296" si="4">COUNTIF(B259:O259,"&lt;&gt;")</f>
        <v>0</v>
      </c>
    </row>
    <row r="260" spans="1:16" x14ac:dyDescent="0.2">
      <c r="P260">
        <f t="shared" si="4"/>
        <v>0</v>
      </c>
    </row>
    <row r="261" spans="1:16" x14ac:dyDescent="0.2">
      <c r="B261" s="2" t="s">
        <v>1564</v>
      </c>
      <c r="C261" s="2" t="s">
        <v>1565</v>
      </c>
      <c r="P261">
        <f t="shared" si="4"/>
        <v>2</v>
      </c>
    </row>
    <row r="262" spans="1:16" x14ac:dyDescent="0.2">
      <c r="P262">
        <f t="shared" si="4"/>
        <v>0</v>
      </c>
    </row>
    <row r="263" spans="1:16" x14ac:dyDescent="0.2">
      <c r="B263" s="2" t="s">
        <v>1566</v>
      </c>
      <c r="P263">
        <f t="shared" si="4"/>
        <v>1</v>
      </c>
    </row>
    <row r="264" spans="1:16" x14ac:dyDescent="0.2">
      <c r="B264" s="2" t="s">
        <v>1567</v>
      </c>
      <c r="P264">
        <f t="shared" si="4"/>
        <v>1</v>
      </c>
    </row>
    <row r="265" spans="1:16" x14ac:dyDescent="0.2">
      <c r="P265">
        <f t="shared" si="4"/>
        <v>0</v>
      </c>
    </row>
    <row r="266" spans="1:16" x14ac:dyDescent="0.2">
      <c r="P266">
        <f t="shared" si="4"/>
        <v>0</v>
      </c>
    </row>
    <row r="267" spans="1:16" x14ac:dyDescent="0.2">
      <c r="B267" s="2" t="s">
        <v>1570</v>
      </c>
      <c r="P267">
        <f t="shared" si="4"/>
        <v>1</v>
      </c>
    </row>
    <row r="268" spans="1:16" x14ac:dyDescent="0.2">
      <c r="B268" s="2" t="s">
        <v>1571</v>
      </c>
      <c r="P268">
        <f t="shared" si="4"/>
        <v>1</v>
      </c>
    </row>
    <row r="269" spans="1:16" x14ac:dyDescent="0.2">
      <c r="B269" s="2" t="s">
        <v>1572</v>
      </c>
      <c r="C269" s="2" t="s">
        <v>1574</v>
      </c>
      <c r="P269">
        <f t="shared" si="4"/>
        <v>2</v>
      </c>
    </row>
    <row r="270" spans="1:16" x14ac:dyDescent="0.2">
      <c r="P270">
        <f t="shared" si="4"/>
        <v>0</v>
      </c>
    </row>
    <row r="271" spans="1:16" x14ac:dyDescent="0.2">
      <c r="P271">
        <f t="shared" si="4"/>
        <v>0</v>
      </c>
    </row>
    <row r="272" spans="1:16" x14ac:dyDescent="0.2">
      <c r="P272">
        <f t="shared" si="4"/>
        <v>0</v>
      </c>
    </row>
    <row r="273" spans="1:16" x14ac:dyDescent="0.2">
      <c r="P273">
        <f t="shared" si="4"/>
        <v>0</v>
      </c>
    </row>
    <row r="274" spans="1:16" x14ac:dyDescent="0.2">
      <c r="B274" s="2" t="s">
        <v>1577</v>
      </c>
      <c r="P274">
        <f t="shared" si="4"/>
        <v>1</v>
      </c>
    </row>
    <row r="275" spans="1:16" x14ac:dyDescent="0.2">
      <c r="B275" s="2" t="s">
        <v>1578</v>
      </c>
      <c r="P275">
        <f t="shared" si="4"/>
        <v>1</v>
      </c>
    </row>
    <row r="276" spans="1:16" x14ac:dyDescent="0.2">
      <c r="P276">
        <f t="shared" si="4"/>
        <v>0</v>
      </c>
    </row>
    <row r="277" spans="1:16" x14ac:dyDescent="0.2">
      <c r="P277">
        <f t="shared" si="4"/>
        <v>0</v>
      </c>
    </row>
    <row r="278" spans="1:16" x14ac:dyDescent="0.2">
      <c r="P278">
        <f t="shared" si="4"/>
        <v>0</v>
      </c>
    </row>
    <row r="279" spans="1:16" x14ac:dyDescent="0.2">
      <c r="P279">
        <f t="shared" si="4"/>
        <v>0</v>
      </c>
    </row>
    <row r="280" spans="1:16" x14ac:dyDescent="0.2">
      <c r="P280">
        <f t="shared" si="4"/>
        <v>0</v>
      </c>
    </row>
    <row r="281" spans="1:16" x14ac:dyDescent="0.2">
      <c r="A281" s="39" t="s">
        <v>1644</v>
      </c>
      <c r="B281" s="2" t="s">
        <v>1584</v>
      </c>
      <c r="C281" s="2" t="s">
        <v>1585</v>
      </c>
      <c r="D281" s="2" t="s">
        <v>1541</v>
      </c>
      <c r="E281" s="2" t="s">
        <v>1442</v>
      </c>
      <c r="P281">
        <f t="shared" si="4"/>
        <v>4</v>
      </c>
    </row>
    <row r="282" spans="1:16" x14ac:dyDescent="0.2">
      <c r="P282">
        <f t="shared" si="4"/>
        <v>0</v>
      </c>
    </row>
    <row r="283" spans="1:16" x14ac:dyDescent="0.2">
      <c r="B283" s="2" t="s">
        <v>1586</v>
      </c>
      <c r="C283" s="2" t="s">
        <v>1587</v>
      </c>
      <c r="P283">
        <f t="shared" si="4"/>
        <v>2</v>
      </c>
    </row>
    <row r="284" spans="1:16" x14ac:dyDescent="0.2">
      <c r="P284">
        <f t="shared" si="4"/>
        <v>0</v>
      </c>
    </row>
    <row r="285" spans="1:16" x14ac:dyDescent="0.2">
      <c r="P285">
        <f t="shared" si="4"/>
        <v>0</v>
      </c>
    </row>
    <row r="286" spans="1:16" x14ac:dyDescent="0.2">
      <c r="P286">
        <f t="shared" si="4"/>
        <v>0</v>
      </c>
    </row>
    <row r="287" spans="1:16" x14ac:dyDescent="0.2">
      <c r="B287" s="2" t="s">
        <v>1590</v>
      </c>
      <c r="P287">
        <f t="shared" si="4"/>
        <v>1</v>
      </c>
    </row>
    <row r="288" spans="1:16" x14ac:dyDescent="0.2">
      <c r="P288">
        <f t="shared" si="4"/>
        <v>0</v>
      </c>
    </row>
    <row r="289" spans="1:16" x14ac:dyDescent="0.2">
      <c r="P289">
        <f t="shared" si="4"/>
        <v>0</v>
      </c>
    </row>
    <row r="290" spans="1:16" x14ac:dyDescent="0.2">
      <c r="P290">
        <f t="shared" si="4"/>
        <v>0</v>
      </c>
    </row>
    <row r="291" spans="1:16" x14ac:dyDescent="0.2">
      <c r="P291">
        <f t="shared" si="4"/>
        <v>0</v>
      </c>
    </row>
    <row r="292" spans="1:16" x14ac:dyDescent="0.2">
      <c r="P292">
        <f t="shared" si="4"/>
        <v>0</v>
      </c>
    </row>
    <row r="293" spans="1:16" x14ac:dyDescent="0.2">
      <c r="P293">
        <f t="shared" si="4"/>
        <v>0</v>
      </c>
    </row>
    <row r="294" spans="1:16" x14ac:dyDescent="0.2">
      <c r="B294" s="2" t="s">
        <v>1597</v>
      </c>
      <c r="P294">
        <f t="shared" si="4"/>
        <v>1</v>
      </c>
    </row>
    <row r="295" spans="1:16" x14ac:dyDescent="0.2">
      <c r="P295">
        <f t="shared" si="4"/>
        <v>0</v>
      </c>
    </row>
    <row r="296" spans="1:16" x14ac:dyDescent="0.2">
      <c r="P296">
        <f t="shared" si="4"/>
        <v>0</v>
      </c>
    </row>
    <row r="297" spans="1:16" x14ac:dyDescent="0.2">
      <c r="P297">
        <f>COUNTIF(B297:O297,"&lt;&gt;")</f>
        <v>0</v>
      </c>
    </row>
    <row r="298" spans="1:16" s="34" customFormat="1" x14ac:dyDescent="0.2">
      <c r="A298" s="41">
        <f>COUNTIF(A3:A297, "&lt;&gt;")</f>
        <v>38</v>
      </c>
      <c r="B298" s="34">
        <f>COUNTIF(B3:B297,"&lt;&gt;")</f>
        <v>126</v>
      </c>
      <c r="P298" s="34">
        <f>COUNTIF(P3:P297,"&gt;1")</f>
        <v>57</v>
      </c>
    </row>
    <row r="299" spans="1:16" x14ac:dyDescent="0.2">
      <c r="P299" s="34">
        <f>COUNTIF(P4:P298,"&gt;4")</f>
        <v>20</v>
      </c>
    </row>
  </sheetData>
  <phoneticPr fontId="11" type="noConversion"/>
  <pageMargins left="0.75" right="0.75" top="1" bottom="1" header="0.51180555555555496" footer="0.51180555555555496"/>
  <pageSetup paperSize="9" firstPageNumber="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X H O C U R Z k O X + m A A A A 9 Q A A A B I A H A B D b 2 5 m a W c v U G F j a 2 F n Z S 5 4 b W w g o h g A K K A U A A A A A A A A A A A A A A A A A A A A A A A A A A A A e 7 9 7 v 4 1 9 R W 6 O Q l l q U X F m f p 6 t k q G e g Z J C a l 5 y f k p m X r q t U m l J m q 6 F k r 2 d T U B i c n Z i e q o C U H F e s V V F c Y q t U k Z J S Y G V v n 5 5 e b l e u b F e f l G 6 v p G B g a F + h K 9 P c H J G a m 6 i E l x x J m H F u p l 5 x S W J e c m p S n Y 2 Y R D H 2 B n p W Z j p m R u Z 6 h n Y 6 M P E b H w z 8 x D y R k D n g m S R B G 2 c S 3 N K S o t S 7 d I y d d 0 8 b f R h X B t 9 q B f s A F B L A w Q U A A I A C A B c c 4 J 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H O C U S i K R 7 g O A A A A E Q A A A B M A H A B G b 3 J t d W x h c y 9 T Z W N 0 a W 9 u M S 5 t I K I Y A C i g F A A A A A A A A A A A A A A A A A A A A A A A A A A A A C t O T S 7 J z M 9 T C I b Q h t Y A U E s B A i 0 A F A A C A A g A X H O C U R Z k O X + m A A A A 9 Q A A A B I A A A A A A A A A A A A A A A A A A A A A A E N v b m Z p Z y 9 Q Y W N r Y W d l L n h t b F B L A Q I t A B Q A A g A I A F x z g l E P y u m r p A A A A O k A A A A T A A A A A A A A A A A A A A A A A P I A A A B b Q 2 9 u d G V u d F 9 U e X B l c 1 0 u e G 1 s U E s B A i 0 A F A A C A A g A X H O C U 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s v d B b L M W N K h F Z n q q D t d z c A A A A A A g A A A A A A E G Y A A A A B A A A g A A A A F o i Y 5 R z h 7 f c 4 3 n B s N P q z V s s L w 7 9 1 g + J x B O c O v 5 N B B t 0 A A A A A D o A A A A A C A A A g A A A A 9 c z u o G q i b P Y / V r K v Y e a l b S 5 G T T V F 2 k b h 7 o K w m C U X h D 9 Q A A A A c 9 3 W U B e y V B 7 A r K r 8 H a P P 3 V Z Z H / B U Z V Y y o 4 L f 9 h e L X M m P e Z K h t M G U j x R / Y e j e D E M D T V y U f L u o r s I 7 9 M B Q b 6 e W K j O u 2 B G G M a Y 0 4 S I B w F v e m N x A A A A A 0 q E z 5 D A b G N n B g O m 3 J S V P L f S D W I m 1 d p v O v U 8 Y t 7 U 9 j f z o B l D f H N 8 h Q 6 K x b G y 8 o 6 / R m s K q n O / d 7 5 1 M G 2 7 6 / h n J L g = = < / D a t a M a s h u p > 
</file>

<file path=customXml/itemProps1.xml><?xml version="1.0" encoding="utf-8"?>
<ds:datastoreItem xmlns:ds="http://schemas.openxmlformats.org/officeDocument/2006/customXml" ds:itemID="{85FC1E82-8040-48D5-B8B1-88E8B12BF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443</cp:revision>
  <dcterms:created xsi:type="dcterms:W3CDTF">2020-10-27T10:05:58Z</dcterms:created>
  <dcterms:modified xsi:type="dcterms:W3CDTF">2020-12-02T13:57:50Z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