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A4A8CC06-CB72-47B9-BFD8-3FEA0F5454C7}" xr6:coauthVersionLast="45" xr6:coauthVersionMax="45" xr10:uidLastSave="{00000000-0000-0000-0000-000000000000}"/>
  <bookViews>
    <workbookView xWindow="-28920" yWindow="-120" windowWidth="29040" windowHeight="15840" tabRatio="500" activeTab="3" xr2:uid="{00000000-000D-0000-FFFF-FFFF00000000}"/>
  </bookViews>
  <sheets>
    <sheet name="Initial Results" sheetId="1" r:id="rId1"/>
    <sheet name="Accepted Papers" sheetId="2"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98" i="4" l="1"/>
  <c r="U98" i="4" l="1"/>
  <c r="T98" i="4"/>
  <c r="Q299" i="4"/>
  <c r="Q298" i="4"/>
  <c r="B298" i="4"/>
  <c r="A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3" i="4"/>
  <c r="P181" i="4"/>
  <c r="P180"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0" i="4"/>
  <c r="P109" i="4"/>
  <c r="P108" i="4"/>
  <c r="P107" i="4"/>
  <c r="P106" i="4"/>
  <c r="P105" i="4"/>
  <c r="P104" i="4"/>
  <c r="P103" i="4"/>
  <c r="P102" i="4"/>
  <c r="P101" i="4"/>
  <c r="P100" i="4"/>
  <c r="P99" i="4"/>
  <c r="P98" i="4"/>
  <c r="P97" i="4"/>
  <c r="P96" i="4"/>
  <c r="P95" i="4"/>
  <c r="P94" i="4"/>
  <c r="P93" i="4"/>
  <c r="P92" i="4"/>
  <c r="P91" i="4"/>
  <c r="P90" i="4"/>
  <c r="P89" i="4"/>
  <c r="P88" i="4"/>
  <c r="P87" i="4"/>
  <c r="P86" i="4"/>
  <c r="P85" i="4"/>
  <c r="P84" i="4"/>
  <c r="P83" i="4"/>
  <c r="P82" i="4"/>
  <c r="P81" i="4"/>
  <c r="P80" i="4"/>
  <c r="P79"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5" i="4"/>
  <c r="P14" i="4"/>
  <c r="P13" i="4"/>
  <c r="P12" i="4"/>
  <c r="P11" i="4"/>
  <c r="P10" i="4"/>
  <c r="P9" i="4"/>
  <c r="P8" i="4"/>
  <c r="P7" i="4"/>
  <c r="P6" i="4"/>
  <c r="P5" i="4"/>
  <c r="P4" i="4"/>
  <c r="P3" i="4"/>
  <c r="P298" i="4" s="1"/>
  <c r="B303" i="3"/>
  <c r="B301" i="3"/>
  <c r="B300" i="3"/>
  <c r="B299" i="3"/>
  <c r="B302" i="3" s="1"/>
  <c r="M95" i="2"/>
  <c r="A95" i="2"/>
  <c r="G199" i="1"/>
  <c r="H199" i="1" s="1"/>
  <c r="F199" i="1"/>
  <c r="E199" i="1"/>
  <c r="G198" i="1"/>
  <c r="H198" i="1" s="1"/>
  <c r="F198" i="1"/>
  <c r="E198" i="1"/>
  <c r="G197" i="1"/>
  <c r="H197" i="1" s="1"/>
  <c r="F197" i="1"/>
  <c r="E197" i="1"/>
  <c r="G196" i="1"/>
  <c r="H196" i="1" s="1"/>
  <c r="F196" i="1"/>
  <c r="E196" i="1"/>
  <c r="G195" i="1"/>
  <c r="H195" i="1" s="1"/>
  <c r="F195" i="1"/>
  <c r="F200" i="1" s="1"/>
  <c r="E195" i="1"/>
  <c r="E200" i="1" s="1"/>
  <c r="R190" i="1"/>
  <c r="Q190" i="1"/>
  <c r="O190" i="1"/>
  <c r="A190" i="1"/>
  <c r="P299" i="4" l="1"/>
  <c r="G200" i="1"/>
  <c r="H200" i="1" s="1"/>
</calcChain>
</file>

<file path=xl/sharedStrings.xml><?xml version="1.0" encoding="utf-8"?>
<sst xmlns="http://schemas.openxmlformats.org/spreadsheetml/2006/main" count="3670" uniqueCount="1687">
  <si>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</si>
  <si>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</si>
  <si>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</si>
  <si>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</si>
  <si>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</si>
  <si>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</si>
  <si>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</si>
  <si>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</si>
  <si>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</si>
  <si>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</si>
  <si>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</si>
  <si>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</si>
  <si>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</si>
  <si>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</si>
  <si>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</si>
  <si>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</si>
  <si>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</si>
  <si>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</si>
  <si>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</si>
  <si>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</si>
  <si>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</si>
  <si>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</si>
  <si>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</si>
  <si>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</si>
  <si>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</si>
  <si>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</si>
  <si>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</si>
  <si>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</si>
  <si>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</si>
  <si>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</si>
  <si>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</si>
  <si>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</si>
  <si>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</si>
  <si>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</si>
  <si>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</si>
  <si>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</si>
  <si>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</si>
  <si>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</si>
  <si>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</si>
  <si>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</si>
  <si>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</si>
  <si>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</si>
  <si>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</si>
  <si>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</si>
  <si>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</si>
  <si>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</si>
  <si>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</si>
  <si>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</si>
  <si>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</si>
  <si>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</si>
  <si>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</si>
  <si>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</si>
  <si>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</si>
  <si>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</si>
  <si>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</si>
  <si>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</si>
  <si>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</si>
  <si>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</si>
  <si>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</si>
  <si>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</si>
  <si>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</si>
  <si>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</si>
  <si>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</si>
  <si>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</si>
  <si>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</si>
  <si>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</si>
  <si>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</si>
  <si>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</si>
  <si>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</si>
  <si>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</si>
  <si>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</si>
  <si>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</si>
  <si>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</si>
  <si>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</si>
  <si>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</si>
  <si>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</si>
  <si>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</si>
  <si>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</si>
  <si>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</si>
  <si>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</si>
  <si>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</si>
  <si>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</si>
  <si>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</si>
  <si>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</si>
  <si>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</si>
  <si>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</si>
  <si>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</si>
  <si>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</si>
  <si>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</si>
  <si>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</si>
  <si>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</si>
  <si>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</si>
  <si>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</si>
  <si>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</si>
  <si>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</si>
  <si>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</si>
  <si>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</si>
  <si>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</si>
  <si>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</si>
  <si>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</si>
  <si>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</si>
  <si>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</si>
  <si>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</si>
  <si>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</si>
  <si>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</si>
  <si>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</si>
  <si>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</si>
  <si>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</si>
  <si>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</si>
  <si>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</si>
  <si>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</si>
  <si>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</si>
  <si>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</si>
  <si>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</si>
  <si>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</si>
  <si>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</si>
  <si>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</si>
  <si>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</si>
  <si>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</si>
  <si>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</si>
  <si>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</si>
  <si>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</si>
  <si>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</si>
  <si>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</si>
  <si>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</si>
  <si>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</si>
  <si>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</si>
  <si>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</si>
  <si>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</si>
  <si>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</si>
  <si>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</si>
  <si>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</si>
  <si>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</si>
  <si>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</si>
  <si>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</si>
  <si>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</si>
  <si>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</si>
  <si>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</si>
  <si>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</si>
  <si>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</si>
  <si>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</si>
  <si>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</si>
  <si>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</si>
  <si>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</si>
  <si>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</si>
  <si>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</si>
  <si>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</si>
  <si>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</si>
  <si>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</si>
  <si>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</si>
  <si>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</si>
  <si>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</si>
  <si>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</si>
  <si>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</si>
  <si>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</si>
  <si>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</si>
  <si>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</si>
  <si>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</si>
  <si>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</si>
  <si>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</si>
  <si>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</si>
  <si>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</si>
  <si>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</si>
  <si>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</si>
  <si>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</si>
  <si>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</si>
  <si>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</si>
  <si>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</si>
  <si>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</si>
  <si>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</si>
  <si>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</si>
  <si>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</si>
  <si>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</si>
  <si>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</si>
  <si>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</si>
  <si>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</si>
  <si>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</si>
  <si>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</si>
  <si>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</si>
  <si>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</si>
  <si>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</si>
  <si>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</si>
  <si>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</si>
  <si>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</si>
  <si>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</si>
  <si>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</si>
  <si>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</si>
  <si>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</si>
  <si>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</si>
  <si>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</si>
  <si>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</si>
  <si>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</si>
  <si>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</si>
  <si>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</si>
  <si>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</si>
  <si>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</si>
  <si>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</si>
  <si>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</si>
  <si>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</si>
  <si>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</si>
  <si>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</si>
  <si>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</si>
  <si>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</si>
  <si>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</si>
  <si>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</si>
  <si>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</si>
  <si>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</si>
  <si>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</si>
  <si>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</si>
  <si>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</si>
  <si>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</si>
  <si>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</si>
  <si>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</si>
  <si>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</si>
  <si>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</si>
  <si>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</si>
  <si>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</si>
  <si>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</si>
  <si>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</si>
  <si>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</si>
  <si>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</si>
  <si>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</si>
  <si>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</si>
  <si>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</si>
  <si>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</si>
  <si>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</si>
  <si>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</si>
  <si>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</si>
  <si>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</si>
  <si>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</si>
  <si>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</si>
  <si>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</si>
  <si>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</si>
  <si>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</si>
  <si>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</si>
  <si>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</si>
  <si>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</si>
  <si>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</si>
  <si>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</si>
  <si>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</si>
  <si>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</si>
  <si>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</si>
  <si>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</si>
  <si>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</si>
  <si>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</si>
  <si>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</si>
  <si>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</si>
  <si>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</si>
  <si>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</si>
  <si>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</si>
  <si>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</si>
  <si>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</si>
  <si>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</si>
  <si>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</si>
  <si>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</si>
  <si>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</si>
  <si>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</si>
  <si>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</si>
  <si>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</si>
  <si>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</si>
  <si>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</si>
  <si>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</si>
  <si>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</si>
  <si>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</si>
  <si>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</si>
  <si>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</si>
  <si>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</si>
  <si>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</si>
  <si>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</si>
  <si>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</si>
  <si>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</si>
  <si>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</si>
  <si>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</si>
  <si>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</si>
  <si>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</si>
  <si>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</si>
  <si>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</si>
  <si>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</si>
  <si>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</si>
  <si>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</si>
  <si>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</si>
  <si>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</si>
  <si>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</si>
  <si>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</si>
  <si>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</si>
  <si>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</si>
  <si>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</si>
  <si>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</si>
  <si>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</si>
  <si>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</si>
  <si>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</si>
  <si>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</si>
  <si>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</si>
  <si>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</si>
  <si>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</si>
  <si>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</si>
  <si>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</si>
  <si>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</si>
  <si>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</si>
  <si>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</si>
  <si>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</si>
  <si>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</si>
  <si>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</si>
  <si>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</si>
  <si>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</si>
  <si>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</si>
  <si>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</si>
  <si>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</si>
  <si>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</si>
  <si>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</si>
  <si>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</si>
  <si>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</si>
  <si>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</si>
  <si>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</si>
  <si>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</si>
  <si>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</si>
  <si>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</si>
  <si>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</si>
  <si>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</si>
  <si>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</si>
  <si>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</si>
  <si>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</si>
  <si>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</si>
  <si>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</si>
  <si>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</si>
  <si>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</si>
  <si>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</si>
  <si>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</si>
  <si>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</si>
  <si>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</si>
  <si>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</si>
  <si>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</si>
  <si>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</si>
  <si>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</si>
  <si>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</si>
  <si>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</si>
  <si>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</si>
  <si>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</si>
  <si>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</si>
  <si>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</si>
  <si>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</si>
  <si>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</si>
  <si>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</si>
  <si>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</si>
  <si>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</si>
  <si>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</si>
  <si>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</si>
  <si>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</si>
  <si>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</si>
  <si>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</si>
  <si>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</si>
  <si>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</si>
  <si>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</si>
  <si>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</si>
  <si>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</si>
  <si>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</si>
  <si>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</si>
  <si>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</si>
  <si>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</si>
  <si>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</si>
  <si>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</si>
  <si>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</si>
  <si>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</si>
  <si>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</si>
  <si>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</si>
  <si>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</si>
  <si>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</si>
  <si>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</si>
  <si>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</si>
  <si>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</si>
  <si>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</si>
  <si>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</si>
  <si>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</si>
  <si>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</si>
  <si>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</si>
  <si>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</si>
  <si>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</si>
  <si>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</si>
  <si>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</si>
  <si>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</si>
  <si>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</si>
  <si>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</si>
  <si>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</si>
  <si>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</si>
  <si>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</si>
  <si>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</si>
  <si>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</si>
  <si>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</si>
  <si>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</si>
  <si>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</si>
  <si>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</si>
  <si>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</si>
  <si>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</si>
  <si>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</si>
  <si>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</si>
  <si>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</si>
  <si>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</si>
  <si>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</si>
  <si>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</si>
  <si>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</si>
  <si>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</si>
  <si>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</si>
  <si>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</si>
  <si>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</si>
  <si>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</si>
  <si>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</si>
  <si>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</si>
  <si>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</si>
  <si>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</si>
  <si>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</si>
  <si>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</si>
  <si>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</si>
  <si>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</si>
  <si>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</si>
  <si>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</si>
  <si>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</si>
  <si>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</si>
  <si>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</si>
  <si>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</si>
  <si>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</si>
  <si>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</si>
  <si>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</si>
  <si>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</si>
  <si>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</si>
  <si>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</si>
  <si>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</si>
  <si>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</si>
  <si>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</si>
  <si>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</si>
  <si>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</si>
  <si>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</si>
  <si>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</si>
  <si>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</si>
  <si>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</si>
  <si>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</si>
  <si>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</si>
  <si>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</si>
  <si>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</si>
  <si>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</si>
  <si>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</si>
  <si>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</si>
  <si>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</si>
  <si>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</si>
  <si>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</si>
  <si>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</si>
  <si>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</si>
  <si>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</si>
  <si>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</si>
  <si>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</si>
  <si>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</si>
  <si>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</si>
  <si>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</si>
  <si>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</si>
  <si>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</si>
  <si>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</si>
  <si>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</si>
  <si>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</si>
  <si>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</si>
  <si>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</si>
  <si>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</si>
  <si>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</si>
  <si>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</si>
  <si>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</si>
  <si>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</si>
  <si>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</si>
  <si>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</si>
  <si>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</si>
  <si>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</si>
  <si>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</si>
  <si>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</si>
  <si>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</si>
  <si>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</si>
  <si>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</si>
  <si>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</si>
  <si>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</si>
  <si>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</si>
  <si>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</si>
  <si>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</si>
  <si>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</si>
  <si>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</si>
  <si>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</si>
  <si>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</si>
  <si>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</si>
  <si>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</si>
  <si>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</si>
  <si>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</si>
  <si>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</si>
  <si>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</si>
  <si>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</si>
  <si>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</si>
  <si>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</si>
  <si>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</si>
  <si>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</si>
  <si>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</si>
  <si>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</si>
  <si>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</si>
  <si>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</si>
  <si>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</si>
  <si>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</si>
  <si>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</si>
  <si>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</si>
  <si>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</si>
  <si>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</si>
  <si>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</si>
  <si>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</si>
  <si>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</si>
  <si>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</si>
  <si>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</si>
  <si>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</si>
  <si>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</si>
  <si>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</si>
  <si>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</si>
  <si>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</si>
  <si>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</si>
  <si>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</si>
  <si>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</si>
  <si>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</si>
  <si>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</si>
  <si>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</si>
  <si>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</si>
  <si>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</si>
  <si>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</si>
  <si>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</si>
  <si>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</si>
  <si>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</si>
  <si>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</si>
  <si>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</si>
  <si>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</si>
  <si>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</si>
  <si>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</si>
  <si>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</si>
  <si>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</si>
  <si>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</si>
  <si>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</si>
  <si>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</si>
  <si>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</si>
  <si>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</si>
  <si>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</si>
  <si>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</si>
  <si>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</si>
  <si>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</si>
  <si>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</si>
  <si>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</si>
  <si>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</si>
  <si>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</si>
  <si>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</si>
  <si>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</si>
  <si>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</si>
  <si>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</si>
  <si>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</si>
  <si>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</si>
  <si>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</si>
  <si>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</si>
  <si>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</si>
  <si>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</si>
  <si>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</si>
  <si>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</si>
  <si>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</si>
  <si>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</si>
  <si>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</si>
  <si>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</si>
  <si>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</si>
  <si>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</si>
  <si>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</si>
  <si>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</si>
  <si>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</si>
  <si>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</si>
  <si>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</si>
  <si>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</si>
  <si>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</si>
  <si>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</si>
  <si>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</si>
  <si>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</si>
  <si>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</si>
  <si>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</si>
  <si>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</si>
  <si>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</si>
  <si>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</si>
  <si>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</si>
  <si>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</si>
  <si>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</si>
  <si>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</si>
  <si>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</si>
  <si>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</si>
  <si>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</si>
  <si>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</si>
  <si>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</si>
  <si>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</si>
  <si>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</si>
  <si>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</si>
  <si>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</si>
  <si>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</si>
  <si>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</si>
  <si>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</si>
  <si>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</si>
  <si>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</si>
  <si>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</si>
  <si>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</si>
  <si>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</si>
  <si>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</si>
  <si>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</si>
  <si>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</si>
  <si>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</si>
  <si>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</si>
  <si>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</si>
  <si>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</si>
  <si>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</si>
  <si>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</si>
  <si>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</si>
  <si>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</si>
  <si>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</si>
  <si>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</si>
  <si>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</si>
  <si>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</si>
  <si>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</si>
  <si>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</si>
  <si>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</si>
  <si>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</si>
  <si>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</si>
  <si>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</si>
  <si>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</si>
  <si>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</si>
  <si>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</si>
  <si>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</si>
  <si>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</si>
  <si>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</si>
  <si>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</si>
  <si>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</si>
  <si>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</si>
  <si>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</si>
  <si>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</si>
  <si>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</si>
  <si>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</si>
  <si>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</si>
  <si>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</si>
  <si>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</si>
  <si>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</si>
  <si>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</si>
  <si>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</si>
  <si>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</si>
  <si>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</si>
  <si>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</si>
  <si>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</si>
  <si>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</si>
  <si>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</si>
  <si>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</si>
  <si>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</si>
  <si>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</si>
  <si>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</si>
  <si>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</si>
  <si>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</si>
  <si>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</si>
  <si>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</si>
  <si>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</si>
  <si>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</si>
  <si>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</si>
  <si>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</si>
  <si>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</si>
  <si>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</si>
  <si>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</si>
  <si>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</si>
  <si>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</si>
  <si>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</si>
  <si>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</si>
  <si>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</si>
  <si>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</si>
  <si>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</si>
  <si>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</si>
  <si>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</si>
  <si>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</si>
  <si>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</si>
  <si>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</si>
  <si>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</si>
  <si>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</si>
  <si>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</si>
  <si>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</si>
  <si>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</si>
  <si>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</si>
  <si>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</si>
  <si>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</si>
  <si>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</si>
  <si>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</si>
  <si>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</si>
  <si>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</si>
  <si>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</si>
  <si>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</si>
  <si>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</si>
  <si>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</si>
  <si>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</si>
  <si>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</si>
  <si>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</si>
  <si>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</si>
  <si>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</si>
  <si>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</si>
  <si>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</si>
  <si>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</si>
  <si>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</si>
  <si>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</si>
  <si>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</si>
  <si>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</si>
  <si>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</si>
  <si>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</si>
  <si>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</si>
  <si>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</si>
  <si>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</si>
  <si>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</si>
  <si>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</si>
  <si>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</si>
  <si>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</si>
  <si>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</si>
  <si>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</si>
  <si>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</si>
  <si>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</si>
  <si>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</si>
  <si>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</si>
  <si>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</si>
  <si>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</si>
  <si>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</si>
  <si>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</si>
  <si>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</si>
  <si>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</si>
  <si>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</si>
  <si>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</si>
  <si>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</si>
  <si>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</si>
  <si>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</si>
  <si>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</si>
  <si>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</si>
  <si>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</si>
  <si>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</si>
  <si>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</si>
  <si>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</si>
  <si>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</si>
  <si>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</si>
  <si>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</si>
  <si>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</si>
  <si>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</si>
  <si>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</si>
  <si>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</si>
  <si>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</si>
  <si>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</si>
  <si>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</si>
  <si>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</si>
  <si>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</si>
  <si>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</si>
  <si>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</si>
  <si>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</si>
  <si>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</si>
  <si>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</si>
  <si>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</si>
  <si>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</si>
  <si>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</si>
  <si>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</si>
  <si>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</si>
  <si>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</si>
  <si>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</si>
  <si>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</si>
  <si>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</si>
  <si>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</si>
  <si>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</si>
  <si>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</si>
  <si>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</si>
  <si>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</si>
  <si>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</si>
  <si>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</si>
  <si>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</si>
  <si>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</si>
  <si>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</si>
  <si>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</si>
  <si>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</si>
  <si>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</si>
  <si>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</si>
  <si>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</si>
  <si>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</si>
  <si>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</si>
  <si>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</si>
  <si>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</si>
  <si>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</si>
  <si>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</si>
  <si>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</si>
  <si>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</si>
  <si>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</si>
  <si>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</si>
  <si>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</si>
  <si>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</si>
  <si>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</si>
  <si>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</si>
  <si>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</si>
  <si>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</si>
  <si>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</si>
  <si>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</si>
  <si>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</si>
  <si>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</si>
  <si>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</si>
  <si>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</si>
  <si>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</si>
  <si>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</si>
  <si>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</si>
  <si>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</si>
  <si>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</si>
  <si>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</si>
  <si>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</si>
  <si>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</si>
  <si>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</si>
  <si>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</si>
  <si>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</si>
  <si>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</si>
  <si>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</si>
  <si>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</si>
  <si>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</si>
  <si>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</si>
  <si>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</si>
  <si>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</si>
  <si>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</si>
  <si>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</si>
  <si>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</si>
  <si>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</si>
  <si>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</si>
  <si>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</si>
  <si>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</si>
  <si>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</si>
  <si>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</si>
  <si>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</si>
  <si>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</si>
  <si>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</si>
  <si>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</si>
  <si>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</si>
  <si>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</si>
  <si>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</si>
  <si>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</si>
  <si>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</si>
  <si>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</si>
  <si>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</si>
  <si>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</si>
  <si>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</si>
  <si>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</si>
  <si>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</si>
  <si>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</si>
  <si>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</si>
  <si>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</si>
  <si>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</si>
  <si>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</si>
  <si>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</si>
  <si>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</si>
  <si>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</si>
  <si>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</si>
  <si>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</si>
  <si>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</si>
  <si>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</si>
  <si>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</si>
  <si>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</si>
  <si>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</si>
  <si>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</si>
  <si>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</si>
  <si>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</si>
  <si>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</si>
  <si>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</si>
  <si>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</si>
  <si>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</si>
  <si>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</si>
  <si>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</si>
  <si>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</si>
  <si>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</si>
  <si>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</si>
  <si>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</si>
  <si>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</si>
  <si>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</si>
  <si>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</si>
  <si>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</si>
  <si>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</si>
  <si>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</si>
  <si>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</si>
  <si>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</si>
  <si>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</si>
  <si>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</si>
  <si>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</si>
  <si>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</si>
  <si>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</si>
  <si>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</si>
  <si>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</si>
  <si>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</si>
  <si>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</si>
  <si>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</si>
  <si>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</si>
  <si>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</si>
  <si>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</si>
  <si>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</si>
  <si>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</si>
  <si>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</si>
  <si>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</si>
  <si>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</si>
  <si>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</si>
  <si>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</si>
  <si>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</si>
  <si>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</si>
  <si>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</si>
  <si>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</si>
  <si>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</si>
  <si>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</si>
  <si>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</si>
  <si>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</si>
  <si>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</si>
  <si>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</si>
  <si>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</si>
  <si>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</si>
  <si>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</si>
  <si>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</si>
  <si>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</si>
  <si>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</si>
  <si>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</si>
  <si>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</si>
  <si>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</si>
  <si>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</si>
  <si>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</si>
  <si>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</si>
  <si>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</si>
  <si>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</si>
  <si>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</si>
  <si>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</si>
  <si>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</si>
  <si>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</si>
  <si>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</si>
  <si>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</si>
  <si>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</si>
  <si>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</si>
  <si>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</si>
  <si>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</si>
  <si>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</si>
  <si>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</si>
  <si>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</si>
  <si>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</si>
  <si>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</si>
  <si>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</si>
  <si>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</si>
  <si>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</si>
  <si>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</si>
  <si>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</si>
  <si>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</si>
  <si>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</si>
  <si>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</si>
  <si>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</si>
  <si>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</si>
  <si>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</si>
  <si>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</si>
  <si>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</si>
  <si>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</si>
  <si>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</si>
  <si>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</si>
  <si>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</si>
  <si>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</si>
  <si>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</si>
  <si>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</si>
  <si>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</si>
  <si>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</si>
  <si>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</si>
  <si>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</si>
  <si>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</si>
  <si>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</si>
  <si>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</si>
  <si>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</si>
  <si>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</si>
  <si>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</si>
  <si>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</si>
  <si>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</si>
  <si>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</si>
  <si>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</si>
  <si>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</si>
  <si>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</si>
  <si>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</si>
  <si>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</si>
  <si>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</si>
  <si>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</si>
  <si>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</si>
  <si>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</si>
  <si>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</si>
  <si>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</si>
  <si>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</si>
  <si>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</si>
  <si>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</si>
  <si>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</si>
  <si>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</si>
  <si>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</si>
  <si>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</si>
  <si>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</si>
  <si>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</si>
  <si>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</si>
  <si>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</si>
  <si>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</si>
  <si>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</si>
  <si>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</si>
  <si>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</si>
  <si>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</si>
  <si>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</si>
  <si>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</si>
  <si>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</si>
  <si>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</si>
  <si>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</si>
  <si>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</si>
  <si>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</si>
  <si>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</si>
  <si>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</si>
  <si>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</si>
  <si>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</si>
  <si>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</si>
  <si>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</si>
  <si>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</si>
  <si>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</si>
  <si>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</si>
  <si>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</si>
  <si>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</si>
  <si>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</si>
  <si>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</si>
  <si>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</si>
  <si>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</si>
  <si>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</si>
  <si>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</si>
  <si>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</si>
  <si>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</si>
  <si>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</si>
  <si>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</si>
  <si>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</si>
  <si>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</si>
  <si>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</si>
  <si>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</si>
  <si>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</si>
  <si>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</si>
  <si>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</si>
  <si>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</si>
  <si>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</si>
  <si>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</si>
  <si>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</si>
  <si>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</si>
  <si>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</si>
  <si>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</si>
  <si>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</si>
  <si>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</si>
  <si>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</si>
  <si>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</si>
  <si>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</si>
  <si>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</si>
  <si>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</si>
  <si>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</si>
  <si>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</si>
  <si>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</si>
  <si>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</si>
  <si>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</si>
  <si>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</si>
  <si>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</si>
  <si>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</si>
  <si>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</si>
  <si>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</si>
  <si>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</si>
  <si>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</si>
  <si>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</si>
  <si>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</si>
  <si>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</si>
  <si>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</si>
  <si>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</si>
  <si>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</si>
  <si>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</si>
  <si>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</si>
  <si>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</si>
  <si>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</si>
  <si>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</si>
  <si>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</si>
  <si>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</si>
  <si>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</si>
  <si>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</si>
  <si>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</si>
  <si>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</si>
  <si>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</si>
  <si>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</si>
  <si>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</si>
  <si>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</si>
  <si>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</si>
  <si>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</si>
  <si>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</si>
  <si>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</si>
  <si>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</si>
  <si>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</si>
  <si>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</si>
  <si>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</si>
  <si>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</si>
  <si>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</si>
  <si>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</si>
  <si>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</si>
  <si>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</si>
  <si>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</si>
  <si>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</si>
  <si>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</si>
  <si>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</si>
  <si>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</si>
  <si>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</si>
  <si>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</si>
  <si>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</si>
  <si>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</si>
  <si>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</si>
  <si>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</si>
  <si>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</si>
  <si>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</si>
  <si>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</si>
  <si>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</si>
  <si>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</si>
  <si>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</si>
  <si>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</si>
  <si>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</si>
  <si>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</si>
  <si>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</si>
  <si>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</si>
  <si>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</si>
  <si>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</si>
  <si>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</si>
  <si>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</si>
  <si>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</si>
  <si>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</si>
  <si>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</si>
  <si>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</si>
  <si>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</si>
  <si>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</si>
  <si>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</si>
  <si>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</si>
  <si>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</si>
  <si>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</si>
  <si>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</si>
  <si>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</si>
  <si>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</si>
  <si>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</si>
  <si>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</si>
  <si>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</si>
  <si>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</si>
  <si>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</si>
  <si>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</si>
  <si>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</si>
  <si>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</si>
  <si>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</si>
  <si>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</si>
  <si>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</si>
  <si>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</si>
  <si>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</si>
  <si>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</si>
  <si>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</si>
  <si>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</si>
  <si>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</si>
  <si>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</si>
  <si>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</si>
  <si>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</si>
  <si>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</si>
  <si>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</si>
  <si>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</si>
  <si>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</si>
  <si>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</si>
  <si>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</si>
  <si>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</si>
  <si>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</si>
  <si>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</si>
  <si>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</si>
  <si>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</si>
  <si>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</si>
  <si>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</si>
  <si>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</si>
  <si>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</si>
  <si>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</si>
  <si>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</si>
  <si>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</si>
  <si>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</si>
  <si>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</si>
  <si>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</si>
  <si>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</si>
  <si>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</si>
  <si>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</si>
  <si>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</si>
  <si>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</si>
  <si>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</si>
  <si>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</si>
  <si>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</si>
  <si>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</si>
  <si>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</si>
  <si>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</si>
  <si>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</si>
  <si>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</si>
  <si>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</si>
  <si>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</si>
  <si>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</si>
  <si>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</si>
  <si>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</si>
  <si>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</si>
  <si>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</si>
  <si>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</si>
  <si>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</si>
  <si>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</si>
  <si>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</si>
  <si>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</si>
  <si>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</si>
  <si>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</si>
  <si>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</si>
  <si>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</si>
  <si>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</si>
  <si>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</si>
  <si>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Notes</t>
  </si>
  <si>
    <t>General game playing, Game playing, Imperfect information, Hyperplay, AI evaluation</t>
  </si>
  <si>
    <t>SP, VR</t>
  </si>
  <si>
    <t>Arcade Learning Environment, Learning environment, AI evaluation, Game playing, Atari 2600, DQN, Best practices, general agent</t>
  </si>
  <si>
    <t>AGI safety, Literature review, Intelligence explosion, AI research, AGI</t>
  </si>
  <si>
    <t>SLR, PP</t>
  </si>
  <si>
    <t>Explain in the text! Wieringa classification doesn't clearly have a category for SLRs</t>
  </si>
  <si>
    <t>AI and society, AI ethics, survey, AI research, AI governance, Human-AI interaction</t>
  </si>
  <si>
    <t>PP</t>
  </si>
  <si>
    <t>Malmo platform, experimentation platform, Minecraft, Complex environment, 3d environment, AGI</t>
  </si>
  <si>
    <t>SP</t>
  </si>
  <si>
    <t>THE-QA, diagram understanding, reading comprehension, Question answering, Machine vision, Visual Question Answering, Corpus, HLAI</t>
  </si>
  <si>
    <t>Superintelligence, machine morality, AI safety, Philosophical aspects</t>
  </si>
  <si>
    <t>OP</t>
  </si>
  <si>
    <t xml:space="preserve">Algorithmic Intelligence Quotient test, AIQ, MC-AIXI, Agent evaluation, AI evaluation, Universal Intelligence </t>
  </si>
  <si>
    <t>VR</t>
  </si>
  <si>
    <t>Artificial animals, Animats, local Q-learning, Homeostatic agent, AGI, General environment</t>
  </si>
  <si>
    <t>Homeostat, Survival, Reinforcement learning, Reward, Animal behaviour</t>
  </si>
  <si>
    <t>ALICE IN WONDERLAND, Cognitive Architecture, Arbitrary symbolic domain, Bounded rationality, Beliefs, AGI</t>
  </si>
  <si>
    <t>Sigma, Cognitive architecture, Graphical models, Virtual human, AGI</t>
  </si>
  <si>
    <t>Word puzzles, Games, IBM Watson, AGI, Cognitive computing</t>
  </si>
  <si>
    <t>JYU</t>
  </si>
  <si>
    <t>AGI Brain, Modern control theory, Decision making, AGI, ASOR, Multi-agent system, Agent communication, Optimization, Personalities, Neural Networks</t>
  </si>
  <si>
    <t>AGI, Programming language, Probabilistic programming, Partial evaluation, Cognitive architecture</t>
  </si>
  <si>
    <t>Cyber-physical systems, Event-learning framework, Robust controllers, factored ELF, AGI components, Reinforcement learning</t>
  </si>
  <si>
    <t>AGI, Computational creativity, Gödel machine, Design theory</t>
  </si>
  <si>
    <t>AGI, AGI safety, Friendly AI, Nurture, Child AI</t>
  </si>
  <si>
    <t>HLAI, Deep learning, Requirements of AI, (Universal induction, AIXI, Solomonoff induction)</t>
  </si>
  <si>
    <t>HLAI, Cognitive Event Calculus, Automated reasoning, Inference, AGI, MATR</t>
  </si>
  <si>
    <t>AGI, Recursive self-improvement, Convergence theory</t>
  </si>
  <si>
    <t>HLAI, S-O modeling, Information modeling, Intelligence modeling, Natural/Core informatics</t>
  </si>
  <si>
    <t>AGI, Embodiment, Intelligence development</t>
  </si>
  <si>
    <t>Explain in the text! Difficult se classify, seems like a literature review.</t>
  </si>
  <si>
    <t>AGI, Episodic learning, Episodic memory, MaRz algorithm, NSM</t>
  </si>
  <si>
    <t>AI safety, AI aligment, Self-awareness, Human Enhancement</t>
  </si>
  <si>
    <t>SP, PP</t>
  </si>
  <si>
    <t>AGI, Category theory, Functors, Adjunction, (Raven Progressive Matrices)</t>
  </si>
  <si>
    <t>Probabilistic Growth and Mining of Combinations, OpenCog, Probabilistic inference</t>
  </si>
  <si>
    <t>AGI safety, AI alignment, Augmented Utilitarism, Perverse instantiation, Utility functions, AI ethics</t>
  </si>
  <si>
    <t>Recursive self-improvement, Self-modification</t>
  </si>
  <si>
    <t>AI safety, Malevolent AI, Superintelligence, Cyborgization, Malevolent Cyborgization</t>
  </si>
  <si>
    <t>AGI, NARS, Decision theory, Decision making models</t>
  </si>
  <si>
    <t>AGI, Scenario mapping, Technology roadmap, Workshops, AI progress</t>
  </si>
  <si>
    <t>AGI, Aesthetic philosophy, Canonical intelligent agent categories, Contemplation</t>
  </si>
  <si>
    <t>AGI,  Universal induction, Kolmogorov complexity, AI progress, Turing machine</t>
  </si>
  <si>
    <t>AGI, AI alignment, AGI safety, Value Learning problem, AIXI</t>
  </si>
  <si>
    <t xml:space="preserve">AGI, Social environment, Artificial psychology, Empathy, Compassion, Multi-agent systems, HCI </t>
  </si>
  <si>
    <t>AGI, OpenCog, PrimeAGI, Agent design, Cognitive Architecture</t>
  </si>
  <si>
    <t>AGI, Mealy machine, Experience learning, System Induction Games, Cognitive modeling</t>
  </si>
  <si>
    <t>AGI, Cumulative learning, NARS, AERA, Knowledge acquisition</t>
  </si>
  <si>
    <t>AGI, AGI safety, AGI containment problem</t>
  </si>
  <si>
    <t>AGI, Computer vision, Perception, AGI architecture, Discriminative models, Generative models</t>
  </si>
  <si>
    <t>AGI, Temporal inference, Causal inference, NARS</t>
  </si>
  <si>
    <t>PP, SP</t>
  </si>
  <si>
    <t>AGI, WILLIAM, Inductive programming, Incremental compression, AIXI, Seed AI, Recursive self-improvement, Core algorithm</t>
  </si>
  <si>
    <t>AGI, Perception, Computer vision, NARS</t>
  </si>
  <si>
    <t>AGI, Temporal singularity, Simulated society, Multi-agent systems, Fermi paradox</t>
  </si>
  <si>
    <t>Universal AI, AIXI, Death, Suicide, Reinforcement learning, AI safety</t>
  </si>
  <si>
    <t>AGI, Inductive reasoning, Number series problem, AGI evaluation</t>
  </si>
  <si>
    <t>ER</t>
  </si>
  <si>
    <t>AGI, IARPA CREATE, SWARM, AGI evaluation, Argument Marshalling, Project description</t>
  </si>
  <si>
    <t>Explain in the text! Describes IARPA's project, should this just be removed?</t>
  </si>
  <si>
    <t>AGI, OpenCog, Cognitive synergy, Attention, Logical Inference, Cognitive architecture, PrimeAGI</t>
  </si>
  <si>
    <t>AGI, Cumulative learning, Cumulative modeling, Causal relations</t>
  </si>
  <si>
    <t>Common sense, Understanding, CYC project, Symbolic systems</t>
  </si>
  <si>
    <t>AGI, Partial algorithms, Algorithm analysis, Expected discounted reward, Recursive self-improvement</t>
  </si>
  <si>
    <t>AI evaluation, Task environment, Environment design, Environment requirements</t>
  </si>
  <si>
    <t>AGI, HCI, Emotion, Emotion detection, Bayesian inference, Facial expressions, Perception,</t>
  </si>
  <si>
    <t>AGI, AI Ethics, Machine morality, AI and society, Moral systems</t>
  </si>
  <si>
    <t xml:space="preserve">Presented framework is more of a solution, than a new way of looking at things </t>
  </si>
  <si>
    <t>AGI, OpenCog, Cognitive synergy, Probabilistic reasoning, MOSES, Probabilistic Logic Networks, OpenCogPrime, Gene expression dataset</t>
  </si>
  <si>
    <t>AGI, Inductive programming, Functional programming, Inductive Functional Programming, MAGICHASKELLER, Adaptive planning</t>
  </si>
  <si>
    <t>Open-ended intelligence, Multi-agent systems, Self-organization, AGI, Intelligence definition, Individuation</t>
  </si>
  <si>
    <t>AGI, AI evaluation, AIQ, AGI evaluation, Universal Intelligence</t>
  </si>
  <si>
    <t>AGI, Artificial animals, Animats, Homeostatic agent, Reinforcement learning</t>
  </si>
  <si>
    <t>Understanding, Pragmatic understanding, HCI, AGI, AERA, Semantics</t>
  </si>
  <si>
    <t>AGI, Reinforcement learning, Agent communication, Multi-agent systems, Meeting task, Split-Q-learning</t>
  </si>
  <si>
    <t>AGI, NARS, Emotion, Cognitive Architecture, AGI design</t>
  </si>
  <si>
    <t>AGI, Cumulative learning, Curriculum learning, Artificial Pedagogy, Lifelong learning, Task analysis, Air Traffic Control</t>
  </si>
  <si>
    <t>AGI, OpenCog, PrimeAGI, Cognitive synergy, AGI design, Cognitive architecture, Category theory</t>
  </si>
  <si>
    <t>Category theory, Functor, Tree structures, General problem solving</t>
  </si>
  <si>
    <t>Imitation learning, Cause-effect reasoning, Physical robot</t>
  </si>
  <si>
    <t>Symbolic reasoning, Sub-symbolic reasoning, Autonomous agent, Q-learning</t>
  </si>
  <si>
    <t>Cognitive architecture, Neuromodulation, AGI, Bio-inspiration</t>
  </si>
  <si>
    <t>General value functions, Introspective agents, Prediction, Reward</t>
  </si>
  <si>
    <t>AIXI, MC-AIXI, Reinforcement learning, Imitation, AGI, Lambda calculus, MAGICHASKELLER, Inductive programming</t>
  </si>
  <si>
    <t>AGI, Computer vision, Perception, DCNN, Cognitive architecture, Semantic image retrieval, YOLOv2, OpenCog, Semantic vision, Symbolic/Subsymbolic gap</t>
  </si>
  <si>
    <t>AGI, NARS, Emotion, Cognitive Architecture, AGI design, OpenNARS</t>
  </si>
  <si>
    <t>AGI, Algorithmic learning, Inferential learning, NARS, Inferential learning</t>
  </si>
  <si>
    <t>AGI, OpenCog, Pattern mining, Surprisingness, Reasoning, Hypergraphs</t>
  </si>
  <si>
    <t>Artificial Pedagogy, Teaching AI, Cumulative learning, Pedagogical Pentagon, AGI</t>
  </si>
  <si>
    <t>HCI, Off-switch game, Game theory, Analysis, AGI, AGI Safety</t>
  </si>
  <si>
    <t>Artificial animals, Animats, Minecraft, Local Q-learning, Autonomous agent, Structural learning, Homestasis, Malmo project</t>
  </si>
  <si>
    <t>AGI, NARS, Goal-directed Procedure Learning, Planning, OpenNARS, Preconditions, Reinforcement learning</t>
  </si>
  <si>
    <t>AGI, Anytime Bounded Rationality, Lifetime learning, Anytime, AERA, Cognitive Architecture, Value-driven inference</t>
  </si>
  <si>
    <t>Solomonoff induction, AIXI, Turing machine, Oracle machine, Universal AI</t>
  </si>
  <si>
    <t>NARS, Self-awareness, Self-control</t>
  </si>
  <si>
    <t>OpenCog, Grammar learning, Unsupervised learning, NLP, Baby Turing Test</t>
  </si>
  <si>
    <t>AGI, Probabilistic programming, Genetic algorithms, Robot, Planning, Optimization, NAO</t>
  </si>
  <si>
    <t>NARS, Diagnostics, Model Based Diagnostics</t>
  </si>
  <si>
    <t>DSO-CA, Cognitive architectures, Global Workspace Theory, Traffic control problem</t>
  </si>
  <si>
    <t>Induction, Compression, Universal search, AGI, Lifelong learning</t>
  </si>
  <si>
    <t>NARS, AGI, OpenNARS, Cognitive architecture</t>
  </si>
  <si>
    <t>Check if this is the first NARS paper!</t>
  </si>
  <si>
    <t>Incremental compression, Universal induction, Universal search</t>
  </si>
  <si>
    <t>AI aligment, AI safety, AI ethics, Ethical goal function, Control problem, AGI</t>
  </si>
  <si>
    <t>Incremental compression, Hierarchical compression, Universal induction, Power laws</t>
  </si>
  <si>
    <t>Reinforcement learning, Wireheading problem, Value reinforcement learning, General agent, Agent goals</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</si>
  <si>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</si>
  <si>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</si>
  <si>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</si>
  <si>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Initial keywords from the python script</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</si>
  <si>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</si>
  <si>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</si>
  <si>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</si>
  <si>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</si>
  <si>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</si>
  <si>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</si>
  <si>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</si>
  <si>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</si>
  <si>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</si>
  <si>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</si>
  <si>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</si>
  <si>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</si>
  <si>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</si>
  <si>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</si>
  <si>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</si>
  <si>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</si>
  <si>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</si>
  <si>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</si>
  <si>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</si>
  <si>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</si>
  <si>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</si>
  <si>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</si>
  <si>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</si>
  <si>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</si>
  <si>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</si>
  <si>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</si>
  <si>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</si>
  <si>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</si>
  <si>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</si>
  <si>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</si>
  <si>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</si>
  <si>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</si>
  <si>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</si>
  <si>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</si>
  <si>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</si>
  <si>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</si>
  <si>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</si>
  <si>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</si>
  <si>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</si>
  <si>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</si>
  <si>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</si>
  <si>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</si>
  <si>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</si>
  <si>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</si>
  <si>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</si>
  <si>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</si>
  <si>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</si>
  <si>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</si>
  <si>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</si>
  <si>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</si>
  <si>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</si>
  <si>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</si>
  <si>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</si>
  <si>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</si>
  <si>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</si>
  <si>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</si>
  <si>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</si>
  <si>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</si>
  <si>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</si>
  <si>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</si>
  <si>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</si>
  <si>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</si>
  <si>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</si>
  <si>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</si>
  <si>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</si>
  <si>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</si>
  <si>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</si>
  <si>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</si>
  <si>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</si>
  <si>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</si>
  <si>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</si>
  <si>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</si>
  <si>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</si>
  <si>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</si>
  <si>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</si>
  <si>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</si>
  <si>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</si>
  <si>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</si>
  <si>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</si>
  <si>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</si>
  <si>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</si>
  <si>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</si>
  <si>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</si>
  <si>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</si>
  <si>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</si>
  <si>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</si>
  <si>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</si>
  <si>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</si>
  <si>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</si>
  <si>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</si>
  <si>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</si>
  <si>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</si>
  <si>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</si>
  <si>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</si>
  <si>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</si>
  <si>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</si>
  <si>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</si>
  <si>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</si>
  <si>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</si>
  <si>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</si>
  <si>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</si>
  <si>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</si>
  <si>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</si>
  <si>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</si>
  <si>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</si>
  <si>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</si>
  <si>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</si>
  <si>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</si>
  <si>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</si>
  <si>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</si>
  <si>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</si>
  <si>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</si>
  <si>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</si>
  <si>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</si>
  <si>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</si>
  <si>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</si>
  <si>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</si>
  <si>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</si>
  <si>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</si>
  <si>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</si>
  <si>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</si>
  <si>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</si>
  <si>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</si>
  <si>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</si>
  <si>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universal induction/1</t>
  </si>
  <si>
    <t>solomonoff induction/1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</si>
  <si>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</si>
  <si>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</si>
  <si>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</si>
  <si>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</si>
  <si>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</si>
  <si>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</si>
  <si>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</si>
  <si>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</si>
  <si>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</si>
  <si>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</si>
  <si>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</si>
  <si>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</si>
  <si>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</si>
  <si>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</si>
  <si>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</si>
  <si>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</si>
  <si>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</si>
  <si>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</si>
  <si>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raven progressive matrices/1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</si>
  <si>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</si>
  <si>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</si>
  <si>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</si>
  <si>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</si>
  <si>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</si>
  <si>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</si>
  <si>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</si>
  <si>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</si>
  <si>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</si>
  <si>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</si>
  <si>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</si>
  <si>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</si>
  <si>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</si>
  <si>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</si>
  <si>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</si>
  <si>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</si>
  <si>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</si>
  <si>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</si>
  <si>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</si>
  <si>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</si>
  <si>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</si>
  <si>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</si>
  <si>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</si>
  <si>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</si>
  <si>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</si>
  <si>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</si>
  <si>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</si>
  <si>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</si>
  <si>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</si>
  <si>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</si>
  <si>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</si>
  <si>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</si>
  <si>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</si>
  <si>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</si>
  <si>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</si>
  <si>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</si>
  <si>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</si>
  <si>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</si>
  <si>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</si>
  <si>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</si>
  <si>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</si>
  <si>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</si>
  <si>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</si>
  <si>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</si>
  <si>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</si>
  <si>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</si>
  <si>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</si>
  <si>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</si>
  <si>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</si>
  <si>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</si>
  <si>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</si>
  <si>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</si>
  <si>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</si>
  <si>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</si>
  <si>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</si>
  <si>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</si>
  <si>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</si>
  <si>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</si>
  <si>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</si>
  <si>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</si>
  <si>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</si>
  <si>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</si>
  <si>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</si>
  <si>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</si>
  <si>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</si>
  <si>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</si>
  <si>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</si>
  <si>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</si>
  <si>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</si>
  <si>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</si>
  <si>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</si>
  <si>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</si>
  <si>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</si>
  <si>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</si>
  <si>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</si>
  <si>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</si>
  <si>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</si>
  <si>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</si>
  <si>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</si>
  <si>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</si>
  <si>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</si>
  <si>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</si>
  <si>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</si>
  <si>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</si>
  <si>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</si>
  <si>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</si>
  <si>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</si>
  <si>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</si>
  <si>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</si>
  <si>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</si>
  <si>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</si>
  <si>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</si>
  <si>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</si>
  <si>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</si>
  <si>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</si>
  <si>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</si>
  <si>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</si>
  <si>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</si>
  <si>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</si>
  <si>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</si>
  <si>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</si>
  <si>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</si>
  <si>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</si>
  <si>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</si>
  <si>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</si>
  <si>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</si>
  <si>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</si>
  <si>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</si>
  <si>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</si>
  <si>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</si>
  <si>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</si>
  <si>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</si>
  <si>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</si>
  <si>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</si>
  <si>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</si>
  <si>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</si>
  <si>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</si>
  <si>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</si>
  <si>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</si>
  <si>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</si>
  <si>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</si>
  <si>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</si>
  <si>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</si>
  <si>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</si>
  <si>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</si>
  <si>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</si>
  <si>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</si>
  <si>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</si>
  <si>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</si>
  <si>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</si>
  <si>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</si>
  <si>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</si>
  <si>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</si>
  <si>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</si>
  <si>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</si>
  <si>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</si>
  <si>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</si>
  <si>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</si>
  <si>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</si>
  <si>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</si>
  <si>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</si>
  <si>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</si>
  <si>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</si>
  <si>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</si>
  <si>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</si>
  <si>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</si>
  <si>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</si>
  <si>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</si>
  <si>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</si>
  <si>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4+</t>
  </si>
  <si>
    <t>Possible categories</t>
  </si>
  <si>
    <t>Keywords on the same row =&gt; possible grouping</t>
  </si>
  <si>
    <t>Different keywords</t>
  </si>
  <si>
    <t>Total instances (Python)</t>
  </si>
  <si>
    <t>Cognitive architectures</t>
  </si>
  <si>
    <t>Categorization phase 2</t>
  </si>
  <si>
    <t>NARS</t>
  </si>
  <si>
    <t>OpenCog</t>
  </si>
  <si>
    <t>Reinforcement learning</t>
  </si>
  <si>
    <t>AI evaluation</t>
  </si>
  <si>
    <t>AI safety</t>
  </si>
  <si>
    <t>AI ethics</t>
  </si>
  <si>
    <t>HCI</t>
  </si>
  <si>
    <t>RSI</t>
  </si>
  <si>
    <t>Universal Induction</t>
  </si>
  <si>
    <t>Multi-agent systems</t>
  </si>
  <si>
    <t>Lifelong learning</t>
  </si>
  <si>
    <t>Computer vision &amp; perception</t>
  </si>
  <si>
    <t>Homeostatic agents</t>
  </si>
  <si>
    <t>Category theory</t>
  </si>
  <si>
    <t>AIXI</t>
  </si>
  <si>
    <t>Planning &amp; decision making</t>
  </si>
  <si>
    <t>Compression</t>
  </si>
  <si>
    <t>Human-like qualities</t>
  </si>
  <si>
    <t>AGI design</t>
  </si>
  <si>
    <t>Agent environment</t>
  </si>
  <si>
    <t>AI research</t>
  </si>
  <si>
    <t>AI and society</t>
  </si>
  <si>
    <t>Minecraft</t>
  </si>
  <si>
    <t>Game playing</t>
  </si>
  <si>
    <t>Philosophical aspects</t>
  </si>
  <si>
    <t>Rewarding</t>
  </si>
  <si>
    <t>Reasoning</t>
  </si>
  <si>
    <t>Probabilistic approaches</t>
  </si>
  <si>
    <t>Inference</t>
  </si>
  <si>
    <t>Neural networks</t>
  </si>
  <si>
    <t>Artificial pedagogy</t>
  </si>
  <si>
    <t>Understanding</t>
  </si>
  <si>
    <t>Imitation learning</t>
  </si>
  <si>
    <t>Problemsolving</t>
  </si>
  <si>
    <t>Bio-inspired approaches</t>
  </si>
  <si>
    <t>Physical robots</t>
  </si>
  <si>
    <t>Causal reasoning</t>
  </si>
  <si>
    <t>NLP</t>
  </si>
  <si>
    <t>Question answering</t>
  </si>
  <si>
    <t>Temporal reasoning</t>
  </si>
  <si>
    <t>Functional programming approach</t>
  </si>
  <si>
    <t>Game Theory</t>
  </si>
  <si>
    <t>Diagnostics</t>
  </si>
  <si>
    <t>Universal AI</t>
  </si>
  <si>
    <t>Reasoning and Inference</t>
  </si>
  <si>
    <t>Problem specific research</t>
  </si>
  <si>
    <t/>
  </si>
  <si>
    <t>Other</t>
  </si>
  <si>
    <t>Nature-inspired approaches</t>
  </si>
  <si>
    <t>Category description</t>
  </si>
  <si>
    <t>CAs and their descriptions, articles relating to specific CAs.</t>
  </si>
  <si>
    <t>AI/AGI safety, Self-improvement, containment and alignment problems.</t>
  </si>
  <si>
    <t>Universal induction, AIXI and similar closely relating concepts.</t>
  </si>
  <si>
    <t>Learning from experience, curriculum design, teaching AI.</t>
  </si>
  <si>
    <t>Human-computer interaction, communication, cooperation.</t>
  </si>
  <si>
    <t>Description of environments, their design, how agents interact with them.</t>
  </si>
  <si>
    <t>Emotions, empathy, and similar human-like qualities in AI.</t>
  </si>
  <si>
    <t>General ideas about how AGI should be designed. Closely related to CA, but more general, or component based.</t>
  </si>
  <si>
    <t>Machine vision and perception related topics.</t>
  </si>
  <si>
    <t>Meta-level research, literature reviews, roadmaps.</t>
  </si>
  <si>
    <t>Measuring intelligence, performance on some scale.</t>
  </si>
  <si>
    <t>Morality and ethics, either implementing them or meta-level discussion.</t>
  </si>
  <si>
    <t>How agent devises a plan and makes decisions.</t>
  </si>
  <si>
    <t>More philosophical aspects, like how things should be thought or what something means.</t>
  </si>
  <si>
    <t>How agents interact and communicate, society of AI.</t>
  </si>
  <si>
    <t>Uncertainty, Bayesian approaches, probabilities in decision making.</t>
  </si>
  <si>
    <t>General game playing and game-related approaches in evaluation.</t>
  </si>
  <si>
    <t>Reasoning and inference of meaning and goals, prediction and introspection. Related to Planning &amp; decision making</t>
  </si>
  <si>
    <t>Solutions or research relating to some specific problem, such as traffic control.</t>
  </si>
  <si>
    <t>Artificial animals, homeostatic approach, genetic algorithms, and other nature-related ideas.</t>
  </si>
  <si>
    <t>Papers focusing on neural networks specifically.</t>
  </si>
  <si>
    <t>Is this useless? Check paper count!</t>
  </si>
  <si>
    <t>Physical devices and robots, interaction on physical environment.</t>
  </si>
  <si>
    <t>Category theory and its usage.</t>
  </si>
  <si>
    <t>Solutions specifically related to RL and agent rewarding.</t>
  </si>
  <si>
    <t>Papers that can't be classified otherwise easily.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</si>
</sst>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_);_(@_)"/>
    <numFmt numFmtId="165" formatCode="_(* #,##0_);_(* \(#,##0\);_(* \-_);_(@_)"/>
    <numFmt numFmtId="166" formatCode="_(\$* #,##0.00_);_(\$* \(#,##0.00\);_(\$* \-??_);_(@_)"/>
    <numFmt numFmtId="167" formatCode="_(\$* #,##0_);_(\$* \(#,##0\);_(\$* \-_);_(@_)"/>
  </numFmts>
  <fonts count="13" x14ac:knownFonts="1">
    <font>
      <sz val="10"/>
      <name val="Arial"/>
      <family val="2"/>
      <charset val="1"/>
    </font>
    <font>
      <sz val="11"/>
      <color theme="1"/>
      <name val="Calibri"/>
      <family val="2"/>
      <scheme val="minor"/>
    </font>
    <font>
      <sz val="10"/>
      <name val="Arial"/>
      <charset val="1"/>
    </font>
    <font>
      <sz val="10"/>
      <color rgb="FF006600"/>
      <name val="Arial"/>
      <family val="2"/>
      <charset val="1"/>
    </font>
    <font>
      <b/>
      <sz val="10"/>
      <name val="Arial"/>
      <family val="2"/>
      <charset val="1"/>
    </font>
    <font>
      <sz val="18"/>
      <color rgb="FFFFFFFF"/>
      <name val="Arial"/>
      <family val="2"/>
      <charset val="1"/>
    </font>
    <font>
      <sz val="10"/>
      <name val="Arial"/>
      <family val="2"/>
      <charset val="1"/>
    </font>
    <font>
      <b/>
      <sz val="11"/>
      <color theme="3"/>
      <name val="Calibri"/>
      <family val="2"/>
      <scheme val="minor"/>
    </font>
    <font>
      <sz val="11"/>
      <color rgb="FF9C5700"/>
      <name val="Calibri"/>
      <family val="2"/>
      <scheme val="minor"/>
    </font>
    <font>
      <sz val="10"/>
      <color theme="1"/>
      <name val="Arial"/>
      <family val="2"/>
      <charset val="1"/>
    </font>
    <font>
      <b/>
      <sz val="10"/>
      <name val="Arial"/>
      <family val="2"/>
    </font>
    <font>
      <b/>
      <sz val="10"/>
      <name val="Arial"/>
    </font>
    <font>
      <b/>
      <sz val="13"/>
      <color theme="3"/>
      <name val="Calibri"/>
      <family val="2"/>
      <scheme val="minor"/>
    </font>
  </fonts>
  <fills count="15">
    <fill>
      <patternFill patternType="none"/>
    </fill>
    <fill>
      <patternFill patternType="gray125"/>
    </fill>
    <fill>
      <patternFill patternType="solid">
        <fgColor rgb="FFCCFFCC"/>
        <bgColor rgb="FFCC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FFEB9C"/>
      </patternFill>
    </fill>
    <fill>
      <patternFill patternType="solid">
        <fgColor theme="2" tint="-0.249977111117893"/>
        <bgColor indexed="64"/>
      </patternFill>
    </fill>
    <fill>
      <patternFill patternType="solid">
        <fgColor theme="3" tint="-0.499984740745262"/>
        <bgColor indexed="64"/>
      </patternFill>
    </fill>
  </fills>
  <borders count="10">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right style="thin">
        <color auto="1"/>
      </right>
      <top/>
      <bottom style="thin">
        <color indexed="64"/>
      </bottom>
      <diagonal/>
    </border>
    <border>
      <left/>
      <right/>
      <top/>
      <bottom style="thick">
        <color theme="4" tint="0.499984740745262"/>
      </bottom>
      <diagonal/>
    </border>
  </borders>
  <cellStyleXfs count="31">
    <xf numFmtId="0" fontId="0" fillId="0" borderId="0"/>
    <xf numFmtId="0" fontId="8" fillId="12"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4" fontId="2" fillId="0" borderId="0"/>
    <xf numFmtId="165" fontId="2" fillId="0" borderId="0"/>
    <xf numFmtId="166" fontId="2" fillId="0" borderId="0"/>
    <xf numFmtId="167" fontId="2" fillId="0" borderId="0"/>
    <xf numFmtId="9"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2" borderId="0"/>
    <xf numFmtId="164" fontId="2" fillId="0" borderId="0"/>
    <xf numFmtId="165" fontId="2" fillId="0" borderId="0"/>
    <xf numFmtId="166" fontId="2" fillId="0" borderId="0"/>
    <xf numFmtId="0" fontId="12" fillId="0" borderId="9"/>
  </cellStyleXfs>
  <cellXfs count="50">
    <xf numFmtId="0" fontId="0" fillId="0" borderId="0" xfId="0"/>
    <xf numFmtId="0" fontId="4" fillId="0" borderId="0" xfId="0" applyFont="1"/>
    <xf numFmtId="0" fontId="0" fillId="0" borderId="0" xfId="0"/>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5" fillId="3" borderId="0" xfId="0" applyFont="1" applyFill="1"/>
    <xf numFmtId="0" fontId="4" fillId="0" borderId="1" xfId="0" applyFont="1" applyBorder="1" applyAlignment="1">
      <alignment horizontal="right"/>
    </xf>
    <xf numFmtId="0" fontId="4" fillId="0" borderId="1" xfId="0" applyFont="1" applyBorder="1"/>
    <xf numFmtId="0" fontId="4" fillId="0" borderId="1" xfId="0" applyFont="1" applyBorder="1" applyAlignment="1">
      <alignment horizontal="left"/>
    </xf>
    <xf numFmtId="0" fontId="4" fillId="4" borderId="1" xfId="0" applyFont="1" applyFill="1" applyBorder="1"/>
    <xf numFmtId="0" fontId="4" fillId="5" borderId="1" xfId="0" applyFont="1" applyFill="1" applyBorder="1"/>
    <xf numFmtId="0" fontId="4" fillId="0" borderId="1" xfId="0" applyFont="1" applyBorder="1" applyAlignment="1">
      <alignment horizontal="center"/>
    </xf>
    <xf numFmtId="0" fontId="4" fillId="0" borderId="2" xfId="0" applyFont="1" applyBorder="1"/>
    <xf numFmtId="0" fontId="0" fillId="6" borderId="0" xfId="0" applyFill="1" applyAlignment="1">
      <alignment horizontal="right"/>
    </xf>
    <xf numFmtId="0" fontId="0" fillId="7" borderId="0" xfId="0" applyFill="1" applyAlignment="1">
      <alignment horizontal="right"/>
    </xf>
    <xf numFmtId="0" fontId="0" fillId="8" borderId="0" xfId="0" applyFill="1" applyAlignment="1">
      <alignment horizontal="right"/>
    </xf>
    <xf numFmtId="0" fontId="0" fillId="9" borderId="0" xfId="0" applyFill="1" applyAlignment="1">
      <alignment horizontal="right"/>
    </xf>
    <xf numFmtId="0" fontId="0" fillId="0" borderId="0" xfId="0" applyAlignment="1">
      <alignment wrapText="1"/>
    </xf>
    <xf numFmtId="0" fontId="0" fillId="10" borderId="0" xfId="0" applyFill="1" applyAlignment="1">
      <alignment horizontal="right"/>
    </xf>
    <xf numFmtId="0" fontId="0" fillId="0" borderId="0" xfId="0" applyAlignment="1">
      <alignment horizontal="left" wrapText="1"/>
    </xf>
    <xf numFmtId="0" fontId="3" fillId="2" borderId="0" xfId="26"/>
    <xf numFmtId="0" fontId="4" fillId="0" borderId="3" xfId="0" applyFont="1" applyBorder="1"/>
    <xf numFmtId="0" fontId="0" fillId="0" borderId="4" xfId="0" applyBorder="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4" fillId="0" borderId="5" xfId="0" applyFont="1" applyBorder="1"/>
    <xf numFmtId="0" fontId="0" fillId="11" borderId="0" xfId="0" applyFill="1"/>
    <xf numFmtId="0" fontId="4" fillId="11" borderId="1" xfId="0" applyFont="1" applyFill="1" applyBorder="1"/>
    <xf numFmtId="0" fontId="0" fillId="11" borderId="4" xfId="0" applyFill="1" applyBorder="1"/>
    <xf numFmtId="0" fontId="7" fillId="0" borderId="0" xfId="2"/>
    <xf numFmtId="0" fontId="10" fillId="0" borderId="0" xfId="0" applyFont="1"/>
    <xf numFmtId="0" fontId="0" fillId="0" borderId="5" xfId="0" applyBorder="1"/>
    <xf numFmtId="0" fontId="10" fillId="0" borderId="5" xfId="0" applyFont="1" applyBorder="1"/>
    <xf numFmtId="0" fontId="0" fillId="0" borderId="5" xfId="0" applyBorder="1" applyAlignment="1">
      <alignment horizontal="right"/>
    </xf>
    <xf numFmtId="0" fontId="1" fillId="13" borderId="0" xfId="1" applyFont="1" applyFill="1"/>
    <xf numFmtId="0" fontId="9" fillId="13" borderId="0" xfId="0" applyFont="1" applyFill="1"/>
    <xf numFmtId="0" fontId="0" fillId="0" borderId="6" xfId="0" applyBorder="1"/>
    <xf numFmtId="0" fontId="9" fillId="13" borderId="6" xfId="0" applyFont="1" applyFill="1" applyBorder="1"/>
    <xf numFmtId="0" fontId="10" fillId="0" borderId="7" xfId="0" applyFont="1" applyBorder="1"/>
    <xf numFmtId="0" fontId="10" fillId="0" borderId="0" xfId="0" applyFont="1" applyAlignment="1">
      <alignment horizontal="center"/>
    </xf>
    <xf numFmtId="0" fontId="10" fillId="0" borderId="8" xfId="0" applyFont="1" applyBorder="1" applyAlignment="1">
      <alignment horizontal="center"/>
    </xf>
    <xf numFmtId="0" fontId="11" fillId="13" borderId="0" xfId="0" applyFont="1" applyFill="1"/>
    <xf numFmtId="0" fontId="11" fillId="0" borderId="0" xfId="0" applyFont="1"/>
    <xf numFmtId="0" fontId="0" fillId="14" borderId="0" xfId="0" applyFill="1"/>
    <xf numFmtId="0" fontId="9" fillId="14" borderId="0" xfId="0" applyFont="1" applyFill="1"/>
    <xf numFmtId="0" fontId="10" fillId="14" borderId="5" xfId="0" applyFont="1" applyFill="1" applyBorder="1"/>
    <xf numFmtId="0" fontId="10" fillId="0" borderId="0" xfId="0" quotePrefix="1" applyFont="1"/>
    <xf numFmtId="0" fontId="12" fillId="0" borderId="0" xfId="30" applyBorder="1"/>
  </cellXfs>
  <cellStyles count="31">
    <cellStyle name="Accent 1 1" xfId="3" xr:uid="{00000000-0005-0000-0000-000003000000}"/>
    <cellStyle name="Bad 1" xfId="4" xr:uid="{00000000-0005-0000-0000-000004000000}"/>
    <cellStyle name="Bad 2" xfId="5" xr:uid="{00000000-0005-0000-0000-000005000000}"/>
    <cellStyle name="Bad 3" xfId="6" xr:uid="{00000000-0005-0000-0000-000006000000}"/>
    <cellStyle name="Bad 4" xfId="7" xr:uid="{00000000-0005-0000-0000-000007000000}"/>
    <cellStyle name="Bad 5" xfId="8" xr:uid="{00000000-0005-0000-0000-000008000000}"/>
    <cellStyle name="Bad 6" xfId="9" xr:uid="{00000000-0005-0000-0000-000009000000}"/>
    <cellStyle name="Bad 7" xfId="10" xr:uid="{00000000-0005-0000-0000-00000A000000}"/>
    <cellStyle name="Bad 8" xfId="11" xr:uid="{00000000-0005-0000-0000-00000B000000}"/>
    <cellStyle name="Bad 9" xfId="12" xr:uid="{00000000-0005-0000-0000-00000C000000}"/>
    <cellStyle name="Good 1" xfId="13" xr:uid="{00000000-0005-0000-0000-00000D000000}"/>
    <cellStyle name="Good 2" xfId="14" xr:uid="{00000000-0005-0000-0000-00000E000000}"/>
    <cellStyle name="Good 3" xfId="15" xr:uid="{00000000-0005-0000-0000-00000F000000}"/>
    <cellStyle name="Good 4" xfId="16" xr:uid="{00000000-0005-0000-0000-000010000000}"/>
    <cellStyle name="Good 5" xfId="17" xr:uid="{00000000-0005-0000-0000-000011000000}"/>
    <cellStyle name="Good 6" xfId="18" xr:uid="{00000000-0005-0000-0000-000012000000}"/>
    <cellStyle name="Good 7" xfId="19" xr:uid="{00000000-0005-0000-0000-000013000000}"/>
    <cellStyle name="Good 8" xfId="20" xr:uid="{00000000-0005-0000-0000-000014000000}"/>
    <cellStyle name="Good 9" xfId="21" xr:uid="{00000000-0005-0000-0000-000015000000}"/>
    <cellStyle name="Heading 1 1" xfId="22" xr:uid="{00000000-0005-0000-0000-000016000000}"/>
    <cellStyle name="Heading 1 2" xfId="23" xr:uid="{00000000-0005-0000-0000-000017000000}"/>
    <cellStyle name="Heading 2 1" xfId="24" xr:uid="{00000000-0005-0000-0000-000018000000}"/>
    <cellStyle name="Heading 2 2" xfId="25" xr:uid="{00000000-0005-0000-0000-000019000000}"/>
    <cellStyle name="Neutraali" xfId="1" builtinId="28"/>
    <cellStyle name="Neutral 1" xfId="26" xr:uid="{00000000-0005-0000-0000-00001A000000}"/>
    <cellStyle name="Neutral 7" xfId="27" xr:uid="{00000000-0005-0000-0000-00001B000000}"/>
    <cellStyle name="Neutral 8" xfId="28" xr:uid="{00000000-0005-0000-0000-00001C000000}"/>
    <cellStyle name="Neutral 9" xfId="29" xr:uid="{00000000-0005-0000-0000-00001D000000}"/>
    <cellStyle name="Normaali" xfId="0" builtinId="0"/>
    <cellStyle name="Otsikko 2" xfId="30" builtinId="17"/>
    <cellStyle name="Otsikko 4" xfId="2" builtinId="1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A168" zoomScale="120" zoomScaleNormal="120" workbookViewId="0">
      <selection activeCell="F187" sqref="F187"/>
    </sheetView>
  </sheetViews>
  <sheetFormatPr defaultColWidth="11.85546875"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style="2" customWidth="1"/>
    <col min="13" max="13" width="12.5703125" style="2" customWidth="1"/>
    <col min="16" max="17" width="19.140625" style="2" customWidth="1"/>
    <col min="19" max="19" width="55.140625" style="5" customWidth="1"/>
    <col min="20" max="20" width="46.42578125" style="2" customWidth="1"/>
    <col min="21" max="21" width="22.5703125" style="2" customWidth="1"/>
    <col min="22" max="22" width="18.5703125" style="2" customWidth="1"/>
    <col min="23" max="23" width="17" style="2" customWidth="1"/>
  </cols>
  <sheetData>
    <row r="1" spans="1:23" ht="22.15" customHeight="1" x14ac:dyDescent="0.35">
      <c r="B1" s="6" t="s">
        <v>0</v>
      </c>
      <c r="O1" t="s">
        <v>1</v>
      </c>
      <c r="R1" t="s">
        <v>2</v>
      </c>
    </row>
    <row r="2" spans="1:23" s="8" customFormat="1" ht="12.75" customHeight="1" x14ac:dyDescent="0.2">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spans="1:23" ht="12.75" customHeight="1" x14ac:dyDescent="0.2">
      <c r="A3" s="13">
        <v>1</v>
      </c>
      <c r="B3" t="s">
        <v>26</v>
      </c>
      <c r="C3" t="s">
        <v>27</v>
      </c>
      <c r="D3">
        <v>2019</v>
      </c>
      <c r="E3" s="14" t="s">
        <v>28</v>
      </c>
      <c r="F3" s="4" t="s">
        <v>29</v>
      </c>
      <c r="G3" s="4" t="s">
        <v>30</v>
      </c>
      <c r="H3" t="s">
        <v>31</v>
      </c>
      <c r="I3" t="s">
        <v>32</v>
      </c>
      <c r="K3" t="s">
        <v>33</v>
      </c>
      <c r="L3" t="s">
        <v>34</v>
      </c>
      <c r="M3" t="s">
        <v>35</v>
      </c>
      <c r="N3" s="3">
        <v>66</v>
      </c>
      <c r="O3">
        <v>1</v>
      </c>
      <c r="P3">
        <v>5</v>
      </c>
      <c r="Q3">
        <v>0</v>
      </c>
      <c r="R3">
        <v>1</v>
      </c>
    </row>
    <row r="4" spans="1:23" ht="12.75" customHeight="1" x14ac:dyDescent="0.2">
      <c r="A4" s="13">
        <v>2</v>
      </c>
      <c r="B4" s="4" t="s">
        <v>36</v>
      </c>
      <c r="C4" t="s">
        <v>37</v>
      </c>
      <c r="D4">
        <v>2019</v>
      </c>
      <c r="E4" s="14" t="s">
        <v>28</v>
      </c>
      <c r="F4" s="4" t="s">
        <v>38</v>
      </c>
      <c r="G4" t="s">
        <v>39</v>
      </c>
      <c r="H4" t="s">
        <v>40</v>
      </c>
      <c r="I4" t="s">
        <v>41</v>
      </c>
      <c r="J4">
        <v>6</v>
      </c>
      <c r="K4" t="s">
        <v>33</v>
      </c>
      <c r="L4" t="s">
        <v>34</v>
      </c>
      <c r="M4" t="s">
        <v>35</v>
      </c>
      <c r="N4" s="3">
        <v>65</v>
      </c>
      <c r="O4">
        <v>0</v>
      </c>
      <c r="R4">
        <v>0</v>
      </c>
      <c r="S4" s="5" t="s">
        <v>42</v>
      </c>
    </row>
    <row r="5" spans="1:23" ht="12.75" customHeight="1" x14ac:dyDescent="0.2">
      <c r="A5" s="13">
        <v>3</v>
      </c>
      <c r="B5" t="s">
        <v>43</v>
      </c>
      <c r="C5" t="s">
        <v>44</v>
      </c>
      <c r="D5">
        <v>2018</v>
      </c>
      <c r="E5" s="14" t="s">
        <v>28</v>
      </c>
      <c r="F5" s="4" t="s">
        <v>45</v>
      </c>
      <c r="G5" t="s">
        <v>46</v>
      </c>
      <c r="H5" t="s">
        <v>47</v>
      </c>
      <c r="I5" t="s">
        <v>48</v>
      </c>
      <c r="J5">
        <v>2</v>
      </c>
      <c r="K5" t="s">
        <v>33</v>
      </c>
      <c r="L5" t="s">
        <v>34</v>
      </c>
      <c r="M5" t="s">
        <v>35</v>
      </c>
      <c r="N5" s="3">
        <v>63</v>
      </c>
      <c r="O5">
        <v>0</v>
      </c>
      <c r="R5">
        <v>0</v>
      </c>
      <c r="S5" s="5" t="s">
        <v>49</v>
      </c>
    </row>
    <row r="6" spans="1:23" ht="12.75" customHeight="1" x14ac:dyDescent="0.2">
      <c r="A6" s="13">
        <v>4</v>
      </c>
      <c r="B6" t="s">
        <v>50</v>
      </c>
      <c r="C6" t="s">
        <v>51</v>
      </c>
      <c r="D6">
        <v>2018</v>
      </c>
      <c r="E6" s="14" t="s">
        <v>28</v>
      </c>
      <c r="F6" s="4" t="s">
        <v>52</v>
      </c>
      <c r="G6" t="s">
        <v>53</v>
      </c>
      <c r="H6" t="s">
        <v>54</v>
      </c>
      <c r="I6" t="s">
        <v>55</v>
      </c>
      <c r="J6">
        <v>54</v>
      </c>
      <c r="K6" t="s">
        <v>56</v>
      </c>
      <c r="L6" t="s">
        <v>34</v>
      </c>
      <c r="M6" t="s">
        <v>35</v>
      </c>
      <c r="N6" s="3">
        <v>62</v>
      </c>
      <c r="O6">
        <v>1</v>
      </c>
      <c r="P6">
        <v>4</v>
      </c>
      <c r="Q6">
        <v>1</v>
      </c>
      <c r="R6">
        <v>0</v>
      </c>
      <c r="S6" s="5" t="s">
        <v>57</v>
      </c>
    </row>
    <row r="7" spans="1:23" ht="12.75" customHeight="1" x14ac:dyDescent="0.2">
      <c r="A7" s="13">
        <v>5</v>
      </c>
      <c r="B7" t="s">
        <v>58</v>
      </c>
      <c r="C7" t="s">
        <v>59</v>
      </c>
      <c r="D7">
        <v>2018</v>
      </c>
      <c r="E7" s="14" t="s">
        <v>28</v>
      </c>
      <c r="F7" s="4" t="s">
        <v>60</v>
      </c>
      <c r="G7" t="s">
        <v>61</v>
      </c>
      <c r="H7" t="s">
        <v>62</v>
      </c>
      <c r="I7" t="s">
        <v>63</v>
      </c>
      <c r="J7">
        <v>23</v>
      </c>
      <c r="K7" t="s">
        <v>33</v>
      </c>
      <c r="L7" t="s">
        <v>34</v>
      </c>
      <c r="M7" t="s">
        <v>35</v>
      </c>
      <c r="N7" s="3">
        <v>61</v>
      </c>
      <c r="O7">
        <v>1</v>
      </c>
      <c r="P7">
        <v>5</v>
      </c>
      <c r="Q7">
        <v>1</v>
      </c>
      <c r="R7">
        <v>1</v>
      </c>
    </row>
    <row r="8" spans="1:23" ht="12.75" customHeight="1" x14ac:dyDescent="0.2">
      <c r="A8" s="13">
        <v>6</v>
      </c>
      <c r="B8" t="s">
        <v>64</v>
      </c>
      <c r="C8" t="s">
        <v>65</v>
      </c>
      <c r="D8">
        <v>2018</v>
      </c>
      <c r="E8" s="15" t="s">
        <v>66</v>
      </c>
      <c r="F8" s="4" t="s">
        <v>67</v>
      </c>
      <c r="G8" t="s">
        <v>68</v>
      </c>
      <c r="H8" t="s">
        <v>69</v>
      </c>
      <c r="I8" t="s">
        <v>70</v>
      </c>
      <c r="J8">
        <v>8</v>
      </c>
      <c r="K8" t="s">
        <v>71</v>
      </c>
      <c r="L8" t="s">
        <v>34</v>
      </c>
      <c r="M8" t="s">
        <v>35</v>
      </c>
      <c r="N8" s="3" t="s">
        <v>72</v>
      </c>
      <c r="O8">
        <v>2</v>
      </c>
      <c r="P8">
        <v>5</v>
      </c>
      <c r="Q8">
        <v>0</v>
      </c>
      <c r="R8">
        <v>1</v>
      </c>
    </row>
    <row r="9" spans="1:23" ht="12.75" customHeight="1" x14ac:dyDescent="0.2">
      <c r="A9" s="13">
        <v>7</v>
      </c>
      <c r="B9" t="s">
        <v>73</v>
      </c>
      <c r="C9" t="s">
        <v>74</v>
      </c>
      <c r="D9">
        <v>2018</v>
      </c>
      <c r="E9" s="15" t="s">
        <v>66</v>
      </c>
      <c r="F9" s="4" t="s">
        <v>75</v>
      </c>
      <c r="G9" t="s">
        <v>76</v>
      </c>
      <c r="H9" t="s">
        <v>77</v>
      </c>
      <c r="I9" t="s">
        <v>78</v>
      </c>
      <c r="J9">
        <v>6</v>
      </c>
      <c r="K9" t="s">
        <v>71</v>
      </c>
      <c r="L9" t="s">
        <v>34</v>
      </c>
      <c r="M9" t="s">
        <v>35</v>
      </c>
      <c r="N9" s="3" t="s">
        <v>72</v>
      </c>
      <c r="O9">
        <v>0</v>
      </c>
      <c r="S9" s="5" t="s">
        <v>79</v>
      </c>
    </row>
    <row r="10" spans="1:23" ht="12.75" customHeight="1" x14ac:dyDescent="0.2">
      <c r="A10" s="13">
        <v>8</v>
      </c>
      <c r="B10" t="s">
        <v>80</v>
      </c>
      <c r="C10" t="s">
        <v>81</v>
      </c>
      <c r="D10">
        <v>2018</v>
      </c>
      <c r="E10" s="15" t="s">
        <v>66</v>
      </c>
      <c r="F10" s="4" t="s">
        <v>82</v>
      </c>
      <c r="G10" t="s">
        <v>83</v>
      </c>
      <c r="H10" t="s">
        <v>84</v>
      </c>
      <c r="I10" t="s">
        <v>85</v>
      </c>
      <c r="J10">
        <v>25</v>
      </c>
      <c r="K10" t="s">
        <v>71</v>
      </c>
      <c r="L10" t="s">
        <v>34</v>
      </c>
      <c r="M10" t="s">
        <v>35</v>
      </c>
      <c r="N10" s="3" t="s">
        <v>72</v>
      </c>
      <c r="O10">
        <v>1</v>
      </c>
      <c r="P10">
        <v>5</v>
      </c>
      <c r="Q10">
        <v>1</v>
      </c>
      <c r="R10">
        <v>1</v>
      </c>
    </row>
    <row r="11" spans="1:23" ht="12.75" customHeight="1" x14ac:dyDescent="0.2">
      <c r="A11" s="13">
        <v>9</v>
      </c>
      <c r="B11" t="s">
        <v>86</v>
      </c>
      <c r="C11" t="s">
        <v>87</v>
      </c>
      <c r="D11">
        <v>2015</v>
      </c>
      <c r="E11" s="15" t="s">
        <v>66</v>
      </c>
      <c r="F11" s="4" t="s">
        <v>88</v>
      </c>
      <c r="G11" t="s">
        <v>89</v>
      </c>
      <c r="H11" t="s">
        <v>90</v>
      </c>
      <c r="J11">
        <v>19</v>
      </c>
      <c r="K11" t="s">
        <v>71</v>
      </c>
      <c r="M11" t="s">
        <v>35</v>
      </c>
      <c r="N11" s="3" t="s">
        <v>91</v>
      </c>
      <c r="O11">
        <v>1</v>
      </c>
      <c r="P11">
        <v>4</v>
      </c>
      <c r="Q11">
        <v>1</v>
      </c>
      <c r="R11">
        <v>0</v>
      </c>
      <c r="S11" s="5" t="s">
        <v>92</v>
      </c>
    </row>
    <row r="12" spans="1:23" ht="12.75" customHeight="1" x14ac:dyDescent="0.2">
      <c r="A12" s="13">
        <v>10</v>
      </c>
      <c r="B12" t="s">
        <v>93</v>
      </c>
      <c r="C12" t="s">
        <v>94</v>
      </c>
      <c r="D12">
        <v>2017</v>
      </c>
      <c r="E12" s="15" t="s">
        <v>66</v>
      </c>
      <c r="F12" s="4" t="s">
        <v>95</v>
      </c>
      <c r="G12" t="s">
        <v>96</v>
      </c>
      <c r="H12" t="s">
        <v>97</v>
      </c>
      <c r="I12" t="s">
        <v>98</v>
      </c>
      <c r="J12">
        <v>13</v>
      </c>
      <c r="K12" t="s">
        <v>71</v>
      </c>
      <c r="L12" t="s">
        <v>34</v>
      </c>
      <c r="M12" t="s">
        <v>35</v>
      </c>
      <c r="N12" s="3">
        <v>0</v>
      </c>
      <c r="O12">
        <v>1</v>
      </c>
      <c r="P12">
        <v>4</v>
      </c>
      <c r="Q12">
        <v>1</v>
      </c>
      <c r="R12">
        <v>0</v>
      </c>
      <c r="S12" s="5" t="s">
        <v>99</v>
      </c>
    </row>
    <row r="13" spans="1:23" ht="12.75" customHeight="1" x14ac:dyDescent="0.2">
      <c r="A13" s="13">
        <v>11</v>
      </c>
      <c r="B13" t="s">
        <v>100</v>
      </c>
      <c r="C13" t="s">
        <v>101</v>
      </c>
      <c r="D13">
        <v>2017</v>
      </c>
      <c r="E13" s="15" t="s">
        <v>66</v>
      </c>
      <c r="F13" s="4" t="s">
        <v>102</v>
      </c>
      <c r="G13" t="s">
        <v>103</v>
      </c>
      <c r="H13" t="s">
        <v>104</v>
      </c>
      <c r="I13" t="s">
        <v>105</v>
      </c>
      <c r="J13">
        <v>10</v>
      </c>
      <c r="K13" t="s">
        <v>71</v>
      </c>
      <c r="L13" t="s">
        <v>34</v>
      </c>
      <c r="M13" t="s">
        <v>35</v>
      </c>
      <c r="N13" s="3">
        <v>0</v>
      </c>
      <c r="O13">
        <v>0</v>
      </c>
      <c r="S13" s="5" t="s">
        <v>106</v>
      </c>
    </row>
    <row r="14" spans="1:23" ht="12.75" customHeight="1" x14ac:dyDescent="0.2">
      <c r="A14" s="13">
        <v>12</v>
      </c>
      <c r="B14" t="s">
        <v>107</v>
      </c>
      <c r="C14" t="s">
        <v>108</v>
      </c>
      <c r="D14">
        <v>2017</v>
      </c>
      <c r="E14" s="15" t="s">
        <v>66</v>
      </c>
      <c r="F14" s="4" t="s">
        <v>109</v>
      </c>
      <c r="G14" t="s">
        <v>110</v>
      </c>
      <c r="H14" t="s">
        <v>111</v>
      </c>
      <c r="I14" t="s">
        <v>112</v>
      </c>
      <c r="J14">
        <v>7</v>
      </c>
      <c r="K14" t="s">
        <v>71</v>
      </c>
      <c r="L14" t="s">
        <v>34</v>
      </c>
      <c r="M14" t="s">
        <v>35</v>
      </c>
      <c r="N14" s="3">
        <v>0</v>
      </c>
      <c r="O14">
        <v>1</v>
      </c>
      <c r="P14">
        <v>4</v>
      </c>
      <c r="Q14">
        <v>1</v>
      </c>
      <c r="R14">
        <v>0</v>
      </c>
      <c r="S14" s="5" t="s">
        <v>42</v>
      </c>
    </row>
    <row r="15" spans="1:23" ht="12.75" customHeight="1" x14ac:dyDescent="0.2">
      <c r="A15" s="13">
        <v>13</v>
      </c>
      <c r="B15" t="s">
        <v>113</v>
      </c>
      <c r="C15" t="s">
        <v>114</v>
      </c>
      <c r="D15">
        <v>2017</v>
      </c>
      <c r="E15" s="15" t="s">
        <v>66</v>
      </c>
      <c r="F15" s="4" t="s">
        <v>115</v>
      </c>
      <c r="G15" t="s">
        <v>116</v>
      </c>
      <c r="H15" t="s">
        <v>117</v>
      </c>
      <c r="I15" t="s">
        <v>118</v>
      </c>
      <c r="J15">
        <v>12</v>
      </c>
      <c r="K15" t="s">
        <v>71</v>
      </c>
      <c r="L15" t="s">
        <v>34</v>
      </c>
      <c r="M15" t="s">
        <v>35</v>
      </c>
      <c r="N15" s="3">
        <v>0</v>
      </c>
      <c r="O15">
        <v>1</v>
      </c>
      <c r="P15">
        <v>4</v>
      </c>
      <c r="Q15">
        <v>1</v>
      </c>
      <c r="R15">
        <v>0</v>
      </c>
      <c r="S15" s="5" t="s">
        <v>119</v>
      </c>
    </row>
    <row r="16" spans="1:23" ht="12.75" customHeight="1" x14ac:dyDescent="0.2">
      <c r="A16" s="13">
        <v>14</v>
      </c>
      <c r="B16" t="s">
        <v>120</v>
      </c>
      <c r="C16" t="s">
        <v>121</v>
      </c>
      <c r="D16">
        <v>2016</v>
      </c>
      <c r="E16" s="15" t="s">
        <v>66</v>
      </c>
      <c r="F16" s="4" t="s">
        <v>122</v>
      </c>
      <c r="G16" t="s">
        <v>123</v>
      </c>
      <c r="H16" t="s">
        <v>124</v>
      </c>
      <c r="J16">
        <v>78</v>
      </c>
      <c r="K16" t="s">
        <v>71</v>
      </c>
      <c r="M16" t="s">
        <v>35</v>
      </c>
      <c r="N16" s="3" t="s">
        <v>125</v>
      </c>
      <c r="O16">
        <v>2</v>
      </c>
      <c r="P16">
        <v>5</v>
      </c>
      <c r="Q16">
        <v>1</v>
      </c>
      <c r="R16">
        <v>1</v>
      </c>
    </row>
    <row r="17" spans="1:19" ht="12.75" customHeight="1" x14ac:dyDescent="0.2">
      <c r="A17" s="13">
        <v>15</v>
      </c>
      <c r="B17" t="s">
        <v>126</v>
      </c>
      <c r="C17" t="s">
        <v>127</v>
      </c>
      <c r="D17">
        <v>2016</v>
      </c>
      <c r="E17" s="15" t="s">
        <v>66</v>
      </c>
      <c r="F17" s="4" t="s">
        <v>128</v>
      </c>
      <c r="G17" t="s">
        <v>129</v>
      </c>
      <c r="H17" t="s">
        <v>130</v>
      </c>
      <c r="J17">
        <v>4</v>
      </c>
      <c r="K17" t="s">
        <v>71</v>
      </c>
      <c r="M17" t="s">
        <v>35</v>
      </c>
      <c r="N17" s="3" t="s">
        <v>125</v>
      </c>
      <c r="O17">
        <v>0</v>
      </c>
      <c r="S17" s="5" t="s">
        <v>131</v>
      </c>
    </row>
    <row r="18" spans="1:19" ht="12.75" customHeight="1" x14ac:dyDescent="0.2">
      <c r="A18" s="13">
        <v>16</v>
      </c>
      <c r="B18" t="s">
        <v>132</v>
      </c>
      <c r="C18" t="s">
        <v>133</v>
      </c>
      <c r="D18">
        <v>2016</v>
      </c>
      <c r="E18" s="15" t="s">
        <v>66</v>
      </c>
      <c r="F18" s="4" t="s">
        <v>134</v>
      </c>
      <c r="G18" t="s">
        <v>135</v>
      </c>
      <c r="H18" t="s">
        <v>136</v>
      </c>
      <c r="K18" t="s">
        <v>71</v>
      </c>
      <c r="M18" t="s">
        <v>35</v>
      </c>
      <c r="N18" s="3" t="s">
        <v>125</v>
      </c>
      <c r="O18">
        <v>0</v>
      </c>
      <c r="S18" s="5" t="s">
        <v>131</v>
      </c>
    </row>
    <row r="19" spans="1:19" ht="12.75" customHeight="1" x14ac:dyDescent="0.2">
      <c r="A19" s="13">
        <v>17</v>
      </c>
      <c r="B19" t="s">
        <v>137</v>
      </c>
      <c r="C19" t="s">
        <v>138</v>
      </c>
      <c r="D19">
        <v>2019</v>
      </c>
      <c r="E19" s="15" t="s">
        <v>66</v>
      </c>
      <c r="F19" s="4" t="s">
        <v>139</v>
      </c>
      <c r="H19" t="s">
        <v>140</v>
      </c>
      <c r="I19" t="s">
        <v>141</v>
      </c>
      <c r="K19" t="s">
        <v>71</v>
      </c>
      <c r="L19" t="s">
        <v>34</v>
      </c>
      <c r="M19" t="s">
        <v>35</v>
      </c>
      <c r="N19" s="3" t="s">
        <v>142</v>
      </c>
      <c r="O19">
        <v>1</v>
      </c>
      <c r="P19">
        <v>5</v>
      </c>
      <c r="Q19">
        <v>1</v>
      </c>
      <c r="R19">
        <v>1</v>
      </c>
    </row>
    <row r="20" spans="1:19" ht="12.75" customHeight="1" x14ac:dyDescent="0.2">
      <c r="A20" s="13">
        <v>18</v>
      </c>
      <c r="B20" t="s">
        <v>143</v>
      </c>
      <c r="C20" t="s">
        <v>144</v>
      </c>
      <c r="D20">
        <v>2016</v>
      </c>
      <c r="E20" s="16" t="s">
        <v>145</v>
      </c>
      <c r="F20" s="4" t="s">
        <v>146</v>
      </c>
      <c r="G20" t="s">
        <v>147</v>
      </c>
      <c r="H20" t="s">
        <v>148</v>
      </c>
      <c r="I20" t="s">
        <v>149</v>
      </c>
      <c r="J20">
        <v>25</v>
      </c>
      <c r="K20" t="s">
        <v>33</v>
      </c>
      <c r="M20" t="s">
        <v>35</v>
      </c>
      <c r="N20" s="3">
        <v>230</v>
      </c>
      <c r="O20">
        <v>1</v>
      </c>
      <c r="P20">
        <v>4</v>
      </c>
      <c r="Q20">
        <v>1</v>
      </c>
      <c r="R20">
        <v>0</v>
      </c>
      <c r="S20" s="5" t="s">
        <v>150</v>
      </c>
    </row>
    <row r="21" spans="1:19" ht="12.75" customHeight="1" x14ac:dyDescent="0.2">
      <c r="A21" s="13">
        <v>19</v>
      </c>
      <c r="B21" t="s">
        <v>151</v>
      </c>
      <c r="C21" t="s">
        <v>152</v>
      </c>
      <c r="D21">
        <v>2015</v>
      </c>
      <c r="E21" s="16" t="s">
        <v>145</v>
      </c>
      <c r="F21" s="4" t="s">
        <v>153</v>
      </c>
      <c r="G21" t="s">
        <v>154</v>
      </c>
      <c r="H21" t="s">
        <v>155</v>
      </c>
      <c r="I21" t="s">
        <v>156</v>
      </c>
      <c r="J21">
        <v>5</v>
      </c>
      <c r="K21" t="s">
        <v>157</v>
      </c>
      <c r="L21" t="s">
        <v>34</v>
      </c>
      <c r="M21" t="s">
        <v>35</v>
      </c>
      <c r="N21" s="3">
        <v>220</v>
      </c>
      <c r="O21">
        <v>1</v>
      </c>
      <c r="P21">
        <v>5</v>
      </c>
      <c r="Q21">
        <v>1</v>
      </c>
      <c r="R21">
        <v>1</v>
      </c>
    </row>
    <row r="22" spans="1:19" ht="12.75" customHeight="1" x14ac:dyDescent="0.2">
      <c r="A22" s="13">
        <v>20</v>
      </c>
      <c r="B22" t="s">
        <v>158</v>
      </c>
      <c r="C22" t="s">
        <v>159</v>
      </c>
      <c r="D22">
        <v>2017</v>
      </c>
      <c r="E22" s="16" t="s">
        <v>145</v>
      </c>
      <c r="F22" s="4" t="s">
        <v>160</v>
      </c>
      <c r="G22" t="s">
        <v>161</v>
      </c>
      <c r="H22" t="s">
        <v>162</v>
      </c>
      <c r="I22" t="s">
        <v>163</v>
      </c>
      <c r="J22">
        <v>99</v>
      </c>
      <c r="K22" t="s">
        <v>33</v>
      </c>
      <c r="L22" t="s">
        <v>34</v>
      </c>
      <c r="M22" t="s">
        <v>35</v>
      </c>
      <c r="N22" s="3">
        <v>247</v>
      </c>
      <c r="O22">
        <v>1</v>
      </c>
      <c r="P22">
        <v>4</v>
      </c>
      <c r="Q22">
        <v>1</v>
      </c>
      <c r="R22">
        <v>0</v>
      </c>
      <c r="S22" s="5" t="s">
        <v>164</v>
      </c>
    </row>
    <row r="23" spans="1:19" ht="12.75" customHeight="1" x14ac:dyDescent="0.2">
      <c r="A23" s="13">
        <v>21</v>
      </c>
      <c r="B23" t="s">
        <v>165</v>
      </c>
      <c r="C23" t="s">
        <v>166</v>
      </c>
      <c r="D23">
        <v>2019</v>
      </c>
      <c r="E23" s="17" t="s">
        <v>167</v>
      </c>
      <c r="F23" s="4" t="s">
        <v>168</v>
      </c>
      <c r="I23" s="18" t="s">
        <v>169</v>
      </c>
      <c r="K23" t="s">
        <v>33</v>
      </c>
      <c r="L23" t="s">
        <v>34</v>
      </c>
      <c r="M23" t="s">
        <v>170</v>
      </c>
      <c r="N23">
        <v>10</v>
      </c>
      <c r="O23">
        <v>1</v>
      </c>
      <c r="P23">
        <v>5</v>
      </c>
      <c r="Q23">
        <v>1</v>
      </c>
      <c r="R23">
        <v>0</v>
      </c>
      <c r="S23" s="5" t="s">
        <v>171</v>
      </c>
    </row>
    <row r="24" spans="1:19" ht="12.75" customHeight="1" x14ac:dyDescent="0.2">
      <c r="A24" s="13">
        <v>22</v>
      </c>
      <c r="B24" t="s">
        <v>172</v>
      </c>
      <c r="C24" t="s">
        <v>173</v>
      </c>
      <c r="D24">
        <v>2019</v>
      </c>
      <c r="E24" s="17" t="s">
        <v>167</v>
      </c>
      <c r="F24" s="4" t="s">
        <v>174</v>
      </c>
      <c r="G24" t="s">
        <v>175</v>
      </c>
      <c r="I24" t="s">
        <v>176</v>
      </c>
      <c r="K24" t="s">
        <v>33</v>
      </c>
      <c r="L24" t="s">
        <v>34</v>
      </c>
      <c r="M24" t="s">
        <v>170</v>
      </c>
      <c r="N24">
        <v>10</v>
      </c>
      <c r="O24">
        <v>1</v>
      </c>
      <c r="P24">
        <v>4</v>
      </c>
      <c r="Q24">
        <v>1</v>
      </c>
      <c r="R24">
        <v>0</v>
      </c>
      <c r="S24" s="5" t="s">
        <v>99</v>
      </c>
    </row>
    <row r="25" spans="1:19" ht="12.75" customHeight="1" x14ac:dyDescent="0.2">
      <c r="A25" s="13">
        <v>23</v>
      </c>
      <c r="B25" t="s">
        <v>177</v>
      </c>
      <c r="C25" t="s">
        <v>178</v>
      </c>
      <c r="D25">
        <v>2019</v>
      </c>
      <c r="E25" s="17" t="s">
        <v>167</v>
      </c>
      <c r="F25" s="4" t="s">
        <v>179</v>
      </c>
      <c r="I25" t="s">
        <v>180</v>
      </c>
      <c r="K25" t="s">
        <v>33</v>
      </c>
      <c r="L25" t="s">
        <v>34</v>
      </c>
      <c r="M25" t="s">
        <v>170</v>
      </c>
      <c r="N25">
        <v>10</v>
      </c>
      <c r="O25">
        <v>1</v>
      </c>
      <c r="P25">
        <v>5</v>
      </c>
      <c r="Q25">
        <v>1</v>
      </c>
      <c r="R25">
        <v>1</v>
      </c>
    </row>
    <row r="26" spans="1:19" ht="12.75" customHeight="1" x14ac:dyDescent="0.2">
      <c r="A26" s="13">
        <v>24</v>
      </c>
      <c r="B26" t="s">
        <v>181</v>
      </c>
      <c r="C26" t="s">
        <v>182</v>
      </c>
      <c r="D26">
        <v>2018</v>
      </c>
      <c r="E26" s="17" t="s">
        <v>167</v>
      </c>
      <c r="F26" s="4" t="s">
        <v>183</v>
      </c>
      <c r="G26" t="s">
        <v>184</v>
      </c>
      <c r="I26" t="s">
        <v>185</v>
      </c>
      <c r="K26" t="s">
        <v>33</v>
      </c>
      <c r="L26" t="s">
        <v>34</v>
      </c>
      <c r="M26" t="s">
        <v>170</v>
      </c>
      <c r="N26">
        <v>9</v>
      </c>
      <c r="O26">
        <v>1</v>
      </c>
      <c r="P26">
        <v>5</v>
      </c>
      <c r="Q26">
        <v>1</v>
      </c>
      <c r="R26">
        <v>1</v>
      </c>
    </row>
    <row r="27" spans="1:19" ht="12.75" customHeight="1" x14ac:dyDescent="0.2">
      <c r="A27" s="13">
        <v>25</v>
      </c>
      <c r="B27" t="s">
        <v>186</v>
      </c>
      <c r="C27" t="s">
        <v>187</v>
      </c>
      <c r="D27">
        <v>2018</v>
      </c>
      <c r="E27" s="17" t="s">
        <v>167</v>
      </c>
      <c r="F27" s="4" t="s">
        <v>188</v>
      </c>
      <c r="G27" t="s">
        <v>189</v>
      </c>
      <c r="I27" t="s">
        <v>190</v>
      </c>
      <c r="K27" t="s">
        <v>33</v>
      </c>
      <c r="L27" t="s">
        <v>34</v>
      </c>
      <c r="M27" t="s">
        <v>170</v>
      </c>
      <c r="N27">
        <v>9</v>
      </c>
      <c r="O27">
        <v>1</v>
      </c>
      <c r="P27">
        <v>5</v>
      </c>
      <c r="Q27">
        <v>1</v>
      </c>
      <c r="R27">
        <v>1</v>
      </c>
    </row>
    <row r="28" spans="1:19" ht="12.75" customHeight="1" x14ac:dyDescent="0.2">
      <c r="A28" s="13">
        <v>26</v>
      </c>
      <c r="B28" t="s">
        <v>191</v>
      </c>
      <c r="C28" t="s">
        <v>192</v>
      </c>
      <c r="D28">
        <v>2018</v>
      </c>
      <c r="E28" s="17" t="s">
        <v>167</v>
      </c>
      <c r="F28" s="4" t="s">
        <v>193</v>
      </c>
      <c r="G28" t="s">
        <v>194</v>
      </c>
      <c r="I28" t="s">
        <v>195</v>
      </c>
      <c r="K28" t="s">
        <v>33</v>
      </c>
      <c r="L28" t="s">
        <v>34</v>
      </c>
      <c r="M28" t="s">
        <v>170</v>
      </c>
      <c r="N28">
        <v>8</v>
      </c>
      <c r="O28">
        <v>1</v>
      </c>
      <c r="P28">
        <v>5</v>
      </c>
      <c r="Q28">
        <v>1</v>
      </c>
      <c r="R28">
        <v>1</v>
      </c>
    </row>
    <row r="29" spans="1:19" ht="12.75" customHeight="1" x14ac:dyDescent="0.2">
      <c r="A29" s="13">
        <v>27</v>
      </c>
      <c r="B29" t="s">
        <v>196</v>
      </c>
      <c r="C29" t="s">
        <v>197</v>
      </c>
      <c r="D29">
        <v>2017</v>
      </c>
      <c r="E29" s="17" t="s">
        <v>167</v>
      </c>
      <c r="F29" s="4" t="s">
        <v>198</v>
      </c>
      <c r="G29" t="s">
        <v>199</v>
      </c>
      <c r="I29" t="s">
        <v>200</v>
      </c>
      <c r="K29" t="s">
        <v>33</v>
      </c>
      <c r="L29" t="s">
        <v>34</v>
      </c>
      <c r="M29" t="s">
        <v>170</v>
      </c>
      <c r="N29">
        <v>7</v>
      </c>
      <c r="O29">
        <v>1</v>
      </c>
      <c r="P29">
        <v>5</v>
      </c>
      <c r="Q29">
        <v>1</v>
      </c>
      <c r="R29">
        <v>1</v>
      </c>
    </row>
    <row r="30" spans="1:19" ht="12.75" customHeight="1" x14ac:dyDescent="0.2">
      <c r="A30" s="13">
        <v>28</v>
      </c>
      <c r="B30" t="s">
        <v>201</v>
      </c>
      <c r="C30" t="s">
        <v>202</v>
      </c>
      <c r="D30">
        <v>2017</v>
      </c>
      <c r="E30" s="17" t="s">
        <v>167</v>
      </c>
      <c r="F30" s="4" t="s">
        <v>203</v>
      </c>
      <c r="G30" t="s">
        <v>204</v>
      </c>
      <c r="I30" t="s">
        <v>205</v>
      </c>
      <c r="K30" t="s">
        <v>33</v>
      </c>
      <c r="L30" t="s">
        <v>34</v>
      </c>
      <c r="M30" t="s">
        <v>170</v>
      </c>
      <c r="N30">
        <v>7</v>
      </c>
      <c r="O30">
        <v>1</v>
      </c>
      <c r="P30">
        <v>5</v>
      </c>
      <c r="Q30">
        <v>1</v>
      </c>
      <c r="R30">
        <v>1</v>
      </c>
    </row>
    <row r="31" spans="1:19" ht="12.75" customHeight="1" x14ac:dyDescent="0.2">
      <c r="A31" s="13">
        <v>29</v>
      </c>
      <c r="B31" t="s">
        <v>206</v>
      </c>
      <c r="C31" t="s">
        <v>207</v>
      </c>
      <c r="D31">
        <v>2015</v>
      </c>
      <c r="E31" s="17" t="s">
        <v>167</v>
      </c>
      <c r="F31" s="4" t="s">
        <v>208</v>
      </c>
      <c r="G31" t="s">
        <v>209</v>
      </c>
      <c r="I31" t="s">
        <v>210</v>
      </c>
      <c r="K31" t="s">
        <v>211</v>
      </c>
      <c r="L31" t="s">
        <v>34</v>
      </c>
      <c r="M31" t="s">
        <v>170</v>
      </c>
      <c r="N31">
        <v>6</v>
      </c>
      <c r="O31">
        <v>0</v>
      </c>
      <c r="S31" s="5" t="s">
        <v>212</v>
      </c>
    </row>
    <row r="32" spans="1:19" ht="12.75" customHeight="1" x14ac:dyDescent="0.2">
      <c r="A32" s="13">
        <v>30</v>
      </c>
      <c r="B32" t="s">
        <v>213</v>
      </c>
      <c r="C32" t="s">
        <v>214</v>
      </c>
      <c r="D32">
        <v>2015</v>
      </c>
      <c r="E32" s="17" t="s">
        <v>167</v>
      </c>
      <c r="F32" s="4" t="s">
        <v>215</v>
      </c>
      <c r="G32" t="s">
        <v>216</v>
      </c>
      <c r="I32" t="s">
        <v>217</v>
      </c>
      <c r="K32" t="s">
        <v>33</v>
      </c>
      <c r="L32" t="s">
        <v>34</v>
      </c>
      <c r="M32" t="s">
        <v>170</v>
      </c>
      <c r="N32">
        <v>6</v>
      </c>
      <c r="O32">
        <v>0</v>
      </c>
      <c r="S32" s="5" t="s">
        <v>218</v>
      </c>
    </row>
    <row r="33" spans="1:19" ht="12.75" customHeight="1" x14ac:dyDescent="0.2">
      <c r="A33" s="13">
        <v>31</v>
      </c>
      <c r="B33" t="s">
        <v>219</v>
      </c>
      <c r="C33" t="s">
        <v>220</v>
      </c>
      <c r="D33">
        <v>2015</v>
      </c>
      <c r="E33" s="17" t="s">
        <v>167</v>
      </c>
      <c r="F33" s="4" t="s">
        <v>221</v>
      </c>
      <c r="G33" t="s">
        <v>222</v>
      </c>
      <c r="I33" t="s">
        <v>223</v>
      </c>
      <c r="K33" t="s">
        <v>33</v>
      </c>
      <c r="L33" t="s">
        <v>34</v>
      </c>
      <c r="M33" t="s">
        <v>170</v>
      </c>
      <c r="N33">
        <v>6</v>
      </c>
      <c r="O33">
        <v>0</v>
      </c>
      <c r="S33" s="5" t="s">
        <v>224</v>
      </c>
    </row>
    <row r="34" spans="1:19" ht="12.75" customHeight="1" x14ac:dyDescent="0.2">
      <c r="A34" s="13">
        <v>32</v>
      </c>
      <c r="B34" t="s">
        <v>225</v>
      </c>
      <c r="C34" t="s">
        <v>226</v>
      </c>
      <c r="D34">
        <v>2015</v>
      </c>
      <c r="E34" s="17" t="s">
        <v>167</v>
      </c>
      <c r="F34" s="4" t="s">
        <v>227</v>
      </c>
      <c r="G34" t="s">
        <v>228</v>
      </c>
      <c r="I34" t="s">
        <v>229</v>
      </c>
      <c r="K34" t="s">
        <v>33</v>
      </c>
      <c r="L34" t="s">
        <v>34</v>
      </c>
      <c r="M34" t="s">
        <v>170</v>
      </c>
      <c r="N34">
        <v>6</v>
      </c>
      <c r="O34">
        <v>0</v>
      </c>
      <c r="S34" s="5" t="s">
        <v>230</v>
      </c>
    </row>
    <row r="35" spans="1:19" ht="12.75" customHeight="1" x14ac:dyDescent="0.2">
      <c r="A35" s="13">
        <v>33</v>
      </c>
      <c r="B35" t="s">
        <v>231</v>
      </c>
      <c r="C35" t="s">
        <v>232</v>
      </c>
      <c r="D35">
        <v>2015</v>
      </c>
      <c r="E35" s="17" t="s">
        <v>167</v>
      </c>
      <c r="F35" s="4" t="s">
        <v>233</v>
      </c>
      <c r="G35" t="s">
        <v>234</v>
      </c>
      <c r="I35" t="s">
        <v>235</v>
      </c>
      <c r="K35" t="s">
        <v>33</v>
      </c>
      <c r="L35" t="s">
        <v>34</v>
      </c>
      <c r="M35" t="s">
        <v>170</v>
      </c>
      <c r="N35">
        <v>6</v>
      </c>
      <c r="O35">
        <v>0</v>
      </c>
      <c r="S35" s="5" t="s">
        <v>236</v>
      </c>
    </row>
    <row r="36" spans="1:19" ht="12.75" customHeight="1" x14ac:dyDescent="0.2">
      <c r="A36" s="13">
        <v>34</v>
      </c>
      <c r="B36" t="s">
        <v>237</v>
      </c>
      <c r="C36" t="s">
        <v>238</v>
      </c>
      <c r="D36">
        <v>2015</v>
      </c>
      <c r="E36" s="17" t="s">
        <v>167</v>
      </c>
      <c r="F36" s="4" t="s">
        <v>239</v>
      </c>
      <c r="G36" t="s">
        <v>240</v>
      </c>
      <c r="I36" t="s">
        <v>241</v>
      </c>
      <c r="K36" t="s">
        <v>33</v>
      </c>
      <c r="L36" t="s">
        <v>34</v>
      </c>
      <c r="M36" t="s">
        <v>170</v>
      </c>
      <c r="N36">
        <v>6</v>
      </c>
      <c r="O36">
        <v>1</v>
      </c>
      <c r="P36">
        <v>5</v>
      </c>
      <c r="Q36">
        <v>1</v>
      </c>
      <c r="R36">
        <v>1</v>
      </c>
    </row>
    <row r="37" spans="1:19" ht="12.75" customHeight="1" x14ac:dyDescent="0.2">
      <c r="A37" s="13">
        <v>35</v>
      </c>
      <c r="B37" t="s">
        <v>242</v>
      </c>
      <c r="C37" t="s">
        <v>243</v>
      </c>
      <c r="D37">
        <v>2015</v>
      </c>
      <c r="E37" s="17" t="s">
        <v>167</v>
      </c>
      <c r="F37" s="4" t="s">
        <v>244</v>
      </c>
      <c r="G37" t="s">
        <v>245</v>
      </c>
      <c r="I37" t="s">
        <v>246</v>
      </c>
      <c r="K37" t="s">
        <v>33</v>
      </c>
      <c r="L37" t="s">
        <v>34</v>
      </c>
      <c r="M37" t="s">
        <v>170</v>
      </c>
      <c r="N37">
        <v>6</v>
      </c>
      <c r="O37">
        <v>0</v>
      </c>
      <c r="S37" s="5" t="s">
        <v>247</v>
      </c>
    </row>
    <row r="38" spans="1:19" ht="12.75" customHeight="1" x14ac:dyDescent="0.2">
      <c r="A38" s="13">
        <v>36</v>
      </c>
      <c r="B38" t="s">
        <v>248</v>
      </c>
      <c r="C38" t="s">
        <v>249</v>
      </c>
      <c r="D38">
        <v>2019</v>
      </c>
      <c r="E38" s="19" t="s">
        <v>250</v>
      </c>
      <c r="F38" s="4" t="s">
        <v>251</v>
      </c>
      <c r="G38" t="s">
        <v>252</v>
      </c>
      <c r="H38" t="s">
        <v>253</v>
      </c>
      <c r="I38" t="s">
        <v>254</v>
      </c>
      <c r="K38" t="s">
        <v>71</v>
      </c>
      <c r="M38" t="s">
        <v>255</v>
      </c>
      <c r="O38">
        <v>2</v>
      </c>
      <c r="P38">
        <v>5</v>
      </c>
      <c r="Q38">
        <v>0</v>
      </c>
      <c r="R38">
        <v>1</v>
      </c>
    </row>
    <row r="39" spans="1:19" ht="12.75" customHeight="1" x14ac:dyDescent="0.2">
      <c r="A39" s="13">
        <v>37</v>
      </c>
      <c r="B39" t="s">
        <v>256</v>
      </c>
      <c r="C39" t="s">
        <v>257</v>
      </c>
      <c r="D39">
        <v>2015</v>
      </c>
      <c r="E39" s="19" t="s">
        <v>250</v>
      </c>
      <c r="F39" s="4" t="s">
        <v>258</v>
      </c>
      <c r="G39" t="s">
        <v>259</v>
      </c>
      <c r="H39" t="s">
        <v>260</v>
      </c>
      <c r="I39" t="s">
        <v>261</v>
      </c>
      <c r="K39" t="s">
        <v>71</v>
      </c>
      <c r="M39" t="s">
        <v>255</v>
      </c>
      <c r="O39">
        <v>2</v>
      </c>
      <c r="P39">
        <v>5</v>
      </c>
      <c r="Q39">
        <v>0</v>
      </c>
      <c r="R39">
        <v>1</v>
      </c>
    </row>
    <row r="40" spans="1:19" ht="12.75" customHeight="1" x14ac:dyDescent="0.2">
      <c r="A40" s="13">
        <v>38</v>
      </c>
      <c r="B40" t="s">
        <v>262</v>
      </c>
      <c r="C40" t="s">
        <v>263</v>
      </c>
      <c r="D40">
        <v>2015</v>
      </c>
      <c r="E40" s="19" t="s">
        <v>250</v>
      </c>
      <c r="F40" s="4" t="s">
        <v>264</v>
      </c>
      <c r="G40" t="s">
        <v>265</v>
      </c>
      <c r="H40" t="s">
        <v>266</v>
      </c>
      <c r="I40" t="s">
        <v>267</v>
      </c>
      <c r="K40" t="s">
        <v>71</v>
      </c>
      <c r="M40" t="s">
        <v>255</v>
      </c>
      <c r="O40">
        <v>1</v>
      </c>
      <c r="P40">
        <v>5</v>
      </c>
      <c r="Q40">
        <v>0</v>
      </c>
      <c r="R40">
        <v>1</v>
      </c>
    </row>
    <row r="41" spans="1:19" ht="12.75" customHeight="1" x14ac:dyDescent="0.2">
      <c r="A41" s="13">
        <v>39</v>
      </c>
      <c r="B41" t="s">
        <v>268</v>
      </c>
      <c r="C41" t="s">
        <v>269</v>
      </c>
      <c r="D41">
        <v>2018</v>
      </c>
      <c r="E41" s="19" t="s">
        <v>250</v>
      </c>
      <c r="F41" s="4" t="s">
        <v>270</v>
      </c>
      <c r="G41" t="s">
        <v>271</v>
      </c>
      <c r="H41" t="s">
        <v>272</v>
      </c>
      <c r="I41" t="s">
        <v>273</v>
      </c>
      <c r="K41" t="s">
        <v>71</v>
      </c>
      <c r="M41" t="s">
        <v>255</v>
      </c>
      <c r="O41">
        <v>1</v>
      </c>
      <c r="P41">
        <v>5</v>
      </c>
      <c r="Q41">
        <v>0</v>
      </c>
      <c r="R41">
        <v>1</v>
      </c>
    </row>
    <row r="42" spans="1:19" ht="12.75" customHeight="1" x14ac:dyDescent="0.2">
      <c r="A42" s="13">
        <v>40</v>
      </c>
      <c r="B42" t="s">
        <v>274</v>
      </c>
      <c r="C42" t="s">
        <v>275</v>
      </c>
      <c r="D42">
        <v>2015</v>
      </c>
      <c r="E42" s="19" t="s">
        <v>250</v>
      </c>
      <c r="F42" s="4" t="s">
        <v>276</v>
      </c>
      <c r="G42" t="s">
        <v>277</v>
      </c>
      <c r="H42" t="s">
        <v>278</v>
      </c>
      <c r="I42" t="s">
        <v>279</v>
      </c>
      <c r="K42" t="s">
        <v>71</v>
      </c>
      <c r="M42" t="s">
        <v>255</v>
      </c>
      <c r="O42">
        <v>2</v>
      </c>
      <c r="P42">
        <v>5</v>
      </c>
      <c r="Q42">
        <v>0</v>
      </c>
      <c r="R42">
        <v>1</v>
      </c>
    </row>
    <row r="43" spans="1:19" ht="12.75" customHeight="1" x14ac:dyDescent="0.2">
      <c r="A43" s="13">
        <v>41</v>
      </c>
      <c r="B43" t="s">
        <v>280</v>
      </c>
      <c r="C43" t="s">
        <v>281</v>
      </c>
      <c r="D43">
        <v>2018</v>
      </c>
      <c r="E43" s="19" t="s">
        <v>250</v>
      </c>
      <c r="F43" s="4" t="s">
        <v>282</v>
      </c>
      <c r="G43" t="s">
        <v>283</v>
      </c>
      <c r="H43" t="s">
        <v>284</v>
      </c>
      <c r="I43" t="s">
        <v>285</v>
      </c>
      <c r="K43" t="s">
        <v>71</v>
      </c>
      <c r="M43" t="s">
        <v>255</v>
      </c>
      <c r="O43">
        <v>1</v>
      </c>
      <c r="P43">
        <v>5</v>
      </c>
      <c r="Q43">
        <v>0</v>
      </c>
      <c r="R43">
        <v>1</v>
      </c>
    </row>
    <row r="44" spans="1:19" ht="12.75" customHeight="1" x14ac:dyDescent="0.2">
      <c r="A44" s="13">
        <v>42</v>
      </c>
      <c r="B44" t="s">
        <v>286</v>
      </c>
      <c r="C44" t="s">
        <v>287</v>
      </c>
      <c r="D44">
        <v>2016</v>
      </c>
      <c r="E44" s="19" t="s">
        <v>250</v>
      </c>
      <c r="F44" s="4" t="s">
        <v>288</v>
      </c>
      <c r="G44" t="s">
        <v>289</v>
      </c>
      <c r="H44" t="s">
        <v>290</v>
      </c>
      <c r="I44" t="s">
        <v>291</v>
      </c>
      <c r="K44" t="s">
        <v>71</v>
      </c>
      <c r="M44" t="s">
        <v>255</v>
      </c>
      <c r="O44">
        <v>1</v>
      </c>
      <c r="P44">
        <v>5</v>
      </c>
      <c r="Q44">
        <v>1</v>
      </c>
      <c r="R44">
        <v>1</v>
      </c>
    </row>
    <row r="45" spans="1:19" ht="12.75" customHeight="1" x14ac:dyDescent="0.2">
      <c r="A45" s="13">
        <v>43</v>
      </c>
      <c r="B45" t="s">
        <v>292</v>
      </c>
      <c r="C45" t="s">
        <v>293</v>
      </c>
      <c r="D45">
        <v>2015</v>
      </c>
      <c r="E45" s="19" t="s">
        <v>250</v>
      </c>
      <c r="F45" s="4" t="s">
        <v>294</v>
      </c>
      <c r="G45" t="s">
        <v>295</v>
      </c>
      <c r="H45" t="s">
        <v>296</v>
      </c>
      <c r="I45" t="s">
        <v>297</v>
      </c>
      <c r="K45" t="s">
        <v>71</v>
      </c>
      <c r="M45" t="s">
        <v>255</v>
      </c>
      <c r="O45">
        <v>1</v>
      </c>
      <c r="P45">
        <v>5</v>
      </c>
      <c r="Q45">
        <v>1</v>
      </c>
      <c r="R45">
        <v>1</v>
      </c>
    </row>
    <row r="46" spans="1:19" ht="12.75" customHeight="1" x14ac:dyDescent="0.2">
      <c r="A46" s="13">
        <v>44</v>
      </c>
      <c r="B46" t="s">
        <v>298</v>
      </c>
      <c r="C46" t="s">
        <v>299</v>
      </c>
      <c r="D46">
        <v>2017</v>
      </c>
      <c r="E46" s="19" t="s">
        <v>250</v>
      </c>
      <c r="F46" s="4" t="s">
        <v>300</v>
      </c>
      <c r="G46" t="s">
        <v>301</v>
      </c>
      <c r="H46" t="s">
        <v>302</v>
      </c>
      <c r="I46" t="s">
        <v>303</v>
      </c>
      <c r="K46" t="s">
        <v>71</v>
      </c>
      <c r="M46" t="s">
        <v>255</v>
      </c>
      <c r="O46">
        <v>1</v>
      </c>
      <c r="P46">
        <v>5</v>
      </c>
      <c r="Q46">
        <v>1</v>
      </c>
      <c r="R46">
        <v>1</v>
      </c>
    </row>
    <row r="47" spans="1:19" ht="12.75" customHeight="1" x14ac:dyDescent="0.2">
      <c r="A47" s="13">
        <v>45</v>
      </c>
      <c r="B47" t="s">
        <v>304</v>
      </c>
      <c r="C47" t="s">
        <v>305</v>
      </c>
      <c r="D47">
        <v>2019</v>
      </c>
      <c r="E47" s="19" t="s">
        <v>250</v>
      </c>
      <c r="F47" s="20" t="s">
        <v>306</v>
      </c>
      <c r="H47" t="s">
        <v>307</v>
      </c>
      <c r="I47" t="s">
        <v>308</v>
      </c>
      <c r="K47" t="s">
        <v>71</v>
      </c>
      <c r="M47" t="s">
        <v>255</v>
      </c>
      <c r="O47">
        <v>2</v>
      </c>
      <c r="P47">
        <v>5</v>
      </c>
      <c r="Q47">
        <v>0</v>
      </c>
      <c r="R47">
        <v>1</v>
      </c>
    </row>
    <row r="48" spans="1:19" ht="12.75" customHeight="1" x14ac:dyDescent="0.2">
      <c r="A48" s="13">
        <v>46</v>
      </c>
      <c r="B48" t="s">
        <v>309</v>
      </c>
      <c r="C48" t="s">
        <v>310</v>
      </c>
      <c r="D48">
        <v>2017</v>
      </c>
      <c r="E48" s="19" t="s">
        <v>250</v>
      </c>
      <c r="F48" s="4" t="s">
        <v>311</v>
      </c>
      <c r="H48" t="s">
        <v>312</v>
      </c>
      <c r="I48" t="s">
        <v>313</v>
      </c>
      <c r="K48" t="s">
        <v>71</v>
      </c>
      <c r="M48" t="s">
        <v>255</v>
      </c>
      <c r="O48">
        <v>1</v>
      </c>
      <c r="P48">
        <v>5</v>
      </c>
      <c r="Q48">
        <v>0</v>
      </c>
      <c r="R48">
        <v>1</v>
      </c>
    </row>
    <row r="49" spans="1:19" ht="12.75" customHeight="1" x14ac:dyDescent="0.2">
      <c r="A49" s="13">
        <v>47</v>
      </c>
      <c r="B49" t="s">
        <v>314</v>
      </c>
      <c r="C49" t="s">
        <v>315</v>
      </c>
      <c r="D49">
        <v>2018</v>
      </c>
      <c r="E49" s="19" t="s">
        <v>250</v>
      </c>
      <c r="F49" s="4" t="s">
        <v>316</v>
      </c>
      <c r="G49" t="s">
        <v>317</v>
      </c>
      <c r="H49" t="s">
        <v>318</v>
      </c>
      <c r="I49" t="s">
        <v>319</v>
      </c>
      <c r="K49" t="s">
        <v>71</v>
      </c>
      <c r="M49" t="s">
        <v>255</v>
      </c>
      <c r="O49">
        <v>1</v>
      </c>
      <c r="P49">
        <v>5</v>
      </c>
      <c r="Q49">
        <v>0</v>
      </c>
      <c r="R49">
        <v>1</v>
      </c>
    </row>
    <row r="50" spans="1:19" ht="12.75" customHeight="1" x14ac:dyDescent="0.2">
      <c r="A50" s="13">
        <v>48</v>
      </c>
      <c r="B50" t="s">
        <v>320</v>
      </c>
      <c r="C50" t="s">
        <v>321</v>
      </c>
      <c r="D50">
        <v>2017</v>
      </c>
      <c r="E50" s="19" t="s">
        <v>250</v>
      </c>
      <c r="F50" s="4" t="s">
        <v>322</v>
      </c>
      <c r="G50" t="s">
        <v>323</v>
      </c>
      <c r="H50" t="s">
        <v>324</v>
      </c>
      <c r="I50" t="s">
        <v>325</v>
      </c>
      <c r="K50" t="s">
        <v>71</v>
      </c>
      <c r="M50" t="s">
        <v>255</v>
      </c>
      <c r="O50">
        <v>1</v>
      </c>
      <c r="P50">
        <v>5</v>
      </c>
      <c r="Q50">
        <v>1</v>
      </c>
      <c r="R50">
        <v>1</v>
      </c>
    </row>
    <row r="51" spans="1:19" ht="12.75" customHeight="1" x14ac:dyDescent="0.2">
      <c r="A51" s="13">
        <v>49</v>
      </c>
      <c r="B51" t="s">
        <v>326</v>
      </c>
      <c r="C51" t="s">
        <v>327</v>
      </c>
      <c r="D51">
        <v>2016</v>
      </c>
      <c r="E51" s="19" t="s">
        <v>250</v>
      </c>
      <c r="F51" s="4" t="s">
        <v>328</v>
      </c>
      <c r="H51" t="s">
        <v>329</v>
      </c>
      <c r="I51" t="s">
        <v>330</v>
      </c>
      <c r="K51" t="s">
        <v>71</v>
      </c>
      <c r="M51" t="s">
        <v>255</v>
      </c>
      <c r="O51">
        <v>1</v>
      </c>
      <c r="P51">
        <v>5</v>
      </c>
      <c r="Q51">
        <v>0</v>
      </c>
      <c r="R51">
        <v>1</v>
      </c>
    </row>
    <row r="52" spans="1:19" ht="12.75" customHeight="1" x14ac:dyDescent="0.2">
      <c r="A52" s="13">
        <v>50</v>
      </c>
      <c r="B52" t="s">
        <v>331</v>
      </c>
      <c r="C52" t="s">
        <v>315</v>
      </c>
      <c r="D52">
        <v>2019</v>
      </c>
      <c r="E52" s="19" t="s">
        <v>250</v>
      </c>
      <c r="F52" s="4" t="s">
        <v>332</v>
      </c>
      <c r="G52" t="s">
        <v>333</v>
      </c>
      <c r="H52" t="s">
        <v>334</v>
      </c>
      <c r="I52" t="s">
        <v>335</v>
      </c>
      <c r="K52" t="s">
        <v>71</v>
      </c>
      <c r="M52" t="s">
        <v>255</v>
      </c>
      <c r="O52">
        <v>1</v>
      </c>
      <c r="P52">
        <v>5</v>
      </c>
      <c r="Q52">
        <v>0</v>
      </c>
      <c r="R52">
        <v>1</v>
      </c>
    </row>
    <row r="53" spans="1:19" ht="12.75" customHeight="1" x14ac:dyDescent="0.2">
      <c r="A53" s="13">
        <v>51</v>
      </c>
      <c r="B53" t="s">
        <v>336</v>
      </c>
      <c r="C53" t="s">
        <v>293</v>
      </c>
      <c r="D53">
        <v>2015</v>
      </c>
      <c r="E53" s="19" t="s">
        <v>250</v>
      </c>
      <c r="F53" s="4" t="s">
        <v>337</v>
      </c>
      <c r="G53" t="s">
        <v>338</v>
      </c>
      <c r="H53" t="s">
        <v>339</v>
      </c>
      <c r="I53" t="s">
        <v>340</v>
      </c>
      <c r="K53" t="s">
        <v>71</v>
      </c>
      <c r="M53" t="s">
        <v>255</v>
      </c>
      <c r="O53">
        <v>1</v>
      </c>
      <c r="P53">
        <v>5</v>
      </c>
      <c r="Q53">
        <v>1</v>
      </c>
      <c r="R53">
        <v>1</v>
      </c>
    </row>
    <row r="54" spans="1:19" ht="12.75" customHeight="1" x14ac:dyDescent="0.2">
      <c r="A54" s="13">
        <v>52</v>
      </c>
      <c r="B54" t="s">
        <v>341</v>
      </c>
      <c r="C54" t="s">
        <v>342</v>
      </c>
      <c r="D54">
        <v>2017</v>
      </c>
      <c r="E54" s="19" t="s">
        <v>250</v>
      </c>
      <c r="F54" s="20" t="s">
        <v>343</v>
      </c>
      <c r="G54" t="s">
        <v>344</v>
      </c>
      <c r="H54" t="s">
        <v>345</v>
      </c>
      <c r="I54" t="s">
        <v>346</v>
      </c>
      <c r="K54" t="s">
        <v>71</v>
      </c>
      <c r="M54" t="s">
        <v>255</v>
      </c>
      <c r="O54">
        <v>1</v>
      </c>
      <c r="P54">
        <v>5</v>
      </c>
      <c r="Q54">
        <v>0</v>
      </c>
      <c r="R54">
        <v>1</v>
      </c>
    </row>
    <row r="55" spans="1:19" ht="12.75" customHeight="1" x14ac:dyDescent="0.2">
      <c r="A55" s="13">
        <v>53</v>
      </c>
      <c r="B55" t="s">
        <v>347</v>
      </c>
      <c r="C55" t="s">
        <v>293</v>
      </c>
      <c r="D55">
        <v>2015</v>
      </c>
      <c r="E55" s="19" t="s">
        <v>250</v>
      </c>
      <c r="F55" s="4" t="s">
        <v>348</v>
      </c>
      <c r="G55" t="s">
        <v>349</v>
      </c>
      <c r="H55" t="s">
        <v>350</v>
      </c>
      <c r="I55" t="s">
        <v>351</v>
      </c>
      <c r="K55" t="s">
        <v>71</v>
      </c>
      <c r="M55" t="s">
        <v>255</v>
      </c>
      <c r="O55">
        <v>1</v>
      </c>
      <c r="P55">
        <v>5</v>
      </c>
      <c r="Q55">
        <v>1</v>
      </c>
      <c r="R55">
        <v>0</v>
      </c>
      <c r="S55" s="5" t="s">
        <v>352</v>
      </c>
    </row>
    <row r="56" spans="1:19" ht="12.75" customHeight="1" x14ac:dyDescent="0.2">
      <c r="A56" s="13">
        <v>54</v>
      </c>
      <c r="B56" t="s">
        <v>353</v>
      </c>
      <c r="C56" t="s">
        <v>354</v>
      </c>
      <c r="D56">
        <v>2015</v>
      </c>
      <c r="E56" s="19" t="s">
        <v>250</v>
      </c>
      <c r="F56" s="4" t="s">
        <v>355</v>
      </c>
      <c r="G56" t="s">
        <v>356</v>
      </c>
      <c r="H56" t="s">
        <v>357</v>
      </c>
      <c r="I56" t="s">
        <v>358</v>
      </c>
      <c r="K56" t="s">
        <v>71</v>
      </c>
      <c r="M56" t="s">
        <v>255</v>
      </c>
      <c r="O56">
        <v>2</v>
      </c>
      <c r="P56">
        <v>5</v>
      </c>
      <c r="Q56">
        <v>0</v>
      </c>
      <c r="R56">
        <v>1</v>
      </c>
    </row>
    <row r="57" spans="1:19" ht="12.75" customHeight="1" x14ac:dyDescent="0.2">
      <c r="A57" s="13">
        <v>55</v>
      </c>
      <c r="B57" t="s">
        <v>359</v>
      </c>
      <c r="C57" t="s">
        <v>360</v>
      </c>
      <c r="D57">
        <v>2019</v>
      </c>
      <c r="E57" s="19" t="s">
        <v>250</v>
      </c>
      <c r="F57" s="20" t="s">
        <v>361</v>
      </c>
      <c r="G57" t="s">
        <v>362</v>
      </c>
      <c r="H57" t="s">
        <v>363</v>
      </c>
      <c r="I57" t="s">
        <v>364</v>
      </c>
      <c r="K57" t="s">
        <v>71</v>
      </c>
      <c r="M57" t="s">
        <v>255</v>
      </c>
      <c r="O57">
        <v>2</v>
      </c>
      <c r="P57">
        <v>5</v>
      </c>
      <c r="Q57">
        <v>0</v>
      </c>
      <c r="R57">
        <v>1</v>
      </c>
    </row>
    <row r="58" spans="1:19" ht="12.75" customHeight="1" x14ac:dyDescent="0.2">
      <c r="A58" s="13">
        <v>56</v>
      </c>
      <c r="B58" t="s">
        <v>365</v>
      </c>
      <c r="C58" t="s">
        <v>366</v>
      </c>
      <c r="D58">
        <v>2018</v>
      </c>
      <c r="E58" s="19" t="s">
        <v>250</v>
      </c>
      <c r="F58" s="20" t="s">
        <v>367</v>
      </c>
      <c r="G58" t="s">
        <v>368</v>
      </c>
      <c r="H58" t="s">
        <v>369</v>
      </c>
      <c r="I58" t="s">
        <v>370</v>
      </c>
      <c r="K58" t="s">
        <v>71</v>
      </c>
      <c r="M58" t="s">
        <v>255</v>
      </c>
      <c r="O58">
        <v>1</v>
      </c>
      <c r="P58">
        <v>5</v>
      </c>
      <c r="Q58">
        <v>0</v>
      </c>
      <c r="R58">
        <v>1</v>
      </c>
    </row>
    <row r="59" spans="1:19" ht="12.75" customHeight="1" x14ac:dyDescent="0.2">
      <c r="A59" s="13">
        <v>57</v>
      </c>
      <c r="B59" t="s">
        <v>371</v>
      </c>
      <c r="C59" t="s">
        <v>372</v>
      </c>
      <c r="D59">
        <v>2015</v>
      </c>
      <c r="E59" s="19" t="s">
        <v>250</v>
      </c>
      <c r="F59" s="4" t="s">
        <v>373</v>
      </c>
      <c r="G59" t="s">
        <v>374</v>
      </c>
      <c r="H59" t="s">
        <v>375</v>
      </c>
      <c r="I59" t="s">
        <v>376</v>
      </c>
      <c r="K59" t="s">
        <v>71</v>
      </c>
      <c r="M59" t="s">
        <v>255</v>
      </c>
      <c r="O59">
        <v>1</v>
      </c>
      <c r="P59">
        <v>5</v>
      </c>
      <c r="Q59">
        <v>0</v>
      </c>
      <c r="R59">
        <v>1</v>
      </c>
    </row>
    <row r="60" spans="1:19" ht="12.75" customHeight="1" x14ac:dyDescent="0.2">
      <c r="A60" s="13">
        <v>58</v>
      </c>
      <c r="B60" t="s">
        <v>377</v>
      </c>
      <c r="C60" t="s">
        <v>378</v>
      </c>
      <c r="D60">
        <v>2015</v>
      </c>
      <c r="E60" s="19" t="s">
        <v>250</v>
      </c>
      <c r="F60" s="4" t="s">
        <v>379</v>
      </c>
      <c r="G60" t="s">
        <v>380</v>
      </c>
      <c r="H60" t="s">
        <v>381</v>
      </c>
      <c r="I60" t="s">
        <v>382</v>
      </c>
      <c r="K60" t="s">
        <v>71</v>
      </c>
      <c r="M60" t="s">
        <v>255</v>
      </c>
      <c r="O60">
        <v>2</v>
      </c>
      <c r="P60">
        <v>5</v>
      </c>
      <c r="Q60">
        <v>0</v>
      </c>
      <c r="R60">
        <v>1</v>
      </c>
    </row>
    <row r="61" spans="1:19" ht="12.75" customHeight="1" x14ac:dyDescent="0.2">
      <c r="A61" s="13">
        <v>59</v>
      </c>
      <c r="B61" t="s">
        <v>383</v>
      </c>
      <c r="C61" t="s">
        <v>384</v>
      </c>
      <c r="D61">
        <v>2018</v>
      </c>
      <c r="E61" s="19" t="s">
        <v>250</v>
      </c>
      <c r="F61" s="4" t="s">
        <v>385</v>
      </c>
      <c r="G61" t="s">
        <v>386</v>
      </c>
      <c r="H61" t="s">
        <v>387</v>
      </c>
      <c r="I61" t="s">
        <v>388</v>
      </c>
      <c r="K61" t="s">
        <v>71</v>
      </c>
      <c r="M61" t="s">
        <v>255</v>
      </c>
      <c r="O61">
        <v>1</v>
      </c>
      <c r="P61">
        <v>5</v>
      </c>
      <c r="Q61">
        <v>0</v>
      </c>
      <c r="R61">
        <v>1</v>
      </c>
    </row>
    <row r="62" spans="1:19" ht="12.75" customHeight="1" x14ac:dyDescent="0.2">
      <c r="A62" s="13">
        <v>60</v>
      </c>
      <c r="B62" t="s">
        <v>389</v>
      </c>
      <c r="C62" t="s">
        <v>281</v>
      </c>
      <c r="D62">
        <v>2016</v>
      </c>
      <c r="E62" s="19" t="s">
        <v>250</v>
      </c>
      <c r="F62" s="4" t="s">
        <v>390</v>
      </c>
      <c r="G62" t="s">
        <v>391</v>
      </c>
      <c r="H62" t="s">
        <v>392</v>
      </c>
      <c r="I62" t="s">
        <v>393</v>
      </c>
      <c r="K62" t="s">
        <v>71</v>
      </c>
      <c r="M62" t="s">
        <v>255</v>
      </c>
      <c r="O62">
        <v>1</v>
      </c>
      <c r="P62">
        <v>4</v>
      </c>
      <c r="Q62">
        <v>1</v>
      </c>
      <c r="R62">
        <v>0</v>
      </c>
      <c r="S62" s="5" t="s">
        <v>394</v>
      </c>
    </row>
    <row r="63" spans="1:19" ht="12.75" customHeight="1" x14ac:dyDescent="0.2">
      <c r="A63" s="13">
        <v>61</v>
      </c>
      <c r="B63" t="s">
        <v>395</v>
      </c>
      <c r="C63" t="s">
        <v>327</v>
      </c>
      <c r="D63">
        <v>2017</v>
      </c>
      <c r="E63" s="19" t="s">
        <v>250</v>
      </c>
      <c r="F63" s="4" t="s">
        <v>396</v>
      </c>
      <c r="H63" t="s">
        <v>397</v>
      </c>
      <c r="I63" t="s">
        <v>398</v>
      </c>
      <c r="K63" t="s">
        <v>71</v>
      </c>
      <c r="M63" t="s">
        <v>255</v>
      </c>
      <c r="O63">
        <v>1</v>
      </c>
      <c r="P63">
        <v>5</v>
      </c>
      <c r="Q63">
        <v>1</v>
      </c>
      <c r="R63">
        <v>1</v>
      </c>
    </row>
    <row r="64" spans="1:19" ht="12.75" customHeight="1" x14ac:dyDescent="0.2">
      <c r="A64" s="13">
        <v>62</v>
      </c>
      <c r="B64" t="s">
        <v>399</v>
      </c>
      <c r="C64" t="s">
        <v>400</v>
      </c>
      <c r="D64">
        <v>2016</v>
      </c>
      <c r="E64" s="19" t="s">
        <v>250</v>
      </c>
      <c r="F64" s="4" t="s">
        <v>401</v>
      </c>
      <c r="G64" t="s">
        <v>402</v>
      </c>
      <c r="H64" t="s">
        <v>403</v>
      </c>
      <c r="I64" t="s">
        <v>404</v>
      </c>
      <c r="K64" t="s">
        <v>71</v>
      </c>
      <c r="M64" t="s">
        <v>255</v>
      </c>
      <c r="O64">
        <v>2</v>
      </c>
      <c r="P64">
        <v>5</v>
      </c>
      <c r="Q64">
        <v>0</v>
      </c>
      <c r="R64">
        <v>1</v>
      </c>
    </row>
    <row r="65" spans="1:19" ht="12.75" customHeight="1" x14ac:dyDescent="0.2">
      <c r="A65" s="13">
        <v>63</v>
      </c>
      <c r="B65" t="s">
        <v>405</v>
      </c>
      <c r="C65" t="s">
        <v>406</v>
      </c>
      <c r="D65">
        <v>2019</v>
      </c>
      <c r="E65" s="19" t="s">
        <v>250</v>
      </c>
      <c r="F65" s="20" t="s">
        <v>407</v>
      </c>
      <c r="G65" t="s">
        <v>408</v>
      </c>
      <c r="H65" t="s">
        <v>409</v>
      </c>
      <c r="I65" t="s">
        <v>410</v>
      </c>
      <c r="K65" t="s">
        <v>71</v>
      </c>
      <c r="M65" t="s">
        <v>255</v>
      </c>
      <c r="O65">
        <v>1</v>
      </c>
      <c r="P65">
        <v>5</v>
      </c>
      <c r="Q65">
        <v>0</v>
      </c>
      <c r="R65">
        <v>1</v>
      </c>
    </row>
    <row r="66" spans="1:19" ht="12.75" customHeight="1" x14ac:dyDescent="0.2">
      <c r="A66" s="13">
        <v>64</v>
      </c>
      <c r="B66" t="s">
        <v>411</v>
      </c>
      <c r="C66" t="s">
        <v>412</v>
      </c>
      <c r="D66">
        <v>2016</v>
      </c>
      <c r="E66" s="19" t="s">
        <v>250</v>
      </c>
      <c r="F66" s="4" t="s">
        <v>413</v>
      </c>
      <c r="G66" t="s">
        <v>414</v>
      </c>
      <c r="H66" t="s">
        <v>415</v>
      </c>
      <c r="I66" t="s">
        <v>416</v>
      </c>
      <c r="K66" t="s">
        <v>71</v>
      </c>
      <c r="M66" t="s">
        <v>255</v>
      </c>
      <c r="O66">
        <v>1</v>
      </c>
      <c r="P66">
        <v>5</v>
      </c>
      <c r="Q66">
        <v>0</v>
      </c>
      <c r="R66">
        <v>1</v>
      </c>
    </row>
    <row r="67" spans="1:19" ht="12.75" customHeight="1" x14ac:dyDescent="0.2">
      <c r="A67" s="13">
        <v>65</v>
      </c>
      <c r="B67" t="s">
        <v>417</v>
      </c>
      <c r="C67" t="s">
        <v>418</v>
      </c>
      <c r="D67">
        <v>2018</v>
      </c>
      <c r="E67" s="19" t="s">
        <v>250</v>
      </c>
      <c r="F67" s="20" t="s">
        <v>419</v>
      </c>
      <c r="G67" t="s">
        <v>420</v>
      </c>
      <c r="H67" t="s">
        <v>421</v>
      </c>
      <c r="I67" t="s">
        <v>422</v>
      </c>
      <c r="K67" t="s">
        <v>71</v>
      </c>
      <c r="M67" t="s">
        <v>255</v>
      </c>
      <c r="O67">
        <v>2</v>
      </c>
      <c r="P67">
        <v>5</v>
      </c>
      <c r="Q67">
        <v>0</v>
      </c>
      <c r="R67">
        <v>1</v>
      </c>
    </row>
    <row r="68" spans="1:19" ht="12.75" customHeight="1" x14ac:dyDescent="0.2">
      <c r="A68" s="13">
        <v>66</v>
      </c>
      <c r="B68" t="s">
        <v>423</v>
      </c>
      <c r="C68" t="s">
        <v>424</v>
      </c>
      <c r="D68">
        <v>2015</v>
      </c>
      <c r="E68" s="19" t="s">
        <v>250</v>
      </c>
      <c r="F68" s="4" t="s">
        <v>425</v>
      </c>
      <c r="G68" t="s">
        <v>426</v>
      </c>
      <c r="H68" t="s">
        <v>427</v>
      </c>
      <c r="I68" t="s">
        <v>428</v>
      </c>
      <c r="K68" t="s">
        <v>71</v>
      </c>
      <c r="M68" t="s">
        <v>255</v>
      </c>
      <c r="O68">
        <v>0</v>
      </c>
      <c r="S68" s="5" t="s">
        <v>429</v>
      </c>
    </row>
    <row r="69" spans="1:19" ht="12.75" customHeight="1" x14ac:dyDescent="0.2">
      <c r="A69" s="13">
        <v>67</v>
      </c>
      <c r="B69" t="s">
        <v>430</v>
      </c>
      <c r="C69" t="s">
        <v>354</v>
      </c>
      <c r="D69">
        <v>2015</v>
      </c>
      <c r="E69" s="19" t="s">
        <v>250</v>
      </c>
      <c r="F69" s="4" t="s">
        <v>431</v>
      </c>
      <c r="G69" t="s">
        <v>432</v>
      </c>
      <c r="H69" t="s">
        <v>433</v>
      </c>
      <c r="I69" t="s">
        <v>434</v>
      </c>
      <c r="K69" t="s">
        <v>71</v>
      </c>
      <c r="M69" t="s">
        <v>255</v>
      </c>
      <c r="O69">
        <v>1</v>
      </c>
      <c r="P69">
        <v>5</v>
      </c>
      <c r="Q69">
        <v>0</v>
      </c>
      <c r="R69">
        <v>1</v>
      </c>
    </row>
    <row r="70" spans="1:19" ht="12.75" customHeight="1" x14ac:dyDescent="0.2">
      <c r="A70" s="13">
        <v>68</v>
      </c>
      <c r="B70" t="s">
        <v>435</v>
      </c>
      <c r="C70" t="s">
        <v>436</v>
      </c>
      <c r="D70">
        <v>2019</v>
      </c>
      <c r="E70" s="19" t="s">
        <v>250</v>
      </c>
      <c r="F70" s="20" t="s">
        <v>437</v>
      </c>
      <c r="G70" t="s">
        <v>438</v>
      </c>
      <c r="H70" t="s">
        <v>439</v>
      </c>
      <c r="I70" t="s">
        <v>440</v>
      </c>
      <c r="K70" t="s">
        <v>71</v>
      </c>
      <c r="M70" t="s">
        <v>255</v>
      </c>
      <c r="O70">
        <v>1</v>
      </c>
      <c r="P70">
        <v>5</v>
      </c>
      <c r="Q70">
        <v>1</v>
      </c>
      <c r="R70">
        <v>1</v>
      </c>
    </row>
    <row r="71" spans="1:19" ht="12.75" customHeight="1" x14ac:dyDescent="0.2">
      <c r="A71" s="13">
        <v>69</v>
      </c>
      <c r="B71" t="s">
        <v>441</v>
      </c>
      <c r="C71" t="s">
        <v>354</v>
      </c>
      <c r="D71">
        <v>2018</v>
      </c>
      <c r="E71" s="19" t="s">
        <v>250</v>
      </c>
      <c r="F71" s="4" t="s">
        <v>442</v>
      </c>
      <c r="H71" t="s">
        <v>443</v>
      </c>
      <c r="I71" t="s">
        <v>444</v>
      </c>
      <c r="K71" t="s">
        <v>71</v>
      </c>
      <c r="M71" t="s">
        <v>255</v>
      </c>
      <c r="O71">
        <v>2</v>
      </c>
      <c r="P71">
        <v>5</v>
      </c>
      <c r="Q71">
        <v>0</v>
      </c>
      <c r="R71">
        <v>1</v>
      </c>
    </row>
    <row r="72" spans="1:19" ht="12.75" customHeight="1" x14ac:dyDescent="0.2">
      <c r="A72" s="13">
        <v>70</v>
      </c>
      <c r="B72" t="s">
        <v>445</v>
      </c>
      <c r="C72" t="s">
        <v>446</v>
      </c>
      <c r="D72">
        <v>2019</v>
      </c>
      <c r="E72" s="19" t="s">
        <v>250</v>
      </c>
      <c r="F72" s="20" t="s">
        <v>447</v>
      </c>
      <c r="G72" t="s">
        <v>448</v>
      </c>
      <c r="H72" t="s">
        <v>449</v>
      </c>
      <c r="I72" t="s">
        <v>450</v>
      </c>
      <c r="K72" t="s">
        <v>71</v>
      </c>
      <c r="M72" t="s">
        <v>255</v>
      </c>
      <c r="O72">
        <v>1</v>
      </c>
      <c r="P72">
        <v>4</v>
      </c>
      <c r="Q72">
        <v>1</v>
      </c>
      <c r="R72">
        <v>0</v>
      </c>
    </row>
    <row r="73" spans="1:19" ht="12.75" customHeight="1" x14ac:dyDescent="0.2">
      <c r="A73" s="13">
        <v>71</v>
      </c>
      <c r="B73" t="s">
        <v>451</v>
      </c>
      <c r="C73" t="s">
        <v>452</v>
      </c>
      <c r="D73">
        <v>2018</v>
      </c>
      <c r="E73" s="19" t="s">
        <v>250</v>
      </c>
      <c r="F73" s="4" t="s">
        <v>453</v>
      </c>
      <c r="G73" t="s">
        <v>454</v>
      </c>
      <c r="H73" t="s">
        <v>455</v>
      </c>
      <c r="I73" t="s">
        <v>456</v>
      </c>
      <c r="K73" t="s">
        <v>71</v>
      </c>
      <c r="M73" t="s">
        <v>255</v>
      </c>
      <c r="O73">
        <v>1</v>
      </c>
      <c r="P73">
        <v>5</v>
      </c>
      <c r="Q73">
        <v>1</v>
      </c>
      <c r="R73">
        <v>1</v>
      </c>
    </row>
    <row r="74" spans="1:19" ht="12.75" customHeight="1" x14ac:dyDescent="0.2">
      <c r="A74" s="13">
        <v>72</v>
      </c>
      <c r="B74" t="s">
        <v>457</v>
      </c>
      <c r="C74" t="s">
        <v>458</v>
      </c>
      <c r="D74">
        <v>2016</v>
      </c>
      <c r="E74" s="19" t="s">
        <v>250</v>
      </c>
      <c r="F74" s="4" t="s">
        <v>459</v>
      </c>
      <c r="H74" t="s">
        <v>460</v>
      </c>
      <c r="I74" t="s">
        <v>461</v>
      </c>
      <c r="K74" t="s">
        <v>71</v>
      </c>
      <c r="M74" t="s">
        <v>255</v>
      </c>
      <c r="O74">
        <v>1</v>
      </c>
      <c r="P74">
        <v>5</v>
      </c>
      <c r="Q74">
        <v>1</v>
      </c>
      <c r="R74">
        <v>1</v>
      </c>
    </row>
    <row r="75" spans="1:19" ht="12.75" customHeight="1" x14ac:dyDescent="0.2">
      <c r="A75" s="13">
        <v>73</v>
      </c>
      <c r="B75" t="s">
        <v>462</v>
      </c>
      <c r="C75" t="s">
        <v>463</v>
      </c>
      <c r="D75">
        <v>2015</v>
      </c>
      <c r="E75" s="19" t="s">
        <v>250</v>
      </c>
      <c r="F75" s="4" t="s">
        <v>464</v>
      </c>
      <c r="H75" t="s">
        <v>465</v>
      </c>
      <c r="I75" t="s">
        <v>466</v>
      </c>
      <c r="K75" t="s">
        <v>71</v>
      </c>
      <c r="M75" t="s">
        <v>255</v>
      </c>
      <c r="O75">
        <v>1</v>
      </c>
      <c r="P75">
        <v>5</v>
      </c>
      <c r="Q75">
        <v>1</v>
      </c>
      <c r="R75">
        <v>1</v>
      </c>
    </row>
    <row r="76" spans="1:19" ht="12.75" customHeight="1" x14ac:dyDescent="0.2">
      <c r="A76" s="13">
        <v>74</v>
      </c>
      <c r="B76" t="s">
        <v>467</v>
      </c>
      <c r="C76" t="s">
        <v>468</v>
      </c>
      <c r="D76">
        <v>2015</v>
      </c>
      <c r="E76" s="19" t="s">
        <v>250</v>
      </c>
      <c r="F76" s="4" t="s">
        <v>469</v>
      </c>
      <c r="G76" t="s">
        <v>470</v>
      </c>
      <c r="H76" t="s">
        <v>471</v>
      </c>
      <c r="I76" t="s">
        <v>472</v>
      </c>
      <c r="K76" t="s">
        <v>71</v>
      </c>
      <c r="M76" t="s">
        <v>255</v>
      </c>
      <c r="O76">
        <v>0</v>
      </c>
      <c r="S76" s="5" t="s">
        <v>473</v>
      </c>
    </row>
    <row r="77" spans="1:19" ht="12.75" customHeight="1" x14ac:dyDescent="0.2">
      <c r="A77" s="13">
        <v>75</v>
      </c>
      <c r="B77" t="s">
        <v>474</v>
      </c>
      <c r="C77" t="s">
        <v>475</v>
      </c>
      <c r="D77">
        <v>2017</v>
      </c>
      <c r="E77" s="19" t="s">
        <v>250</v>
      </c>
      <c r="F77" s="20" t="s">
        <v>476</v>
      </c>
      <c r="G77" t="s">
        <v>477</v>
      </c>
      <c r="H77" t="s">
        <v>478</v>
      </c>
      <c r="I77" t="s">
        <v>479</v>
      </c>
      <c r="K77" t="s">
        <v>71</v>
      </c>
      <c r="M77" t="s">
        <v>255</v>
      </c>
      <c r="O77">
        <v>1</v>
      </c>
      <c r="P77">
        <v>5</v>
      </c>
      <c r="Q77">
        <v>1</v>
      </c>
      <c r="R77">
        <v>1</v>
      </c>
    </row>
    <row r="78" spans="1:19" ht="12.75" customHeight="1" x14ac:dyDescent="0.2">
      <c r="A78" s="13">
        <v>76</v>
      </c>
      <c r="B78" t="s">
        <v>480</v>
      </c>
      <c r="C78" t="s">
        <v>481</v>
      </c>
      <c r="D78">
        <v>2016</v>
      </c>
      <c r="E78" s="19" t="s">
        <v>250</v>
      </c>
      <c r="F78" s="4" t="s">
        <v>482</v>
      </c>
      <c r="G78" t="s">
        <v>483</v>
      </c>
      <c r="H78" t="s">
        <v>484</v>
      </c>
      <c r="I78" t="s">
        <v>485</v>
      </c>
      <c r="K78" t="s">
        <v>71</v>
      </c>
      <c r="M78" t="s">
        <v>255</v>
      </c>
      <c r="O78">
        <v>1</v>
      </c>
      <c r="P78">
        <v>5</v>
      </c>
      <c r="Q78">
        <v>1</v>
      </c>
      <c r="R78">
        <v>0</v>
      </c>
      <c r="S78" s="5" t="s">
        <v>486</v>
      </c>
    </row>
    <row r="79" spans="1:19" ht="12.75" customHeight="1" x14ac:dyDescent="0.2">
      <c r="A79" s="13">
        <v>77</v>
      </c>
      <c r="B79" t="s">
        <v>487</v>
      </c>
      <c r="C79" t="s">
        <v>488</v>
      </c>
      <c r="D79">
        <v>2015</v>
      </c>
      <c r="E79" s="19" t="s">
        <v>250</v>
      </c>
      <c r="F79" s="4" t="s">
        <v>489</v>
      </c>
      <c r="G79" t="s">
        <v>490</v>
      </c>
      <c r="H79" t="s">
        <v>491</v>
      </c>
      <c r="I79" t="s">
        <v>492</v>
      </c>
      <c r="K79" t="s">
        <v>71</v>
      </c>
      <c r="M79" t="s">
        <v>255</v>
      </c>
      <c r="O79">
        <v>0</v>
      </c>
      <c r="S79" s="5" t="s">
        <v>493</v>
      </c>
    </row>
    <row r="80" spans="1:19" ht="12.75" customHeight="1" x14ac:dyDescent="0.2">
      <c r="A80" s="13">
        <v>78</v>
      </c>
      <c r="B80" t="s">
        <v>494</v>
      </c>
      <c r="C80" t="s">
        <v>495</v>
      </c>
      <c r="D80">
        <v>2016</v>
      </c>
      <c r="E80" s="19" t="s">
        <v>250</v>
      </c>
      <c r="F80" s="4" t="s">
        <v>496</v>
      </c>
      <c r="G80" t="s">
        <v>497</v>
      </c>
      <c r="H80" t="s">
        <v>498</v>
      </c>
      <c r="I80" t="s">
        <v>499</v>
      </c>
      <c r="K80" t="s">
        <v>71</v>
      </c>
      <c r="M80" t="s">
        <v>255</v>
      </c>
      <c r="O80">
        <v>1</v>
      </c>
      <c r="P80">
        <v>5</v>
      </c>
      <c r="Q80">
        <v>1</v>
      </c>
      <c r="R80">
        <v>1</v>
      </c>
    </row>
    <row r="81" spans="1:19" ht="12.75" customHeight="1" x14ac:dyDescent="0.2">
      <c r="A81" s="13">
        <v>79</v>
      </c>
      <c r="B81" t="s">
        <v>500</v>
      </c>
      <c r="C81" t="s">
        <v>501</v>
      </c>
      <c r="D81">
        <v>2015</v>
      </c>
      <c r="E81" s="19" t="s">
        <v>250</v>
      </c>
      <c r="F81" s="4" t="s">
        <v>502</v>
      </c>
      <c r="G81" t="s">
        <v>503</v>
      </c>
      <c r="H81" t="s">
        <v>504</v>
      </c>
      <c r="I81" t="s">
        <v>505</v>
      </c>
      <c r="K81" t="s">
        <v>71</v>
      </c>
      <c r="M81" t="s">
        <v>255</v>
      </c>
      <c r="O81">
        <v>1</v>
      </c>
      <c r="P81">
        <v>5</v>
      </c>
      <c r="Q81">
        <v>1</v>
      </c>
      <c r="R81">
        <v>0</v>
      </c>
      <c r="S81" s="5" t="s">
        <v>506</v>
      </c>
    </row>
    <row r="82" spans="1:19" ht="12.75" customHeight="1" x14ac:dyDescent="0.2">
      <c r="A82" s="13">
        <v>80</v>
      </c>
      <c r="B82" t="s">
        <v>507</v>
      </c>
      <c r="C82" t="s">
        <v>508</v>
      </c>
      <c r="D82">
        <v>2018</v>
      </c>
      <c r="E82" s="19" t="s">
        <v>250</v>
      </c>
      <c r="F82" s="4" t="s">
        <v>509</v>
      </c>
      <c r="G82" t="s">
        <v>510</v>
      </c>
      <c r="H82" t="s">
        <v>511</v>
      </c>
      <c r="I82" t="s">
        <v>512</v>
      </c>
      <c r="K82" t="s">
        <v>71</v>
      </c>
      <c r="M82" t="s">
        <v>255</v>
      </c>
      <c r="O82">
        <v>1</v>
      </c>
      <c r="P82">
        <v>5</v>
      </c>
      <c r="Q82">
        <v>1</v>
      </c>
      <c r="R82">
        <v>1</v>
      </c>
    </row>
    <row r="83" spans="1:19" ht="12.75" customHeight="1" x14ac:dyDescent="0.2">
      <c r="A83" s="13">
        <v>81</v>
      </c>
      <c r="B83" t="s">
        <v>513</v>
      </c>
      <c r="C83" t="s">
        <v>514</v>
      </c>
      <c r="D83">
        <v>2017</v>
      </c>
      <c r="E83" s="19" t="s">
        <v>250</v>
      </c>
      <c r="F83" s="4" t="s">
        <v>515</v>
      </c>
      <c r="H83" t="s">
        <v>516</v>
      </c>
      <c r="I83" t="s">
        <v>517</v>
      </c>
      <c r="K83" t="s">
        <v>71</v>
      </c>
      <c r="M83" t="s">
        <v>255</v>
      </c>
      <c r="O83">
        <v>1</v>
      </c>
      <c r="P83">
        <v>5</v>
      </c>
      <c r="Q83">
        <v>1</v>
      </c>
      <c r="R83">
        <v>1</v>
      </c>
    </row>
    <row r="84" spans="1:19" ht="12.75" customHeight="1" x14ac:dyDescent="0.2">
      <c r="A84" s="13">
        <v>82</v>
      </c>
      <c r="B84" t="s">
        <v>518</v>
      </c>
      <c r="C84" t="s">
        <v>519</v>
      </c>
      <c r="D84">
        <v>2016</v>
      </c>
      <c r="E84" s="19" t="s">
        <v>250</v>
      </c>
      <c r="F84" s="4" t="s">
        <v>520</v>
      </c>
      <c r="G84" t="s">
        <v>521</v>
      </c>
      <c r="H84" t="s">
        <v>522</v>
      </c>
      <c r="I84" t="s">
        <v>523</v>
      </c>
      <c r="K84" t="s">
        <v>71</v>
      </c>
      <c r="M84" t="s">
        <v>255</v>
      </c>
      <c r="O84">
        <v>1</v>
      </c>
      <c r="P84">
        <v>5</v>
      </c>
      <c r="Q84">
        <v>1</v>
      </c>
      <c r="R84">
        <v>1</v>
      </c>
    </row>
    <row r="85" spans="1:19" ht="12.75" customHeight="1" x14ac:dyDescent="0.2">
      <c r="A85" s="13">
        <v>83</v>
      </c>
      <c r="B85" t="s">
        <v>524</v>
      </c>
      <c r="C85" t="s">
        <v>327</v>
      </c>
      <c r="D85">
        <v>2015</v>
      </c>
      <c r="E85" s="19" t="s">
        <v>250</v>
      </c>
      <c r="F85" s="4" t="s">
        <v>525</v>
      </c>
      <c r="G85" t="s">
        <v>526</v>
      </c>
      <c r="H85" t="s">
        <v>527</v>
      </c>
      <c r="I85" t="s">
        <v>528</v>
      </c>
      <c r="K85" t="s">
        <v>71</v>
      </c>
      <c r="M85" t="s">
        <v>255</v>
      </c>
      <c r="O85">
        <v>1</v>
      </c>
      <c r="P85">
        <v>5</v>
      </c>
      <c r="Q85">
        <v>1</v>
      </c>
      <c r="R85">
        <v>0</v>
      </c>
      <c r="S85" s="5" t="s">
        <v>529</v>
      </c>
    </row>
    <row r="86" spans="1:19" ht="12.75" customHeight="1" x14ac:dyDescent="0.2">
      <c r="A86" s="13">
        <v>84</v>
      </c>
      <c r="B86" t="s">
        <v>530</v>
      </c>
      <c r="C86" t="s">
        <v>531</v>
      </c>
      <c r="D86">
        <v>2015</v>
      </c>
      <c r="E86" s="19" t="s">
        <v>250</v>
      </c>
      <c r="F86" s="4" t="s">
        <v>532</v>
      </c>
      <c r="G86" t="s">
        <v>533</v>
      </c>
      <c r="H86" t="s">
        <v>534</v>
      </c>
      <c r="I86" t="s">
        <v>535</v>
      </c>
      <c r="K86" t="s">
        <v>71</v>
      </c>
      <c r="M86" t="s">
        <v>255</v>
      </c>
      <c r="O86">
        <v>0</v>
      </c>
      <c r="S86" s="5" t="s">
        <v>536</v>
      </c>
    </row>
    <row r="87" spans="1:19" ht="12.75" customHeight="1" x14ac:dyDescent="0.2">
      <c r="A87" s="13">
        <v>85</v>
      </c>
      <c r="B87" t="s">
        <v>537</v>
      </c>
      <c r="C87" t="s">
        <v>538</v>
      </c>
      <c r="D87">
        <v>2015</v>
      </c>
      <c r="E87" s="19" t="s">
        <v>250</v>
      </c>
      <c r="F87" s="4" t="s">
        <v>539</v>
      </c>
      <c r="G87" t="s">
        <v>540</v>
      </c>
      <c r="H87" t="s">
        <v>541</v>
      </c>
      <c r="I87" t="s">
        <v>542</v>
      </c>
      <c r="K87" t="s">
        <v>71</v>
      </c>
      <c r="M87" t="s">
        <v>255</v>
      </c>
      <c r="O87">
        <v>1</v>
      </c>
      <c r="P87">
        <v>5</v>
      </c>
      <c r="Q87">
        <v>1</v>
      </c>
      <c r="R87">
        <v>1</v>
      </c>
    </row>
    <row r="88" spans="1:19" ht="12.75" customHeight="1" x14ac:dyDescent="0.2">
      <c r="A88" s="13">
        <v>86</v>
      </c>
      <c r="B88" t="s">
        <v>543</v>
      </c>
      <c r="C88" t="s">
        <v>544</v>
      </c>
      <c r="D88">
        <v>2016</v>
      </c>
      <c r="E88" s="19" t="s">
        <v>250</v>
      </c>
      <c r="F88" s="4" t="s">
        <v>545</v>
      </c>
      <c r="G88" t="s">
        <v>546</v>
      </c>
      <c r="H88" t="s">
        <v>547</v>
      </c>
      <c r="I88" t="s">
        <v>548</v>
      </c>
      <c r="K88" t="s">
        <v>71</v>
      </c>
      <c r="M88" t="s">
        <v>255</v>
      </c>
      <c r="O88">
        <v>1</v>
      </c>
      <c r="P88">
        <v>5</v>
      </c>
      <c r="Q88">
        <v>1</v>
      </c>
      <c r="R88">
        <v>1</v>
      </c>
    </row>
    <row r="89" spans="1:19" ht="12.75" customHeight="1" x14ac:dyDescent="0.2">
      <c r="A89" s="13">
        <v>87</v>
      </c>
      <c r="B89" t="s">
        <v>549</v>
      </c>
      <c r="C89" t="s">
        <v>550</v>
      </c>
      <c r="D89">
        <v>2018</v>
      </c>
      <c r="E89" s="19" t="s">
        <v>250</v>
      </c>
      <c r="F89" s="4" t="s">
        <v>551</v>
      </c>
      <c r="G89" t="s">
        <v>552</v>
      </c>
      <c r="H89" t="s">
        <v>553</v>
      </c>
      <c r="I89" t="s">
        <v>554</v>
      </c>
      <c r="K89" t="s">
        <v>71</v>
      </c>
      <c r="M89" t="s">
        <v>255</v>
      </c>
      <c r="O89">
        <v>1</v>
      </c>
      <c r="P89">
        <v>5</v>
      </c>
      <c r="Q89">
        <v>0</v>
      </c>
      <c r="R89">
        <v>1</v>
      </c>
    </row>
    <row r="90" spans="1:19" ht="12.75" customHeight="1" x14ac:dyDescent="0.2">
      <c r="A90" s="13">
        <v>88</v>
      </c>
      <c r="B90" t="s">
        <v>555</v>
      </c>
      <c r="C90" t="s">
        <v>556</v>
      </c>
      <c r="D90">
        <v>2015</v>
      </c>
      <c r="E90" s="19" t="s">
        <v>250</v>
      </c>
      <c r="F90" s="4" t="s">
        <v>557</v>
      </c>
      <c r="G90" t="s">
        <v>558</v>
      </c>
      <c r="H90" t="s">
        <v>559</v>
      </c>
      <c r="I90" t="s">
        <v>560</v>
      </c>
      <c r="K90" t="s">
        <v>71</v>
      </c>
      <c r="M90" t="s">
        <v>255</v>
      </c>
      <c r="O90">
        <v>1</v>
      </c>
      <c r="P90">
        <v>5</v>
      </c>
      <c r="Q90">
        <v>1</v>
      </c>
      <c r="R90">
        <v>1</v>
      </c>
    </row>
    <row r="91" spans="1:19" ht="12.75" customHeight="1" x14ac:dyDescent="0.2">
      <c r="A91" s="13">
        <v>89</v>
      </c>
      <c r="B91" t="s">
        <v>561</v>
      </c>
      <c r="C91" t="s">
        <v>173</v>
      </c>
      <c r="D91">
        <v>2015</v>
      </c>
      <c r="E91" s="19" t="s">
        <v>250</v>
      </c>
      <c r="F91" s="4" t="s">
        <v>562</v>
      </c>
      <c r="G91" t="s">
        <v>563</v>
      </c>
      <c r="H91" t="s">
        <v>564</v>
      </c>
      <c r="I91" t="s">
        <v>565</v>
      </c>
      <c r="K91" t="s">
        <v>71</v>
      </c>
      <c r="M91" t="s">
        <v>255</v>
      </c>
      <c r="O91">
        <v>1</v>
      </c>
      <c r="P91">
        <v>5</v>
      </c>
      <c r="Q91">
        <v>0</v>
      </c>
      <c r="R91">
        <v>1</v>
      </c>
    </row>
    <row r="92" spans="1:19" ht="12.75" customHeight="1" x14ac:dyDescent="0.2">
      <c r="A92" s="13">
        <v>90</v>
      </c>
      <c r="B92" t="s">
        <v>566</v>
      </c>
      <c r="C92" t="s">
        <v>567</v>
      </c>
      <c r="D92">
        <v>2016</v>
      </c>
      <c r="E92" s="19" t="s">
        <v>250</v>
      </c>
      <c r="F92" s="4" t="s">
        <v>568</v>
      </c>
      <c r="G92" t="s">
        <v>569</v>
      </c>
      <c r="H92" t="s">
        <v>570</v>
      </c>
      <c r="I92" t="s">
        <v>571</v>
      </c>
      <c r="K92" t="s">
        <v>71</v>
      </c>
      <c r="M92" t="s">
        <v>255</v>
      </c>
      <c r="O92">
        <v>2</v>
      </c>
      <c r="P92">
        <v>5</v>
      </c>
      <c r="Q92">
        <v>0</v>
      </c>
      <c r="R92">
        <v>1</v>
      </c>
    </row>
    <row r="93" spans="1:19" ht="12.75" customHeight="1" x14ac:dyDescent="0.2">
      <c r="A93" s="13">
        <v>91</v>
      </c>
      <c r="B93" t="s">
        <v>572</v>
      </c>
      <c r="C93" t="s">
        <v>182</v>
      </c>
      <c r="D93">
        <v>2018</v>
      </c>
      <c r="E93" s="19" t="s">
        <v>250</v>
      </c>
      <c r="F93" s="4" t="s">
        <v>573</v>
      </c>
      <c r="G93" t="s">
        <v>574</v>
      </c>
      <c r="H93" t="s">
        <v>575</v>
      </c>
      <c r="I93" t="s">
        <v>576</v>
      </c>
      <c r="K93" t="s">
        <v>71</v>
      </c>
      <c r="M93" t="s">
        <v>255</v>
      </c>
      <c r="O93">
        <v>1</v>
      </c>
      <c r="P93">
        <v>5</v>
      </c>
      <c r="Q93">
        <v>0</v>
      </c>
      <c r="R93">
        <v>1</v>
      </c>
    </row>
    <row r="94" spans="1:19" ht="12.75" customHeight="1" x14ac:dyDescent="0.2">
      <c r="A94" s="13">
        <v>92</v>
      </c>
      <c r="B94" t="s">
        <v>577</v>
      </c>
      <c r="C94" t="s">
        <v>578</v>
      </c>
      <c r="D94">
        <v>2019</v>
      </c>
      <c r="E94" s="19" t="s">
        <v>250</v>
      </c>
      <c r="F94" s="4" t="s">
        <v>579</v>
      </c>
      <c r="G94" t="s">
        <v>580</v>
      </c>
      <c r="H94" t="s">
        <v>581</v>
      </c>
      <c r="I94" t="s">
        <v>582</v>
      </c>
      <c r="K94" t="s">
        <v>71</v>
      </c>
      <c r="M94" t="s">
        <v>255</v>
      </c>
      <c r="O94">
        <v>1</v>
      </c>
      <c r="P94">
        <v>5</v>
      </c>
      <c r="Q94">
        <v>1</v>
      </c>
      <c r="R94">
        <v>1</v>
      </c>
    </row>
    <row r="95" spans="1:19" ht="12.75" customHeight="1" x14ac:dyDescent="0.2">
      <c r="A95" s="13">
        <v>93</v>
      </c>
      <c r="B95" t="s">
        <v>583</v>
      </c>
      <c r="C95" t="s">
        <v>584</v>
      </c>
      <c r="D95">
        <v>2015</v>
      </c>
      <c r="E95" s="19" t="s">
        <v>250</v>
      </c>
      <c r="F95" s="4" t="s">
        <v>585</v>
      </c>
      <c r="G95" t="s">
        <v>586</v>
      </c>
      <c r="H95" t="s">
        <v>587</v>
      </c>
      <c r="I95" t="s">
        <v>588</v>
      </c>
      <c r="K95" t="s">
        <v>71</v>
      </c>
      <c r="M95" t="s">
        <v>255</v>
      </c>
      <c r="O95">
        <v>0</v>
      </c>
      <c r="S95" s="5" t="s">
        <v>589</v>
      </c>
    </row>
    <row r="96" spans="1:19" ht="12.75" customHeight="1" x14ac:dyDescent="0.2">
      <c r="A96" s="13">
        <v>94</v>
      </c>
      <c r="B96" t="s">
        <v>590</v>
      </c>
      <c r="C96" t="s">
        <v>591</v>
      </c>
      <c r="D96">
        <v>2016</v>
      </c>
      <c r="E96" s="19" t="s">
        <v>250</v>
      </c>
      <c r="F96" s="4" t="s">
        <v>592</v>
      </c>
      <c r="G96" t="s">
        <v>593</v>
      </c>
      <c r="H96" t="s">
        <v>594</v>
      </c>
      <c r="I96" t="s">
        <v>595</v>
      </c>
      <c r="K96" t="s">
        <v>71</v>
      </c>
      <c r="M96" t="s">
        <v>255</v>
      </c>
      <c r="O96">
        <v>1</v>
      </c>
      <c r="P96">
        <v>5</v>
      </c>
      <c r="Q96">
        <v>1</v>
      </c>
      <c r="R96">
        <v>1</v>
      </c>
    </row>
    <row r="97" spans="1:19" ht="12.75" customHeight="1" x14ac:dyDescent="0.2">
      <c r="A97" s="13">
        <v>95</v>
      </c>
      <c r="B97" t="s">
        <v>596</v>
      </c>
      <c r="C97" t="s">
        <v>597</v>
      </c>
      <c r="D97">
        <v>2016</v>
      </c>
      <c r="E97" s="19" t="s">
        <v>250</v>
      </c>
      <c r="F97" s="4" t="s">
        <v>598</v>
      </c>
      <c r="G97" t="s">
        <v>599</v>
      </c>
      <c r="H97" t="s">
        <v>600</v>
      </c>
      <c r="I97" t="s">
        <v>601</v>
      </c>
      <c r="K97" t="s">
        <v>71</v>
      </c>
      <c r="M97" t="s">
        <v>255</v>
      </c>
      <c r="O97">
        <v>0</v>
      </c>
      <c r="S97" s="5" t="s">
        <v>602</v>
      </c>
    </row>
    <row r="98" spans="1:19" ht="12.75" customHeight="1" x14ac:dyDescent="0.2">
      <c r="A98" s="13">
        <v>96</v>
      </c>
      <c r="B98" t="s">
        <v>603</v>
      </c>
      <c r="C98" t="s">
        <v>604</v>
      </c>
      <c r="D98">
        <v>2019</v>
      </c>
      <c r="E98" s="19" t="s">
        <v>250</v>
      </c>
      <c r="F98" s="20" t="s">
        <v>605</v>
      </c>
      <c r="G98" t="s">
        <v>606</v>
      </c>
      <c r="H98" t="s">
        <v>607</v>
      </c>
      <c r="I98" t="s">
        <v>608</v>
      </c>
      <c r="K98" t="s">
        <v>71</v>
      </c>
      <c r="M98" t="s">
        <v>255</v>
      </c>
      <c r="O98">
        <v>0</v>
      </c>
      <c r="S98" s="5" t="s">
        <v>609</v>
      </c>
    </row>
    <row r="99" spans="1:19" ht="12.75" customHeight="1" x14ac:dyDescent="0.2">
      <c r="A99" s="13">
        <v>97</v>
      </c>
      <c r="B99" t="s">
        <v>610</v>
      </c>
      <c r="C99" t="s">
        <v>611</v>
      </c>
      <c r="D99">
        <v>2019</v>
      </c>
      <c r="E99" s="19" t="s">
        <v>250</v>
      </c>
      <c r="F99" s="20" t="s">
        <v>612</v>
      </c>
      <c r="G99" t="s">
        <v>613</v>
      </c>
      <c r="H99" t="s">
        <v>614</v>
      </c>
      <c r="I99" t="s">
        <v>615</v>
      </c>
      <c r="K99" t="s">
        <v>71</v>
      </c>
      <c r="M99" t="s">
        <v>255</v>
      </c>
      <c r="O99">
        <v>1</v>
      </c>
      <c r="P99">
        <v>5</v>
      </c>
      <c r="Q99">
        <v>1</v>
      </c>
      <c r="R99">
        <v>1</v>
      </c>
    </row>
    <row r="100" spans="1:19" ht="12.75" customHeight="1" x14ac:dyDescent="0.2">
      <c r="A100" s="13">
        <v>98</v>
      </c>
      <c r="B100" t="s">
        <v>616</v>
      </c>
      <c r="C100" t="s">
        <v>617</v>
      </c>
      <c r="D100">
        <v>2018</v>
      </c>
      <c r="E100" s="19" t="s">
        <v>250</v>
      </c>
      <c r="F100" s="4" t="s">
        <v>618</v>
      </c>
      <c r="G100" t="s">
        <v>619</v>
      </c>
      <c r="H100" t="s">
        <v>620</v>
      </c>
      <c r="I100" t="s">
        <v>621</v>
      </c>
      <c r="K100" t="s">
        <v>71</v>
      </c>
      <c r="M100" t="s">
        <v>255</v>
      </c>
      <c r="O100">
        <v>1</v>
      </c>
      <c r="P100">
        <v>5</v>
      </c>
      <c r="Q100">
        <v>0</v>
      </c>
      <c r="R100">
        <v>1</v>
      </c>
    </row>
    <row r="101" spans="1:19" ht="12.75" customHeight="1" x14ac:dyDescent="0.2">
      <c r="A101" s="13">
        <v>99</v>
      </c>
      <c r="B101" t="s">
        <v>622</v>
      </c>
      <c r="C101" t="s">
        <v>623</v>
      </c>
      <c r="D101">
        <v>2018</v>
      </c>
      <c r="E101" s="19" t="s">
        <v>250</v>
      </c>
      <c r="F101" s="4" t="s">
        <v>624</v>
      </c>
      <c r="G101" t="s">
        <v>625</v>
      </c>
      <c r="H101" t="s">
        <v>626</v>
      </c>
      <c r="I101" t="s">
        <v>627</v>
      </c>
      <c r="K101" t="s">
        <v>71</v>
      </c>
      <c r="M101" t="s">
        <v>255</v>
      </c>
      <c r="O101">
        <v>1</v>
      </c>
      <c r="P101">
        <v>5</v>
      </c>
      <c r="Q101">
        <v>0</v>
      </c>
      <c r="R101">
        <v>1</v>
      </c>
    </row>
    <row r="102" spans="1:19" ht="12.75" customHeight="1" x14ac:dyDescent="0.2">
      <c r="A102" s="13">
        <v>100</v>
      </c>
      <c r="B102" t="s">
        <v>628</v>
      </c>
      <c r="C102" t="s">
        <v>327</v>
      </c>
      <c r="D102">
        <v>2017</v>
      </c>
      <c r="E102" s="19" t="s">
        <v>250</v>
      </c>
      <c r="F102" s="4" t="s">
        <v>629</v>
      </c>
      <c r="H102" t="s">
        <v>630</v>
      </c>
      <c r="I102" t="s">
        <v>631</v>
      </c>
      <c r="K102" t="s">
        <v>71</v>
      </c>
      <c r="M102" t="s">
        <v>255</v>
      </c>
      <c r="O102">
        <v>1</v>
      </c>
      <c r="P102">
        <v>5</v>
      </c>
      <c r="Q102">
        <v>0</v>
      </c>
      <c r="R102">
        <v>1</v>
      </c>
    </row>
    <row r="103" spans="1:19" ht="12.75" customHeight="1" x14ac:dyDescent="0.2">
      <c r="A103" s="13">
        <v>101</v>
      </c>
      <c r="B103" t="s">
        <v>632</v>
      </c>
      <c r="C103" t="s">
        <v>633</v>
      </c>
      <c r="D103">
        <v>2018</v>
      </c>
      <c r="E103" s="19" t="s">
        <v>250</v>
      </c>
      <c r="F103" s="4" t="s">
        <v>634</v>
      </c>
      <c r="G103" t="s">
        <v>635</v>
      </c>
      <c r="H103" t="s">
        <v>636</v>
      </c>
      <c r="I103" t="s">
        <v>637</v>
      </c>
      <c r="K103" t="s">
        <v>71</v>
      </c>
      <c r="M103" t="s">
        <v>255</v>
      </c>
      <c r="O103">
        <v>1</v>
      </c>
      <c r="P103">
        <v>5</v>
      </c>
      <c r="Q103">
        <v>1</v>
      </c>
      <c r="R103">
        <v>1</v>
      </c>
    </row>
    <row r="104" spans="1:19" ht="12.75" customHeight="1" x14ac:dyDescent="0.2">
      <c r="A104" s="13">
        <v>102</v>
      </c>
      <c r="B104" t="s">
        <v>638</v>
      </c>
      <c r="C104" t="s">
        <v>639</v>
      </c>
      <c r="D104">
        <v>2015</v>
      </c>
      <c r="E104" s="19" t="s">
        <v>250</v>
      </c>
      <c r="F104" s="4" t="s">
        <v>640</v>
      </c>
      <c r="G104" t="s">
        <v>641</v>
      </c>
      <c r="H104" t="s">
        <v>642</v>
      </c>
      <c r="I104" t="s">
        <v>643</v>
      </c>
      <c r="K104" t="s">
        <v>71</v>
      </c>
      <c r="M104" t="s">
        <v>255</v>
      </c>
      <c r="O104">
        <v>0</v>
      </c>
      <c r="S104" s="5" t="s">
        <v>644</v>
      </c>
    </row>
    <row r="105" spans="1:19" ht="12.75" customHeight="1" x14ac:dyDescent="0.2">
      <c r="A105" s="13">
        <v>103</v>
      </c>
      <c r="B105" t="s">
        <v>645</v>
      </c>
      <c r="C105" t="s">
        <v>646</v>
      </c>
      <c r="D105">
        <v>2016</v>
      </c>
      <c r="E105" s="19" t="s">
        <v>250</v>
      </c>
      <c r="F105" s="4" t="s">
        <v>647</v>
      </c>
      <c r="G105" t="s">
        <v>648</v>
      </c>
      <c r="H105" t="s">
        <v>649</v>
      </c>
      <c r="I105" t="s">
        <v>650</v>
      </c>
      <c r="K105" t="s">
        <v>71</v>
      </c>
      <c r="M105" t="s">
        <v>255</v>
      </c>
      <c r="O105">
        <v>1</v>
      </c>
      <c r="P105">
        <v>5</v>
      </c>
      <c r="Q105">
        <v>1</v>
      </c>
      <c r="R105">
        <v>1</v>
      </c>
    </row>
    <row r="106" spans="1:19" ht="12.75" customHeight="1" x14ac:dyDescent="0.2">
      <c r="A106" s="13">
        <v>104</v>
      </c>
      <c r="B106" t="s">
        <v>651</v>
      </c>
      <c r="C106" t="s">
        <v>652</v>
      </c>
      <c r="D106">
        <v>2016</v>
      </c>
      <c r="E106" s="19" t="s">
        <v>250</v>
      </c>
      <c r="F106" s="4" t="s">
        <v>653</v>
      </c>
      <c r="G106" t="s">
        <v>654</v>
      </c>
      <c r="H106" t="s">
        <v>655</v>
      </c>
      <c r="I106" t="s">
        <v>656</v>
      </c>
      <c r="K106" t="s">
        <v>71</v>
      </c>
      <c r="M106" t="s">
        <v>255</v>
      </c>
      <c r="O106">
        <v>1</v>
      </c>
      <c r="P106">
        <v>5</v>
      </c>
      <c r="Q106">
        <v>1</v>
      </c>
      <c r="R106">
        <v>1</v>
      </c>
    </row>
    <row r="107" spans="1:19" ht="12.75" customHeight="1" x14ac:dyDescent="0.2">
      <c r="A107" s="13">
        <v>105</v>
      </c>
      <c r="B107" t="s">
        <v>657</v>
      </c>
      <c r="C107" t="s">
        <v>658</v>
      </c>
      <c r="D107">
        <v>2016</v>
      </c>
      <c r="E107" s="19" t="s">
        <v>250</v>
      </c>
      <c r="F107" s="4" t="s">
        <v>659</v>
      </c>
      <c r="G107" t="s">
        <v>660</v>
      </c>
      <c r="H107" t="s">
        <v>661</v>
      </c>
      <c r="I107" t="s">
        <v>662</v>
      </c>
      <c r="K107" t="s">
        <v>71</v>
      </c>
      <c r="M107" t="s">
        <v>255</v>
      </c>
      <c r="O107">
        <v>1</v>
      </c>
      <c r="P107">
        <v>5</v>
      </c>
      <c r="Q107">
        <v>1</v>
      </c>
      <c r="R107">
        <v>1</v>
      </c>
    </row>
    <row r="108" spans="1:19" ht="12.75" customHeight="1" x14ac:dyDescent="0.2">
      <c r="A108" s="13">
        <v>106</v>
      </c>
      <c r="B108" t="s">
        <v>663</v>
      </c>
      <c r="C108" t="s">
        <v>664</v>
      </c>
      <c r="D108">
        <v>2016</v>
      </c>
      <c r="E108" s="19" t="s">
        <v>250</v>
      </c>
      <c r="F108" s="4" t="s">
        <v>665</v>
      </c>
      <c r="G108" t="s">
        <v>666</v>
      </c>
      <c r="H108" t="s">
        <v>667</v>
      </c>
      <c r="I108" t="s">
        <v>668</v>
      </c>
      <c r="K108" t="s">
        <v>71</v>
      </c>
      <c r="M108" t="s">
        <v>255</v>
      </c>
      <c r="O108">
        <v>1</v>
      </c>
      <c r="P108">
        <v>5</v>
      </c>
      <c r="Q108">
        <v>0</v>
      </c>
      <c r="R108">
        <v>1</v>
      </c>
    </row>
    <row r="109" spans="1:19" ht="12.75" customHeight="1" x14ac:dyDescent="0.2">
      <c r="A109" s="13">
        <v>107</v>
      </c>
      <c r="B109" t="s">
        <v>669</v>
      </c>
      <c r="C109" t="s">
        <v>173</v>
      </c>
      <c r="D109">
        <v>2016</v>
      </c>
      <c r="E109" s="19" t="s">
        <v>250</v>
      </c>
      <c r="F109" s="4" t="s">
        <v>670</v>
      </c>
      <c r="G109" t="s">
        <v>671</v>
      </c>
      <c r="H109" t="s">
        <v>672</v>
      </c>
      <c r="I109" t="s">
        <v>673</v>
      </c>
      <c r="K109" t="s">
        <v>71</v>
      </c>
      <c r="M109" t="s">
        <v>255</v>
      </c>
      <c r="O109">
        <v>1</v>
      </c>
      <c r="P109">
        <v>5</v>
      </c>
      <c r="Q109">
        <v>1</v>
      </c>
      <c r="R109">
        <v>1</v>
      </c>
    </row>
    <row r="110" spans="1:19" ht="12.75" customHeight="1" x14ac:dyDescent="0.2">
      <c r="A110" s="13">
        <v>108</v>
      </c>
      <c r="B110" t="s">
        <v>674</v>
      </c>
      <c r="C110" t="s">
        <v>675</v>
      </c>
      <c r="D110">
        <v>2016</v>
      </c>
      <c r="E110" s="19" t="s">
        <v>250</v>
      </c>
      <c r="F110" s="4" t="s">
        <v>676</v>
      </c>
      <c r="G110" t="s">
        <v>677</v>
      </c>
      <c r="H110" t="s">
        <v>678</v>
      </c>
      <c r="I110" t="s">
        <v>679</v>
      </c>
      <c r="K110" t="s">
        <v>71</v>
      </c>
      <c r="M110" t="s">
        <v>255</v>
      </c>
      <c r="O110">
        <v>1</v>
      </c>
      <c r="P110">
        <v>4</v>
      </c>
      <c r="Q110">
        <v>1</v>
      </c>
      <c r="R110">
        <v>0</v>
      </c>
      <c r="S110" s="5" t="s">
        <v>680</v>
      </c>
    </row>
    <row r="111" spans="1:19" ht="12.75" customHeight="1" x14ac:dyDescent="0.2">
      <c r="A111" s="13">
        <v>109</v>
      </c>
      <c r="B111" t="s">
        <v>681</v>
      </c>
      <c r="C111" t="s">
        <v>682</v>
      </c>
      <c r="D111">
        <v>2015</v>
      </c>
      <c r="E111" s="19" t="s">
        <v>250</v>
      </c>
      <c r="F111" s="4" t="s">
        <v>683</v>
      </c>
      <c r="G111" t="s">
        <v>684</v>
      </c>
      <c r="H111" t="s">
        <v>685</v>
      </c>
      <c r="I111" t="s">
        <v>686</v>
      </c>
      <c r="K111" t="s">
        <v>71</v>
      </c>
      <c r="M111" t="s">
        <v>255</v>
      </c>
      <c r="O111">
        <v>0</v>
      </c>
      <c r="S111" s="5" t="s">
        <v>687</v>
      </c>
    </row>
    <row r="112" spans="1:19" ht="12.75" customHeight="1" x14ac:dyDescent="0.2">
      <c r="A112" s="13">
        <v>110</v>
      </c>
      <c r="B112" t="s">
        <v>688</v>
      </c>
      <c r="C112" t="s">
        <v>689</v>
      </c>
      <c r="D112">
        <v>2015</v>
      </c>
      <c r="E112" s="19" t="s">
        <v>250</v>
      </c>
      <c r="F112" s="4" t="s">
        <v>690</v>
      </c>
      <c r="G112" t="s">
        <v>691</v>
      </c>
      <c r="H112" t="s">
        <v>692</v>
      </c>
      <c r="I112" t="s">
        <v>693</v>
      </c>
      <c r="K112" t="s">
        <v>71</v>
      </c>
      <c r="M112" t="s">
        <v>255</v>
      </c>
      <c r="O112">
        <v>0</v>
      </c>
      <c r="S112" s="5" t="s">
        <v>694</v>
      </c>
    </row>
    <row r="113" spans="1:19" ht="12.75" customHeight="1" x14ac:dyDescent="0.2">
      <c r="A113" s="13">
        <v>111</v>
      </c>
      <c r="B113" t="s">
        <v>695</v>
      </c>
      <c r="C113" t="s">
        <v>696</v>
      </c>
      <c r="D113">
        <v>2015</v>
      </c>
      <c r="E113" s="19" t="s">
        <v>250</v>
      </c>
      <c r="F113" s="4" t="s">
        <v>697</v>
      </c>
      <c r="G113" t="s">
        <v>698</v>
      </c>
      <c r="H113" t="s">
        <v>699</v>
      </c>
      <c r="I113" t="s">
        <v>700</v>
      </c>
      <c r="K113" t="s">
        <v>71</v>
      </c>
      <c r="M113" t="s">
        <v>255</v>
      </c>
      <c r="O113">
        <v>1</v>
      </c>
      <c r="P113">
        <v>4</v>
      </c>
      <c r="Q113">
        <v>1</v>
      </c>
      <c r="R113">
        <v>0</v>
      </c>
      <c r="S113" s="5" t="s">
        <v>701</v>
      </c>
    </row>
    <row r="114" spans="1:19" ht="12.75" customHeight="1" x14ac:dyDescent="0.2">
      <c r="A114" s="13">
        <v>112</v>
      </c>
      <c r="B114" t="s">
        <v>702</v>
      </c>
      <c r="C114" t="s">
        <v>703</v>
      </c>
      <c r="D114">
        <v>2018</v>
      </c>
      <c r="E114" s="19" t="s">
        <v>250</v>
      </c>
      <c r="F114" s="20" t="s">
        <v>704</v>
      </c>
      <c r="G114" t="s">
        <v>705</v>
      </c>
      <c r="H114" t="s">
        <v>706</v>
      </c>
      <c r="I114" t="s">
        <v>707</v>
      </c>
      <c r="K114" t="s">
        <v>71</v>
      </c>
      <c r="M114" t="s">
        <v>255</v>
      </c>
      <c r="O114">
        <v>1</v>
      </c>
      <c r="P114">
        <v>5</v>
      </c>
      <c r="Q114">
        <v>1</v>
      </c>
      <c r="R114">
        <v>1</v>
      </c>
    </row>
    <row r="115" spans="1:19" ht="12.75" customHeight="1" x14ac:dyDescent="0.2">
      <c r="A115" s="13">
        <v>113</v>
      </c>
      <c r="B115" t="s">
        <v>708</v>
      </c>
      <c r="C115" t="s">
        <v>709</v>
      </c>
      <c r="D115">
        <v>2019</v>
      </c>
      <c r="E115" s="19" t="s">
        <v>250</v>
      </c>
      <c r="F115" s="4" t="s">
        <v>710</v>
      </c>
      <c r="G115" t="s">
        <v>711</v>
      </c>
      <c r="H115" t="s">
        <v>712</v>
      </c>
      <c r="I115" t="s">
        <v>713</v>
      </c>
      <c r="K115" t="s">
        <v>71</v>
      </c>
      <c r="M115" t="s">
        <v>255</v>
      </c>
      <c r="O115">
        <v>0</v>
      </c>
      <c r="S115" s="5" t="s">
        <v>714</v>
      </c>
    </row>
    <row r="116" spans="1:19" ht="12.75" customHeight="1" x14ac:dyDescent="0.2">
      <c r="A116" s="13">
        <v>114</v>
      </c>
      <c r="B116" t="s">
        <v>715</v>
      </c>
      <c r="C116" t="s">
        <v>716</v>
      </c>
      <c r="D116">
        <v>2016</v>
      </c>
      <c r="E116" s="19" t="s">
        <v>250</v>
      </c>
      <c r="F116" s="4" t="s">
        <v>717</v>
      </c>
      <c r="G116" t="s">
        <v>718</v>
      </c>
      <c r="H116" t="s">
        <v>719</v>
      </c>
      <c r="I116" t="s">
        <v>720</v>
      </c>
      <c r="K116" t="s">
        <v>71</v>
      </c>
      <c r="M116" t="s">
        <v>255</v>
      </c>
      <c r="O116">
        <v>1</v>
      </c>
      <c r="P116">
        <v>5</v>
      </c>
      <c r="Q116">
        <v>0</v>
      </c>
      <c r="R116">
        <v>1</v>
      </c>
    </row>
    <row r="117" spans="1:19" ht="12.75" customHeight="1" x14ac:dyDescent="0.2">
      <c r="A117" s="13">
        <v>115</v>
      </c>
      <c r="B117" t="s">
        <v>721</v>
      </c>
      <c r="C117" t="s">
        <v>722</v>
      </c>
      <c r="D117">
        <v>2016</v>
      </c>
      <c r="E117" s="19" t="s">
        <v>250</v>
      </c>
      <c r="F117" s="4" t="s">
        <v>723</v>
      </c>
      <c r="G117" t="s">
        <v>724</v>
      </c>
      <c r="H117" t="s">
        <v>725</v>
      </c>
      <c r="I117" t="s">
        <v>726</v>
      </c>
      <c r="K117" t="s">
        <v>71</v>
      </c>
      <c r="M117" t="s">
        <v>255</v>
      </c>
      <c r="O117">
        <v>1</v>
      </c>
      <c r="P117">
        <v>5</v>
      </c>
      <c r="Q117">
        <v>0</v>
      </c>
      <c r="R117">
        <v>1</v>
      </c>
    </row>
    <row r="118" spans="1:19" ht="12.75" customHeight="1" x14ac:dyDescent="0.2">
      <c r="A118" s="13">
        <v>116</v>
      </c>
      <c r="B118" t="s">
        <v>727</v>
      </c>
      <c r="C118" t="s">
        <v>728</v>
      </c>
      <c r="D118">
        <v>2017</v>
      </c>
      <c r="E118" s="19" t="s">
        <v>250</v>
      </c>
      <c r="F118" s="4" t="s">
        <v>729</v>
      </c>
      <c r="G118" t="s">
        <v>730</v>
      </c>
      <c r="H118" t="s">
        <v>731</v>
      </c>
      <c r="I118" t="s">
        <v>732</v>
      </c>
      <c r="K118" t="s">
        <v>71</v>
      </c>
      <c r="M118" t="s">
        <v>255</v>
      </c>
      <c r="O118">
        <v>1</v>
      </c>
      <c r="P118">
        <v>4</v>
      </c>
      <c r="Q118">
        <v>1</v>
      </c>
      <c r="R118">
        <v>0</v>
      </c>
      <c r="S118" s="5" t="s">
        <v>733</v>
      </c>
    </row>
    <row r="119" spans="1:19" ht="12.75" customHeight="1" x14ac:dyDescent="0.2">
      <c r="A119" s="13">
        <v>117</v>
      </c>
      <c r="B119" t="s">
        <v>734</v>
      </c>
      <c r="C119" t="s">
        <v>735</v>
      </c>
      <c r="D119">
        <v>2019</v>
      </c>
      <c r="E119" s="19" t="s">
        <v>250</v>
      </c>
      <c r="F119" s="20" t="s">
        <v>736</v>
      </c>
      <c r="G119" t="s">
        <v>737</v>
      </c>
      <c r="H119" t="s">
        <v>738</v>
      </c>
      <c r="I119" t="s">
        <v>739</v>
      </c>
      <c r="K119" t="s">
        <v>71</v>
      </c>
      <c r="M119" t="s">
        <v>255</v>
      </c>
      <c r="O119">
        <v>1</v>
      </c>
      <c r="P119">
        <v>5</v>
      </c>
      <c r="Q119">
        <v>0</v>
      </c>
      <c r="R119">
        <v>1</v>
      </c>
    </row>
    <row r="120" spans="1:19" ht="12.75" customHeight="1" x14ac:dyDescent="0.2">
      <c r="A120" s="13">
        <v>118</v>
      </c>
      <c r="B120" t="s">
        <v>740</v>
      </c>
      <c r="C120" t="s">
        <v>741</v>
      </c>
      <c r="D120">
        <v>2017</v>
      </c>
      <c r="E120" s="19" t="s">
        <v>250</v>
      </c>
      <c r="F120" s="4" t="s">
        <v>742</v>
      </c>
      <c r="H120" t="s">
        <v>743</v>
      </c>
      <c r="I120" t="s">
        <v>744</v>
      </c>
      <c r="K120" t="s">
        <v>71</v>
      </c>
      <c r="M120" t="s">
        <v>255</v>
      </c>
      <c r="O120">
        <v>1</v>
      </c>
      <c r="P120">
        <v>5</v>
      </c>
      <c r="Q120">
        <v>1</v>
      </c>
      <c r="R120">
        <v>1</v>
      </c>
    </row>
    <row r="121" spans="1:19" ht="12.75" customHeight="1" x14ac:dyDescent="0.2">
      <c r="A121" s="13">
        <v>119</v>
      </c>
      <c r="B121" t="s">
        <v>745</v>
      </c>
      <c r="C121" t="s">
        <v>746</v>
      </c>
      <c r="D121">
        <v>2019</v>
      </c>
      <c r="E121" s="19" t="s">
        <v>250</v>
      </c>
      <c r="F121" s="20" t="s">
        <v>747</v>
      </c>
      <c r="G121" t="s">
        <v>748</v>
      </c>
      <c r="H121" t="s">
        <v>749</v>
      </c>
      <c r="I121" t="s">
        <v>750</v>
      </c>
      <c r="K121" t="s">
        <v>71</v>
      </c>
      <c r="M121" t="s">
        <v>255</v>
      </c>
      <c r="O121">
        <v>1</v>
      </c>
      <c r="P121">
        <v>5</v>
      </c>
      <c r="Q121">
        <v>1</v>
      </c>
      <c r="R121">
        <v>0</v>
      </c>
      <c r="S121" s="5" t="s">
        <v>751</v>
      </c>
    </row>
    <row r="122" spans="1:19" ht="12.75" customHeight="1" x14ac:dyDescent="0.2">
      <c r="A122" s="13">
        <v>120</v>
      </c>
      <c r="B122" t="s">
        <v>752</v>
      </c>
      <c r="C122" t="s">
        <v>753</v>
      </c>
      <c r="D122">
        <v>2017</v>
      </c>
      <c r="E122" s="19" t="s">
        <v>250</v>
      </c>
      <c r="F122" s="4" t="s">
        <v>754</v>
      </c>
      <c r="G122" t="s">
        <v>755</v>
      </c>
      <c r="H122" t="s">
        <v>756</v>
      </c>
      <c r="I122" t="s">
        <v>757</v>
      </c>
      <c r="K122" t="s">
        <v>71</v>
      </c>
      <c r="M122" t="s">
        <v>255</v>
      </c>
      <c r="O122">
        <v>0</v>
      </c>
      <c r="S122" s="5" t="s">
        <v>758</v>
      </c>
    </row>
    <row r="123" spans="1:19" ht="12.75" customHeight="1" x14ac:dyDescent="0.2">
      <c r="A123" s="13">
        <v>121</v>
      </c>
      <c r="B123" t="s">
        <v>759</v>
      </c>
      <c r="C123" t="s">
        <v>760</v>
      </c>
      <c r="D123">
        <v>2017</v>
      </c>
      <c r="E123" s="19" t="s">
        <v>250</v>
      </c>
      <c r="F123" s="20" t="s">
        <v>761</v>
      </c>
      <c r="H123" t="s">
        <v>762</v>
      </c>
      <c r="I123" t="s">
        <v>763</v>
      </c>
      <c r="K123" t="s">
        <v>71</v>
      </c>
      <c r="M123" t="s">
        <v>255</v>
      </c>
      <c r="O123">
        <v>1</v>
      </c>
      <c r="P123">
        <v>5</v>
      </c>
      <c r="Q123">
        <v>1</v>
      </c>
      <c r="R123">
        <v>1</v>
      </c>
    </row>
    <row r="124" spans="1:19" ht="12.75" customHeight="1" x14ac:dyDescent="0.2">
      <c r="A124" s="13">
        <v>122</v>
      </c>
      <c r="B124" t="s">
        <v>764</v>
      </c>
      <c r="C124" t="s">
        <v>765</v>
      </c>
      <c r="D124">
        <v>2019</v>
      </c>
      <c r="E124" s="19" t="s">
        <v>250</v>
      </c>
      <c r="F124" s="20" t="s">
        <v>766</v>
      </c>
      <c r="G124" t="s">
        <v>767</v>
      </c>
      <c r="H124" t="s">
        <v>768</v>
      </c>
      <c r="I124" t="s">
        <v>769</v>
      </c>
      <c r="K124" t="s">
        <v>71</v>
      </c>
      <c r="M124" t="s">
        <v>255</v>
      </c>
      <c r="O124">
        <v>0</v>
      </c>
      <c r="S124" s="5" t="s">
        <v>770</v>
      </c>
    </row>
    <row r="125" spans="1:19" ht="12.75" customHeight="1" x14ac:dyDescent="0.2">
      <c r="A125" s="13">
        <v>123</v>
      </c>
      <c r="B125" t="s">
        <v>771</v>
      </c>
      <c r="C125" t="s">
        <v>772</v>
      </c>
      <c r="D125">
        <v>2017</v>
      </c>
      <c r="E125" s="19" t="s">
        <v>250</v>
      </c>
      <c r="F125" s="4" t="s">
        <v>773</v>
      </c>
      <c r="G125" t="s">
        <v>774</v>
      </c>
      <c r="H125" t="s">
        <v>775</v>
      </c>
      <c r="I125" t="s">
        <v>776</v>
      </c>
      <c r="K125" t="s">
        <v>71</v>
      </c>
      <c r="M125" t="s">
        <v>255</v>
      </c>
      <c r="O125">
        <v>0</v>
      </c>
      <c r="S125" s="5" t="s">
        <v>777</v>
      </c>
    </row>
    <row r="126" spans="1:19" ht="12.75" customHeight="1" x14ac:dyDescent="0.2">
      <c r="A126" s="13">
        <v>124</v>
      </c>
      <c r="B126" t="s">
        <v>778</v>
      </c>
      <c r="C126" t="s">
        <v>779</v>
      </c>
      <c r="D126">
        <v>2017</v>
      </c>
      <c r="E126" s="19" t="s">
        <v>250</v>
      </c>
      <c r="F126" s="4" t="s">
        <v>780</v>
      </c>
      <c r="G126" t="s">
        <v>781</v>
      </c>
      <c r="H126" t="s">
        <v>782</v>
      </c>
      <c r="I126" t="s">
        <v>783</v>
      </c>
      <c r="K126" t="s">
        <v>71</v>
      </c>
      <c r="M126" t="s">
        <v>255</v>
      </c>
      <c r="O126">
        <v>1</v>
      </c>
      <c r="P126">
        <v>5</v>
      </c>
      <c r="Q126">
        <v>1</v>
      </c>
      <c r="R126">
        <v>1</v>
      </c>
    </row>
    <row r="127" spans="1:19" ht="12.75" customHeight="1" x14ac:dyDescent="0.2">
      <c r="A127" s="13">
        <v>125</v>
      </c>
      <c r="B127" t="s">
        <v>784</v>
      </c>
      <c r="C127" t="s">
        <v>785</v>
      </c>
      <c r="D127">
        <v>2015</v>
      </c>
      <c r="E127" s="19" t="s">
        <v>250</v>
      </c>
      <c r="F127" s="4" t="s">
        <v>786</v>
      </c>
      <c r="G127" t="s">
        <v>787</v>
      </c>
      <c r="H127" t="s">
        <v>788</v>
      </c>
      <c r="I127" t="s">
        <v>789</v>
      </c>
      <c r="K127" t="s">
        <v>71</v>
      </c>
      <c r="M127" t="s">
        <v>255</v>
      </c>
      <c r="O127" s="21">
        <v>1</v>
      </c>
      <c r="P127">
        <v>4</v>
      </c>
      <c r="Q127">
        <v>1</v>
      </c>
      <c r="R127">
        <v>0</v>
      </c>
      <c r="S127" s="5" t="s">
        <v>790</v>
      </c>
    </row>
    <row r="128" spans="1:19" ht="12.75" customHeight="1" x14ac:dyDescent="0.2">
      <c r="A128" s="13">
        <v>126</v>
      </c>
      <c r="B128" t="s">
        <v>791</v>
      </c>
      <c r="C128" t="s">
        <v>792</v>
      </c>
      <c r="D128">
        <v>2016</v>
      </c>
      <c r="E128" s="19" t="s">
        <v>250</v>
      </c>
      <c r="F128" s="4" t="s">
        <v>793</v>
      </c>
      <c r="G128" t="s">
        <v>794</v>
      </c>
      <c r="H128" t="s">
        <v>795</v>
      </c>
      <c r="I128" t="s">
        <v>796</v>
      </c>
      <c r="K128" t="s">
        <v>71</v>
      </c>
      <c r="M128" t="s">
        <v>255</v>
      </c>
      <c r="O128">
        <v>0</v>
      </c>
      <c r="S128" s="5" t="s">
        <v>797</v>
      </c>
    </row>
    <row r="129" spans="1:19" ht="12.75" customHeight="1" x14ac:dyDescent="0.2">
      <c r="A129" s="13">
        <v>127</v>
      </c>
      <c r="B129" t="s">
        <v>798</v>
      </c>
      <c r="C129" t="s">
        <v>799</v>
      </c>
      <c r="D129">
        <v>2018</v>
      </c>
      <c r="E129" s="19" t="s">
        <v>250</v>
      </c>
      <c r="F129" s="4" t="s">
        <v>800</v>
      </c>
      <c r="G129" t="s">
        <v>801</v>
      </c>
      <c r="H129" t="s">
        <v>802</v>
      </c>
      <c r="I129" t="s">
        <v>803</v>
      </c>
      <c r="K129" t="s">
        <v>71</v>
      </c>
      <c r="M129" t="s">
        <v>255</v>
      </c>
      <c r="O129" s="21">
        <v>1</v>
      </c>
      <c r="P129">
        <v>5</v>
      </c>
      <c r="Q129">
        <v>1</v>
      </c>
      <c r="R129">
        <v>1</v>
      </c>
    </row>
    <row r="130" spans="1:19" ht="12.75" customHeight="1" x14ac:dyDescent="0.2">
      <c r="A130" s="13">
        <v>128</v>
      </c>
      <c r="B130" t="s">
        <v>804</v>
      </c>
      <c r="C130" t="s">
        <v>805</v>
      </c>
      <c r="D130">
        <v>2015</v>
      </c>
      <c r="E130" s="19" t="s">
        <v>250</v>
      </c>
      <c r="F130" s="4" t="s">
        <v>806</v>
      </c>
      <c r="G130" t="s">
        <v>807</v>
      </c>
      <c r="H130" t="s">
        <v>808</v>
      </c>
      <c r="I130" t="s">
        <v>809</v>
      </c>
      <c r="K130" t="s">
        <v>71</v>
      </c>
      <c r="M130" t="s">
        <v>255</v>
      </c>
      <c r="O130" s="21">
        <v>1</v>
      </c>
      <c r="P130">
        <v>5</v>
      </c>
      <c r="Q130">
        <v>1</v>
      </c>
      <c r="R130">
        <v>1</v>
      </c>
    </row>
    <row r="131" spans="1:19" ht="12.75" customHeight="1" x14ac:dyDescent="0.2">
      <c r="A131" s="13">
        <v>129</v>
      </c>
      <c r="B131" t="s">
        <v>810</v>
      </c>
      <c r="C131" t="s">
        <v>811</v>
      </c>
      <c r="D131">
        <v>2015</v>
      </c>
      <c r="E131" s="19" t="s">
        <v>250</v>
      </c>
      <c r="F131" s="4" t="s">
        <v>812</v>
      </c>
      <c r="G131" t="s">
        <v>813</v>
      </c>
      <c r="H131" t="s">
        <v>814</v>
      </c>
      <c r="I131" t="s">
        <v>815</v>
      </c>
      <c r="K131" t="s">
        <v>71</v>
      </c>
      <c r="M131" t="s">
        <v>255</v>
      </c>
      <c r="O131">
        <v>0</v>
      </c>
      <c r="S131" s="5" t="s">
        <v>816</v>
      </c>
    </row>
    <row r="132" spans="1:19" ht="12.75" customHeight="1" x14ac:dyDescent="0.2">
      <c r="A132" s="13">
        <v>130</v>
      </c>
      <c r="B132" t="s">
        <v>817</v>
      </c>
      <c r="C132" t="s">
        <v>818</v>
      </c>
      <c r="D132">
        <v>2015</v>
      </c>
      <c r="E132" s="19" t="s">
        <v>250</v>
      </c>
      <c r="F132" s="4" t="s">
        <v>819</v>
      </c>
      <c r="G132" t="s">
        <v>820</v>
      </c>
      <c r="H132" t="s">
        <v>821</v>
      </c>
      <c r="I132" t="s">
        <v>822</v>
      </c>
      <c r="K132" t="s">
        <v>71</v>
      </c>
      <c r="M132" t="s">
        <v>255</v>
      </c>
      <c r="O132">
        <v>0</v>
      </c>
      <c r="S132" s="5" t="s">
        <v>823</v>
      </c>
    </row>
    <row r="133" spans="1:19" ht="12.75" customHeight="1" x14ac:dyDescent="0.2">
      <c r="A133" s="13">
        <v>131</v>
      </c>
      <c r="B133" t="s">
        <v>824</v>
      </c>
      <c r="C133" t="s">
        <v>825</v>
      </c>
      <c r="D133">
        <v>2015</v>
      </c>
      <c r="E133" s="19" t="s">
        <v>250</v>
      </c>
      <c r="F133" s="4" t="s">
        <v>826</v>
      </c>
      <c r="G133" t="s">
        <v>827</v>
      </c>
      <c r="H133" t="s">
        <v>828</v>
      </c>
      <c r="I133" t="s">
        <v>829</v>
      </c>
      <c r="K133" t="s">
        <v>71</v>
      </c>
      <c r="M133" t="s">
        <v>255</v>
      </c>
      <c r="O133" s="21">
        <v>1</v>
      </c>
      <c r="P133">
        <v>5</v>
      </c>
      <c r="Q133">
        <v>1</v>
      </c>
      <c r="R133">
        <v>1</v>
      </c>
    </row>
    <row r="134" spans="1:19" ht="12.75" customHeight="1" x14ac:dyDescent="0.2">
      <c r="A134" s="13">
        <v>132</v>
      </c>
      <c r="B134" t="s">
        <v>830</v>
      </c>
      <c r="C134" t="s">
        <v>831</v>
      </c>
      <c r="D134">
        <v>2017</v>
      </c>
      <c r="E134" s="19" t="s">
        <v>250</v>
      </c>
      <c r="F134" s="4" t="s">
        <v>832</v>
      </c>
      <c r="H134" t="s">
        <v>833</v>
      </c>
      <c r="I134" t="s">
        <v>834</v>
      </c>
      <c r="K134" t="s">
        <v>71</v>
      </c>
      <c r="M134" t="s">
        <v>255</v>
      </c>
      <c r="O134" s="21">
        <v>1</v>
      </c>
      <c r="P134">
        <v>5</v>
      </c>
      <c r="Q134">
        <v>1</v>
      </c>
      <c r="R134">
        <v>1</v>
      </c>
    </row>
    <row r="135" spans="1:19" ht="12.75" customHeight="1" x14ac:dyDescent="0.2">
      <c r="A135" s="13">
        <v>133</v>
      </c>
      <c r="B135" t="s">
        <v>835</v>
      </c>
      <c r="C135" t="s">
        <v>818</v>
      </c>
      <c r="D135">
        <v>2015</v>
      </c>
      <c r="E135" s="19" t="s">
        <v>250</v>
      </c>
      <c r="F135" s="4" t="s">
        <v>836</v>
      </c>
      <c r="G135" t="s">
        <v>837</v>
      </c>
      <c r="H135" t="s">
        <v>838</v>
      </c>
      <c r="I135" t="s">
        <v>839</v>
      </c>
      <c r="K135" t="s">
        <v>71</v>
      </c>
      <c r="M135" t="s">
        <v>255</v>
      </c>
      <c r="O135">
        <v>0</v>
      </c>
      <c r="S135" s="5" t="s">
        <v>840</v>
      </c>
    </row>
    <row r="136" spans="1:19" ht="12.75" customHeight="1" x14ac:dyDescent="0.2">
      <c r="A136" s="13">
        <v>134</v>
      </c>
      <c r="B136" t="s">
        <v>841</v>
      </c>
      <c r="C136" t="s">
        <v>842</v>
      </c>
      <c r="D136">
        <v>2018</v>
      </c>
      <c r="E136" s="19" t="s">
        <v>250</v>
      </c>
      <c r="F136" s="20" t="s">
        <v>843</v>
      </c>
      <c r="G136" t="s">
        <v>767</v>
      </c>
      <c r="H136" t="s">
        <v>844</v>
      </c>
      <c r="I136" t="s">
        <v>845</v>
      </c>
      <c r="K136" t="s">
        <v>71</v>
      </c>
      <c r="M136" t="s">
        <v>255</v>
      </c>
      <c r="O136" s="21">
        <v>1</v>
      </c>
      <c r="P136">
        <v>5</v>
      </c>
      <c r="Q136">
        <v>1</v>
      </c>
      <c r="R136">
        <v>1</v>
      </c>
    </row>
    <row r="137" spans="1:19" ht="12.75" customHeight="1" x14ac:dyDescent="0.2">
      <c r="A137" s="13">
        <v>135</v>
      </c>
      <c r="B137" t="s">
        <v>846</v>
      </c>
      <c r="C137" t="s">
        <v>847</v>
      </c>
      <c r="D137">
        <v>2015</v>
      </c>
      <c r="E137" s="19" t="s">
        <v>250</v>
      </c>
      <c r="F137" s="4" t="s">
        <v>848</v>
      </c>
      <c r="G137" t="s">
        <v>849</v>
      </c>
      <c r="H137" t="s">
        <v>850</v>
      </c>
      <c r="I137" t="s">
        <v>851</v>
      </c>
      <c r="K137" t="s">
        <v>71</v>
      </c>
      <c r="M137" t="s">
        <v>255</v>
      </c>
      <c r="O137" s="21">
        <v>1</v>
      </c>
      <c r="P137">
        <v>4</v>
      </c>
      <c r="Q137">
        <v>1</v>
      </c>
      <c r="R137">
        <v>0</v>
      </c>
      <c r="S137" s="5" t="s">
        <v>852</v>
      </c>
    </row>
    <row r="138" spans="1:19" ht="12.75" customHeight="1" x14ac:dyDescent="0.2">
      <c r="A138" s="13">
        <v>136</v>
      </c>
      <c r="B138" t="s">
        <v>853</v>
      </c>
      <c r="C138" t="s">
        <v>854</v>
      </c>
      <c r="D138">
        <v>2016</v>
      </c>
      <c r="E138" s="19" t="s">
        <v>250</v>
      </c>
      <c r="F138" s="4" t="s">
        <v>855</v>
      </c>
      <c r="G138" t="s">
        <v>856</v>
      </c>
      <c r="H138" t="s">
        <v>857</v>
      </c>
      <c r="I138" t="s">
        <v>858</v>
      </c>
      <c r="K138" t="s">
        <v>71</v>
      </c>
      <c r="M138" t="s">
        <v>255</v>
      </c>
      <c r="O138">
        <v>0</v>
      </c>
      <c r="S138" s="5" t="s">
        <v>859</v>
      </c>
    </row>
    <row r="139" spans="1:19" ht="12.75" customHeight="1" x14ac:dyDescent="0.2">
      <c r="A139" s="13">
        <v>137</v>
      </c>
      <c r="B139" t="s">
        <v>860</v>
      </c>
      <c r="C139" t="s">
        <v>861</v>
      </c>
      <c r="D139">
        <v>2015</v>
      </c>
      <c r="E139" s="19" t="s">
        <v>250</v>
      </c>
      <c r="F139" s="4" t="s">
        <v>862</v>
      </c>
      <c r="G139" t="s">
        <v>863</v>
      </c>
      <c r="H139" t="s">
        <v>864</v>
      </c>
      <c r="I139" t="s">
        <v>865</v>
      </c>
      <c r="K139" t="s">
        <v>71</v>
      </c>
      <c r="M139" t="s">
        <v>255</v>
      </c>
      <c r="O139">
        <v>0</v>
      </c>
      <c r="S139" s="5" t="s">
        <v>866</v>
      </c>
    </row>
    <row r="140" spans="1:19" ht="12.75" customHeight="1" x14ac:dyDescent="0.2">
      <c r="A140" s="13">
        <v>138</v>
      </c>
      <c r="B140" t="s">
        <v>867</v>
      </c>
      <c r="C140" t="s">
        <v>868</v>
      </c>
      <c r="D140">
        <v>2016</v>
      </c>
      <c r="E140" s="19" t="s">
        <v>250</v>
      </c>
      <c r="F140" s="20" t="s">
        <v>869</v>
      </c>
      <c r="G140" t="s">
        <v>870</v>
      </c>
      <c r="H140" t="s">
        <v>871</v>
      </c>
      <c r="I140" t="s">
        <v>872</v>
      </c>
      <c r="K140" t="s">
        <v>71</v>
      </c>
      <c r="M140" t="s">
        <v>255</v>
      </c>
      <c r="O140" s="21">
        <v>1</v>
      </c>
      <c r="P140">
        <v>5</v>
      </c>
      <c r="Q140">
        <v>1</v>
      </c>
      <c r="R140">
        <v>1</v>
      </c>
    </row>
    <row r="141" spans="1:19" ht="12.75" customHeight="1" x14ac:dyDescent="0.2">
      <c r="A141" s="13">
        <v>139</v>
      </c>
      <c r="B141" t="s">
        <v>873</v>
      </c>
      <c r="C141" t="s">
        <v>874</v>
      </c>
      <c r="D141">
        <v>2019</v>
      </c>
      <c r="E141" s="19" t="s">
        <v>250</v>
      </c>
      <c r="F141" s="20" t="s">
        <v>875</v>
      </c>
      <c r="G141" t="s">
        <v>876</v>
      </c>
      <c r="H141" t="s">
        <v>877</v>
      </c>
      <c r="I141" t="s">
        <v>878</v>
      </c>
      <c r="K141" t="s">
        <v>71</v>
      </c>
      <c r="M141" t="s">
        <v>255</v>
      </c>
      <c r="O141" s="21">
        <v>1</v>
      </c>
      <c r="P141">
        <v>5</v>
      </c>
      <c r="Q141">
        <v>1</v>
      </c>
      <c r="R141">
        <v>1</v>
      </c>
    </row>
    <row r="142" spans="1:19" ht="12.75" customHeight="1" x14ac:dyDescent="0.2">
      <c r="A142" s="13">
        <v>140</v>
      </c>
      <c r="B142" t="s">
        <v>879</v>
      </c>
      <c r="C142" t="s">
        <v>880</v>
      </c>
      <c r="D142">
        <v>2017</v>
      </c>
      <c r="E142" s="19" t="s">
        <v>250</v>
      </c>
      <c r="F142" s="4" t="s">
        <v>881</v>
      </c>
      <c r="G142" t="s">
        <v>882</v>
      </c>
      <c r="H142" t="s">
        <v>883</v>
      </c>
      <c r="I142" t="s">
        <v>884</v>
      </c>
      <c r="K142" t="s">
        <v>71</v>
      </c>
      <c r="M142" t="s">
        <v>255</v>
      </c>
      <c r="O142" s="21">
        <v>1</v>
      </c>
      <c r="P142">
        <v>5</v>
      </c>
      <c r="Q142">
        <v>1</v>
      </c>
      <c r="R142">
        <v>0</v>
      </c>
      <c r="S142" s="5" t="s">
        <v>885</v>
      </c>
    </row>
    <row r="143" spans="1:19" ht="12.75" customHeight="1" x14ac:dyDescent="0.2">
      <c r="A143" s="13">
        <v>141</v>
      </c>
      <c r="B143" t="s">
        <v>886</v>
      </c>
      <c r="C143" t="s">
        <v>880</v>
      </c>
      <c r="D143">
        <v>2018</v>
      </c>
      <c r="E143" s="19" t="s">
        <v>250</v>
      </c>
      <c r="F143" s="4" t="s">
        <v>887</v>
      </c>
      <c r="G143" t="s">
        <v>888</v>
      </c>
      <c r="H143" t="s">
        <v>889</v>
      </c>
      <c r="I143" t="s">
        <v>890</v>
      </c>
      <c r="K143" t="s">
        <v>71</v>
      </c>
      <c r="M143" t="s">
        <v>255</v>
      </c>
      <c r="O143" s="21">
        <v>1</v>
      </c>
      <c r="P143">
        <v>5</v>
      </c>
      <c r="Q143">
        <v>1</v>
      </c>
      <c r="R143">
        <v>1</v>
      </c>
    </row>
    <row r="144" spans="1:19" ht="12.75" customHeight="1" x14ac:dyDescent="0.2">
      <c r="A144" s="13">
        <v>142</v>
      </c>
      <c r="B144" t="s">
        <v>891</v>
      </c>
      <c r="C144" t="s">
        <v>892</v>
      </c>
      <c r="D144">
        <v>2016</v>
      </c>
      <c r="E144" s="19" t="s">
        <v>250</v>
      </c>
      <c r="F144" s="4" t="s">
        <v>893</v>
      </c>
      <c r="G144" t="s">
        <v>894</v>
      </c>
      <c r="H144" t="s">
        <v>895</v>
      </c>
      <c r="I144" t="s">
        <v>896</v>
      </c>
      <c r="K144" t="s">
        <v>71</v>
      </c>
      <c r="M144" t="s">
        <v>255</v>
      </c>
      <c r="O144">
        <v>0</v>
      </c>
      <c r="S144" s="5" t="s">
        <v>866</v>
      </c>
    </row>
    <row r="145" spans="1:19" ht="12.75" customHeight="1" x14ac:dyDescent="0.2">
      <c r="A145" s="13">
        <v>143</v>
      </c>
      <c r="B145" t="s">
        <v>897</v>
      </c>
      <c r="C145" t="s">
        <v>898</v>
      </c>
      <c r="D145">
        <v>2016</v>
      </c>
      <c r="E145" s="19" t="s">
        <v>250</v>
      </c>
      <c r="F145" s="4" t="s">
        <v>899</v>
      </c>
      <c r="G145" t="s">
        <v>900</v>
      </c>
      <c r="H145" t="s">
        <v>901</v>
      </c>
      <c r="I145" t="s">
        <v>902</v>
      </c>
      <c r="K145" t="s">
        <v>71</v>
      </c>
      <c r="M145" t="s">
        <v>255</v>
      </c>
      <c r="O145">
        <v>0</v>
      </c>
      <c r="S145" s="5" t="s">
        <v>903</v>
      </c>
    </row>
    <row r="146" spans="1:19" ht="12.75" customHeight="1" x14ac:dyDescent="0.2">
      <c r="A146" s="13">
        <v>144</v>
      </c>
      <c r="B146" t="s">
        <v>904</v>
      </c>
      <c r="C146" t="s">
        <v>905</v>
      </c>
      <c r="D146">
        <v>2018</v>
      </c>
      <c r="E146" s="19" t="s">
        <v>250</v>
      </c>
      <c r="F146" s="4" t="s">
        <v>906</v>
      </c>
      <c r="G146" t="s">
        <v>907</v>
      </c>
      <c r="H146" t="s">
        <v>908</v>
      </c>
      <c r="I146" t="s">
        <v>909</v>
      </c>
      <c r="K146" t="s">
        <v>71</v>
      </c>
      <c r="M146" t="s">
        <v>255</v>
      </c>
      <c r="O146" s="21">
        <v>1</v>
      </c>
      <c r="P146">
        <v>5</v>
      </c>
      <c r="Q146">
        <v>0</v>
      </c>
      <c r="R146">
        <v>1</v>
      </c>
    </row>
    <row r="147" spans="1:19" ht="12.75" customHeight="1" x14ac:dyDescent="0.2">
      <c r="A147" s="13">
        <v>145</v>
      </c>
      <c r="B147" t="s">
        <v>910</v>
      </c>
      <c r="C147" t="s">
        <v>911</v>
      </c>
      <c r="D147">
        <v>2016</v>
      </c>
      <c r="E147" s="19" t="s">
        <v>250</v>
      </c>
      <c r="F147" s="4" t="s">
        <v>912</v>
      </c>
      <c r="H147" t="s">
        <v>913</v>
      </c>
      <c r="I147" t="s">
        <v>914</v>
      </c>
      <c r="K147" t="s">
        <v>71</v>
      </c>
      <c r="M147" t="s">
        <v>255</v>
      </c>
      <c r="O147" s="21">
        <v>1</v>
      </c>
      <c r="P147">
        <v>5</v>
      </c>
      <c r="Q147">
        <v>0</v>
      </c>
      <c r="R147">
        <v>1</v>
      </c>
    </row>
    <row r="148" spans="1:19" ht="12.75" customHeight="1" x14ac:dyDescent="0.2">
      <c r="A148" s="13">
        <v>146</v>
      </c>
      <c r="B148" t="s">
        <v>915</v>
      </c>
      <c r="C148" t="s">
        <v>916</v>
      </c>
      <c r="D148">
        <v>2015</v>
      </c>
      <c r="E148" s="19" t="s">
        <v>250</v>
      </c>
      <c r="F148" s="4" t="s">
        <v>917</v>
      </c>
      <c r="G148" t="s">
        <v>918</v>
      </c>
      <c r="H148" t="s">
        <v>919</v>
      </c>
      <c r="I148" t="s">
        <v>920</v>
      </c>
      <c r="K148" t="s">
        <v>71</v>
      </c>
      <c r="M148" t="s">
        <v>255</v>
      </c>
      <c r="O148">
        <v>0</v>
      </c>
      <c r="S148" s="5" t="s">
        <v>429</v>
      </c>
    </row>
    <row r="149" spans="1:19" ht="12.75" customHeight="1" x14ac:dyDescent="0.2">
      <c r="A149" s="13">
        <v>147</v>
      </c>
      <c r="B149" t="s">
        <v>921</v>
      </c>
      <c r="C149" t="s">
        <v>372</v>
      </c>
      <c r="D149">
        <v>2016</v>
      </c>
      <c r="E149" s="19" t="s">
        <v>250</v>
      </c>
      <c r="F149" s="4" t="s">
        <v>922</v>
      </c>
      <c r="G149" t="s">
        <v>923</v>
      </c>
      <c r="H149" t="s">
        <v>924</v>
      </c>
      <c r="I149" t="s">
        <v>925</v>
      </c>
      <c r="K149" t="s">
        <v>71</v>
      </c>
      <c r="M149" t="s">
        <v>255</v>
      </c>
      <c r="O149" s="21">
        <v>1</v>
      </c>
      <c r="P149">
        <v>5</v>
      </c>
      <c r="Q149">
        <v>0</v>
      </c>
      <c r="R149">
        <v>1</v>
      </c>
    </row>
    <row r="150" spans="1:19" ht="12.75" customHeight="1" x14ac:dyDescent="0.2">
      <c r="A150" s="13">
        <v>148</v>
      </c>
      <c r="B150" t="s">
        <v>926</v>
      </c>
      <c r="C150" t="s">
        <v>281</v>
      </c>
      <c r="D150">
        <v>2015</v>
      </c>
      <c r="E150" s="19" t="s">
        <v>250</v>
      </c>
      <c r="F150" s="4" t="s">
        <v>927</v>
      </c>
      <c r="G150" t="s">
        <v>928</v>
      </c>
      <c r="H150" t="s">
        <v>929</v>
      </c>
      <c r="I150" t="s">
        <v>930</v>
      </c>
      <c r="K150" t="s">
        <v>71</v>
      </c>
      <c r="M150" t="s">
        <v>255</v>
      </c>
      <c r="O150">
        <v>0</v>
      </c>
      <c r="S150" s="5" t="s">
        <v>394</v>
      </c>
    </row>
    <row r="151" spans="1:19" ht="12.75" customHeight="1" x14ac:dyDescent="0.2">
      <c r="A151" s="13">
        <v>149</v>
      </c>
      <c r="B151" t="s">
        <v>931</v>
      </c>
      <c r="C151" t="s">
        <v>932</v>
      </c>
      <c r="D151">
        <v>2017</v>
      </c>
      <c r="E151" s="19" t="s">
        <v>250</v>
      </c>
      <c r="F151" s="20" t="s">
        <v>933</v>
      </c>
      <c r="G151" t="s">
        <v>934</v>
      </c>
      <c r="H151" t="s">
        <v>935</v>
      </c>
      <c r="I151" t="s">
        <v>936</v>
      </c>
      <c r="K151" t="s">
        <v>71</v>
      </c>
      <c r="M151" t="s">
        <v>255</v>
      </c>
      <c r="O151">
        <v>0</v>
      </c>
      <c r="S151" s="5" t="s">
        <v>937</v>
      </c>
    </row>
    <row r="152" spans="1:19" ht="12.75" customHeight="1" x14ac:dyDescent="0.2">
      <c r="A152" s="13">
        <v>150</v>
      </c>
      <c r="B152" t="s">
        <v>938</v>
      </c>
      <c r="C152" t="s">
        <v>939</v>
      </c>
      <c r="D152">
        <v>2016</v>
      </c>
      <c r="E152" s="19" t="s">
        <v>250</v>
      </c>
      <c r="F152" s="4" t="s">
        <v>940</v>
      </c>
      <c r="G152" t="s">
        <v>941</v>
      </c>
      <c r="H152" t="s">
        <v>942</v>
      </c>
      <c r="I152" t="s">
        <v>943</v>
      </c>
      <c r="K152" t="s">
        <v>71</v>
      </c>
      <c r="M152" t="s">
        <v>255</v>
      </c>
      <c r="O152">
        <v>0</v>
      </c>
      <c r="S152" s="5" t="s">
        <v>944</v>
      </c>
    </row>
    <row r="153" spans="1:19" ht="12.75" customHeight="1" x14ac:dyDescent="0.2">
      <c r="A153" s="13">
        <v>151</v>
      </c>
      <c r="B153" t="s">
        <v>945</v>
      </c>
      <c r="C153" t="s">
        <v>946</v>
      </c>
      <c r="D153">
        <v>2015</v>
      </c>
      <c r="E153" s="19" t="s">
        <v>250</v>
      </c>
      <c r="F153" s="4" t="s">
        <v>947</v>
      </c>
      <c r="G153" t="s">
        <v>948</v>
      </c>
      <c r="H153" t="s">
        <v>949</v>
      </c>
      <c r="I153" t="s">
        <v>950</v>
      </c>
      <c r="K153" t="s">
        <v>71</v>
      </c>
      <c r="M153" t="s">
        <v>255</v>
      </c>
      <c r="O153">
        <v>0</v>
      </c>
      <c r="S153" s="5" t="s">
        <v>951</v>
      </c>
    </row>
    <row r="154" spans="1:19" ht="12.75" customHeight="1" x14ac:dyDescent="0.2">
      <c r="A154" s="13">
        <v>152</v>
      </c>
      <c r="B154" t="s">
        <v>952</v>
      </c>
      <c r="C154" t="s">
        <v>953</v>
      </c>
      <c r="D154">
        <v>2019</v>
      </c>
      <c r="E154" s="19" t="s">
        <v>250</v>
      </c>
      <c r="F154" s="4" t="s">
        <v>954</v>
      </c>
      <c r="G154" t="s">
        <v>955</v>
      </c>
      <c r="H154" t="s">
        <v>956</v>
      </c>
      <c r="I154" t="s">
        <v>957</v>
      </c>
      <c r="K154" t="s">
        <v>71</v>
      </c>
      <c r="M154" t="s">
        <v>255</v>
      </c>
      <c r="O154">
        <v>0</v>
      </c>
      <c r="S154" s="5" t="s">
        <v>958</v>
      </c>
    </row>
    <row r="155" spans="1:19" ht="12.75" customHeight="1" x14ac:dyDescent="0.2">
      <c r="A155" s="13">
        <v>153</v>
      </c>
      <c r="B155" t="s">
        <v>959</v>
      </c>
      <c r="C155" t="s">
        <v>960</v>
      </c>
      <c r="D155">
        <v>2017</v>
      </c>
      <c r="E155" s="19" t="s">
        <v>250</v>
      </c>
      <c r="F155" s="4" t="s">
        <v>961</v>
      </c>
      <c r="H155" t="s">
        <v>962</v>
      </c>
      <c r="I155" t="s">
        <v>963</v>
      </c>
      <c r="K155" t="s">
        <v>71</v>
      </c>
      <c r="M155" t="s">
        <v>255</v>
      </c>
      <c r="O155">
        <v>0</v>
      </c>
      <c r="S155" s="5" t="s">
        <v>964</v>
      </c>
    </row>
    <row r="156" spans="1:19" ht="12.75" customHeight="1" x14ac:dyDescent="0.2">
      <c r="A156" s="13">
        <v>154</v>
      </c>
      <c r="B156" t="s">
        <v>965</v>
      </c>
      <c r="C156" t="s">
        <v>966</v>
      </c>
      <c r="D156">
        <v>2018</v>
      </c>
      <c r="E156" s="19" t="s">
        <v>250</v>
      </c>
      <c r="F156" s="4" t="s">
        <v>967</v>
      </c>
      <c r="G156" t="s">
        <v>968</v>
      </c>
      <c r="H156" t="s">
        <v>969</v>
      </c>
      <c r="I156" t="s">
        <v>970</v>
      </c>
      <c r="K156" t="s">
        <v>71</v>
      </c>
      <c r="M156" t="s">
        <v>255</v>
      </c>
      <c r="O156">
        <v>0</v>
      </c>
      <c r="S156" s="5" t="s">
        <v>971</v>
      </c>
    </row>
    <row r="157" spans="1:19" ht="12.75" customHeight="1" x14ac:dyDescent="0.2">
      <c r="A157" s="13">
        <v>155</v>
      </c>
      <c r="B157" t="s">
        <v>972</v>
      </c>
      <c r="C157" t="s">
        <v>973</v>
      </c>
      <c r="D157">
        <v>2018</v>
      </c>
      <c r="E157" s="19" t="s">
        <v>250</v>
      </c>
      <c r="F157" s="4" t="s">
        <v>974</v>
      </c>
      <c r="G157" t="s">
        <v>975</v>
      </c>
      <c r="H157" t="s">
        <v>976</v>
      </c>
      <c r="I157" t="s">
        <v>977</v>
      </c>
      <c r="K157" t="s">
        <v>71</v>
      </c>
      <c r="M157" t="s">
        <v>255</v>
      </c>
      <c r="O157">
        <v>0</v>
      </c>
      <c r="S157" s="5" t="s">
        <v>978</v>
      </c>
    </row>
    <row r="158" spans="1:19" ht="12.75" customHeight="1" x14ac:dyDescent="0.2">
      <c r="A158" s="13">
        <v>156</v>
      </c>
      <c r="B158" t="s">
        <v>979</v>
      </c>
      <c r="C158" t="s">
        <v>980</v>
      </c>
      <c r="D158">
        <v>2015</v>
      </c>
      <c r="E158" s="19" t="s">
        <v>250</v>
      </c>
      <c r="F158" s="4" t="s">
        <v>981</v>
      </c>
      <c r="G158" t="s">
        <v>982</v>
      </c>
      <c r="H158" t="s">
        <v>983</v>
      </c>
      <c r="I158" t="s">
        <v>984</v>
      </c>
      <c r="K158" t="s">
        <v>71</v>
      </c>
      <c r="M158" t="s">
        <v>255</v>
      </c>
      <c r="O158">
        <v>0</v>
      </c>
      <c r="S158" s="5" t="s">
        <v>985</v>
      </c>
    </row>
    <row r="159" spans="1:19" ht="12.75" customHeight="1" x14ac:dyDescent="0.2">
      <c r="A159" s="13">
        <v>157</v>
      </c>
      <c r="B159" t="s">
        <v>986</v>
      </c>
      <c r="C159" t="s">
        <v>987</v>
      </c>
      <c r="D159">
        <v>2015</v>
      </c>
      <c r="E159" s="19" t="s">
        <v>250</v>
      </c>
      <c r="F159" s="4" t="s">
        <v>988</v>
      </c>
      <c r="G159" t="s">
        <v>989</v>
      </c>
      <c r="H159" t="s">
        <v>990</v>
      </c>
      <c r="I159" t="s">
        <v>991</v>
      </c>
      <c r="K159" t="s">
        <v>71</v>
      </c>
      <c r="M159" t="s">
        <v>255</v>
      </c>
      <c r="O159">
        <v>0</v>
      </c>
      <c r="S159" s="5" t="s">
        <v>992</v>
      </c>
    </row>
    <row r="160" spans="1:19" ht="12.75" customHeight="1" x14ac:dyDescent="0.2">
      <c r="A160" s="13">
        <v>158</v>
      </c>
      <c r="B160" t="s">
        <v>993</v>
      </c>
      <c r="C160" t="s">
        <v>994</v>
      </c>
      <c r="D160">
        <v>2019</v>
      </c>
      <c r="E160" s="19" t="s">
        <v>250</v>
      </c>
      <c r="F160" s="20" t="s">
        <v>995</v>
      </c>
      <c r="G160" t="s">
        <v>996</v>
      </c>
      <c r="H160" t="s">
        <v>997</v>
      </c>
      <c r="I160" t="s">
        <v>998</v>
      </c>
      <c r="K160" t="s">
        <v>71</v>
      </c>
      <c r="M160" t="s">
        <v>255</v>
      </c>
      <c r="O160">
        <v>0</v>
      </c>
      <c r="S160" s="5" t="s">
        <v>999</v>
      </c>
    </row>
    <row r="161" spans="1:19" ht="12.75" customHeight="1" x14ac:dyDescent="0.2">
      <c r="A161" s="13">
        <v>159</v>
      </c>
      <c r="B161" t="s">
        <v>1000</v>
      </c>
      <c r="C161" t="s">
        <v>1001</v>
      </c>
      <c r="D161">
        <v>2017</v>
      </c>
      <c r="E161" s="19" t="s">
        <v>250</v>
      </c>
      <c r="F161" s="4" t="s">
        <v>1002</v>
      </c>
      <c r="H161" t="s">
        <v>1003</v>
      </c>
      <c r="I161" t="s">
        <v>1004</v>
      </c>
      <c r="K161" t="s">
        <v>71</v>
      </c>
      <c r="M161" t="s">
        <v>255</v>
      </c>
      <c r="O161">
        <v>0</v>
      </c>
      <c r="S161" s="5" t="s">
        <v>1005</v>
      </c>
    </row>
    <row r="162" spans="1:19" ht="12.75" customHeight="1" x14ac:dyDescent="0.2">
      <c r="A162" s="13">
        <v>160</v>
      </c>
      <c r="B162" t="s">
        <v>1006</v>
      </c>
      <c r="C162" t="s">
        <v>1007</v>
      </c>
      <c r="D162">
        <v>2015</v>
      </c>
      <c r="E162" s="19" t="s">
        <v>250</v>
      </c>
      <c r="F162" s="4" t="s">
        <v>1008</v>
      </c>
      <c r="G162" t="s">
        <v>1009</v>
      </c>
      <c r="H162" t="s">
        <v>1010</v>
      </c>
      <c r="I162" t="s">
        <v>1011</v>
      </c>
      <c r="K162" t="s">
        <v>71</v>
      </c>
      <c r="M162" t="s">
        <v>255</v>
      </c>
      <c r="O162">
        <v>1</v>
      </c>
      <c r="P162">
        <v>4</v>
      </c>
      <c r="Q162">
        <v>1</v>
      </c>
      <c r="R162">
        <v>0</v>
      </c>
      <c r="S162" s="5" t="s">
        <v>1012</v>
      </c>
    </row>
    <row r="163" spans="1:19" ht="12.75" customHeight="1" x14ac:dyDescent="0.2">
      <c r="A163" s="13">
        <v>161</v>
      </c>
      <c r="B163" t="s">
        <v>1013</v>
      </c>
      <c r="C163" t="s">
        <v>1014</v>
      </c>
      <c r="D163">
        <v>2015</v>
      </c>
      <c r="E163" s="19" t="s">
        <v>250</v>
      </c>
      <c r="F163" s="4" t="s">
        <v>1015</v>
      </c>
      <c r="G163" t="s">
        <v>1016</v>
      </c>
      <c r="H163" t="s">
        <v>1017</v>
      </c>
      <c r="I163" t="s">
        <v>1018</v>
      </c>
      <c r="K163" t="s">
        <v>71</v>
      </c>
      <c r="M163" t="s">
        <v>255</v>
      </c>
      <c r="O163">
        <v>0</v>
      </c>
      <c r="S163" s="5" t="s">
        <v>1019</v>
      </c>
    </row>
    <row r="164" spans="1:19" ht="12.75" customHeight="1" x14ac:dyDescent="0.2">
      <c r="A164" s="13">
        <v>162</v>
      </c>
      <c r="B164" t="s">
        <v>1020</v>
      </c>
      <c r="C164" t="s">
        <v>1021</v>
      </c>
      <c r="D164">
        <v>2015</v>
      </c>
      <c r="E164" s="19" t="s">
        <v>250</v>
      </c>
      <c r="F164" s="4" t="s">
        <v>1022</v>
      </c>
      <c r="G164" t="s">
        <v>1023</v>
      </c>
      <c r="H164" t="s">
        <v>1024</v>
      </c>
      <c r="I164" t="s">
        <v>1025</v>
      </c>
      <c r="K164" t="s">
        <v>71</v>
      </c>
      <c r="M164" t="s">
        <v>255</v>
      </c>
      <c r="O164">
        <v>0</v>
      </c>
      <c r="S164" s="5" t="s">
        <v>1026</v>
      </c>
    </row>
    <row r="165" spans="1:19" ht="12.75" customHeight="1" x14ac:dyDescent="0.2">
      <c r="A165" s="13">
        <v>163</v>
      </c>
      <c r="B165" t="s">
        <v>1027</v>
      </c>
      <c r="C165" t="s">
        <v>281</v>
      </c>
      <c r="D165">
        <v>2018</v>
      </c>
      <c r="E165" s="19" t="s">
        <v>250</v>
      </c>
      <c r="F165" s="4" t="s">
        <v>1028</v>
      </c>
      <c r="H165" t="s">
        <v>1029</v>
      </c>
      <c r="I165" t="s">
        <v>1030</v>
      </c>
      <c r="K165" t="s">
        <v>71</v>
      </c>
      <c r="M165" t="s">
        <v>255</v>
      </c>
      <c r="O165">
        <v>0</v>
      </c>
      <c r="S165" s="5" t="s">
        <v>1031</v>
      </c>
    </row>
    <row r="166" spans="1:19" ht="12.75" customHeight="1" x14ac:dyDescent="0.2">
      <c r="A166" s="13">
        <v>164</v>
      </c>
      <c r="B166" t="s">
        <v>1032</v>
      </c>
      <c r="C166" t="s">
        <v>1033</v>
      </c>
      <c r="D166">
        <v>2019</v>
      </c>
      <c r="E166" s="19" t="s">
        <v>250</v>
      </c>
      <c r="F166" s="20" t="s">
        <v>1034</v>
      </c>
      <c r="G166" t="s">
        <v>1035</v>
      </c>
      <c r="H166" t="s">
        <v>1036</v>
      </c>
      <c r="I166" t="s">
        <v>1037</v>
      </c>
      <c r="K166" t="s">
        <v>71</v>
      </c>
      <c r="M166" t="s">
        <v>255</v>
      </c>
      <c r="O166">
        <v>1</v>
      </c>
      <c r="P166">
        <v>5</v>
      </c>
      <c r="Q166">
        <v>1</v>
      </c>
      <c r="R166">
        <v>1</v>
      </c>
    </row>
    <row r="167" spans="1:19" ht="12.75" customHeight="1" x14ac:dyDescent="0.2">
      <c r="A167" s="13">
        <v>165</v>
      </c>
      <c r="B167" t="s">
        <v>1038</v>
      </c>
      <c r="C167" t="s">
        <v>1039</v>
      </c>
      <c r="D167">
        <v>2016</v>
      </c>
      <c r="E167" s="19" t="s">
        <v>250</v>
      </c>
      <c r="F167" s="20" t="s">
        <v>1040</v>
      </c>
      <c r="G167" t="s">
        <v>1041</v>
      </c>
      <c r="H167" t="s">
        <v>1042</v>
      </c>
      <c r="I167" t="s">
        <v>1043</v>
      </c>
      <c r="K167" t="s">
        <v>71</v>
      </c>
      <c r="M167" t="s">
        <v>255</v>
      </c>
      <c r="O167">
        <v>1</v>
      </c>
      <c r="P167">
        <v>4</v>
      </c>
      <c r="Q167">
        <v>1</v>
      </c>
      <c r="R167">
        <v>0</v>
      </c>
      <c r="S167" s="5" t="s">
        <v>1044</v>
      </c>
    </row>
    <row r="168" spans="1:19" ht="12.75" customHeight="1" x14ac:dyDescent="0.2">
      <c r="A168" s="13">
        <v>166</v>
      </c>
      <c r="B168" t="s">
        <v>1045</v>
      </c>
      <c r="C168" t="s">
        <v>1046</v>
      </c>
      <c r="D168">
        <v>2016</v>
      </c>
      <c r="E168" s="19" t="s">
        <v>250</v>
      </c>
      <c r="F168" s="4" t="s">
        <v>1047</v>
      </c>
      <c r="G168" t="s">
        <v>1048</v>
      </c>
      <c r="H168" t="s">
        <v>1049</v>
      </c>
      <c r="I168" t="s">
        <v>1050</v>
      </c>
      <c r="K168" t="s">
        <v>71</v>
      </c>
      <c r="M168" t="s">
        <v>255</v>
      </c>
      <c r="O168">
        <v>1</v>
      </c>
      <c r="P168">
        <v>4</v>
      </c>
      <c r="Q168">
        <v>1</v>
      </c>
      <c r="R168">
        <v>0</v>
      </c>
      <c r="S168" s="5" t="s">
        <v>1051</v>
      </c>
    </row>
    <row r="169" spans="1:19" ht="12.75" customHeight="1" x14ac:dyDescent="0.2">
      <c r="A169" s="13">
        <v>167</v>
      </c>
      <c r="B169" t="s">
        <v>1052</v>
      </c>
      <c r="C169" t="s">
        <v>1053</v>
      </c>
      <c r="D169">
        <v>2016</v>
      </c>
      <c r="E169" s="19" t="s">
        <v>250</v>
      </c>
      <c r="F169" s="4" t="s">
        <v>1054</v>
      </c>
      <c r="G169" t="s">
        <v>1055</v>
      </c>
      <c r="H169" t="s">
        <v>1056</v>
      </c>
      <c r="I169" t="s">
        <v>1057</v>
      </c>
      <c r="K169" t="s">
        <v>71</v>
      </c>
      <c r="M169" t="s">
        <v>255</v>
      </c>
      <c r="O169">
        <v>0</v>
      </c>
      <c r="S169" s="5" t="s">
        <v>1058</v>
      </c>
    </row>
    <row r="170" spans="1:19" ht="12.75" customHeight="1" x14ac:dyDescent="0.2">
      <c r="A170" s="13">
        <v>168</v>
      </c>
      <c r="B170" t="s">
        <v>1059</v>
      </c>
      <c r="C170" t="s">
        <v>1060</v>
      </c>
      <c r="D170">
        <v>2019</v>
      </c>
      <c r="E170" s="19" t="s">
        <v>250</v>
      </c>
      <c r="F170" s="20" t="s">
        <v>1061</v>
      </c>
      <c r="G170" t="s">
        <v>1062</v>
      </c>
      <c r="H170" t="s">
        <v>1063</v>
      </c>
      <c r="I170" t="s">
        <v>1064</v>
      </c>
      <c r="K170" t="s">
        <v>71</v>
      </c>
      <c r="M170" t="s">
        <v>255</v>
      </c>
      <c r="O170">
        <v>1</v>
      </c>
      <c r="P170">
        <v>4</v>
      </c>
      <c r="Q170">
        <v>1</v>
      </c>
      <c r="R170">
        <v>0</v>
      </c>
      <c r="S170" s="5" t="s">
        <v>1065</v>
      </c>
    </row>
    <row r="171" spans="1:19" ht="12.75" customHeight="1" x14ac:dyDescent="0.2">
      <c r="A171" s="13">
        <v>169</v>
      </c>
      <c r="B171" t="s">
        <v>1066</v>
      </c>
      <c r="C171" t="s">
        <v>1067</v>
      </c>
      <c r="D171">
        <v>2019</v>
      </c>
      <c r="E171" s="19" t="s">
        <v>250</v>
      </c>
      <c r="F171" s="20" t="s">
        <v>1068</v>
      </c>
      <c r="G171" t="s">
        <v>1069</v>
      </c>
      <c r="H171" t="s">
        <v>1070</v>
      </c>
      <c r="I171" t="s">
        <v>1071</v>
      </c>
      <c r="K171" t="s">
        <v>71</v>
      </c>
      <c r="M171" t="s">
        <v>255</v>
      </c>
      <c r="O171">
        <v>0</v>
      </c>
      <c r="S171" s="5" t="s">
        <v>1072</v>
      </c>
    </row>
    <row r="172" spans="1:19" ht="12.75" customHeight="1" x14ac:dyDescent="0.2">
      <c r="A172" s="13">
        <v>170</v>
      </c>
      <c r="B172" t="s">
        <v>1073</v>
      </c>
      <c r="C172" t="s">
        <v>1074</v>
      </c>
      <c r="D172">
        <v>2018</v>
      </c>
      <c r="E172" s="19" t="s">
        <v>250</v>
      </c>
      <c r="F172" s="4" t="s">
        <v>1075</v>
      </c>
      <c r="G172" t="s">
        <v>1076</v>
      </c>
      <c r="H172" t="s">
        <v>1077</v>
      </c>
      <c r="I172" t="s">
        <v>1078</v>
      </c>
      <c r="K172" t="s">
        <v>71</v>
      </c>
      <c r="M172" t="s">
        <v>255</v>
      </c>
      <c r="O172">
        <v>0</v>
      </c>
      <c r="S172" s="5" t="s">
        <v>1079</v>
      </c>
    </row>
    <row r="173" spans="1:19" ht="12.75" customHeight="1" x14ac:dyDescent="0.2">
      <c r="A173" s="13">
        <v>171</v>
      </c>
      <c r="B173" t="s">
        <v>1080</v>
      </c>
      <c r="C173" t="s">
        <v>1081</v>
      </c>
      <c r="D173">
        <v>2017</v>
      </c>
      <c r="E173" s="19" t="s">
        <v>250</v>
      </c>
      <c r="F173" s="4" t="s">
        <v>1082</v>
      </c>
      <c r="H173" t="s">
        <v>1083</v>
      </c>
      <c r="I173" t="s">
        <v>1084</v>
      </c>
      <c r="K173" t="s">
        <v>71</v>
      </c>
      <c r="M173" t="s">
        <v>255</v>
      </c>
      <c r="O173">
        <v>0</v>
      </c>
      <c r="S173" s="5" t="s">
        <v>1085</v>
      </c>
    </row>
    <row r="174" spans="1:19" ht="12.75" customHeight="1" x14ac:dyDescent="0.2">
      <c r="A174" s="13">
        <v>172</v>
      </c>
      <c r="B174" t="s">
        <v>1086</v>
      </c>
      <c r="C174" t="s">
        <v>1087</v>
      </c>
      <c r="D174">
        <v>2018</v>
      </c>
      <c r="E174" s="19" t="s">
        <v>250</v>
      </c>
      <c r="F174" s="4" t="s">
        <v>1088</v>
      </c>
      <c r="G174" t="s">
        <v>1089</v>
      </c>
      <c r="H174" t="s">
        <v>1090</v>
      </c>
      <c r="I174" t="s">
        <v>1091</v>
      </c>
      <c r="K174" t="s">
        <v>71</v>
      </c>
      <c r="M174" t="s">
        <v>255</v>
      </c>
      <c r="O174">
        <v>0</v>
      </c>
      <c r="S174" s="5" t="s">
        <v>1092</v>
      </c>
    </row>
    <row r="175" spans="1:19" ht="12.75" customHeight="1" x14ac:dyDescent="0.2">
      <c r="A175" s="13">
        <v>173</v>
      </c>
      <c r="B175" t="s">
        <v>1093</v>
      </c>
      <c r="C175" t="s">
        <v>1094</v>
      </c>
      <c r="D175">
        <v>2018</v>
      </c>
      <c r="E175" s="19" t="s">
        <v>250</v>
      </c>
      <c r="F175" s="4" t="s">
        <v>1095</v>
      </c>
      <c r="G175" t="s">
        <v>1096</v>
      </c>
      <c r="H175" t="s">
        <v>1097</v>
      </c>
      <c r="I175" t="s">
        <v>1098</v>
      </c>
      <c r="K175" t="s">
        <v>71</v>
      </c>
      <c r="M175" t="s">
        <v>255</v>
      </c>
      <c r="O175">
        <v>0</v>
      </c>
      <c r="S175" s="5" t="s">
        <v>1099</v>
      </c>
    </row>
    <row r="176" spans="1:19" ht="12.75" customHeight="1" x14ac:dyDescent="0.2">
      <c r="A176" s="13">
        <v>174</v>
      </c>
      <c r="B176" t="s">
        <v>1100</v>
      </c>
      <c r="C176" t="s">
        <v>372</v>
      </c>
      <c r="D176">
        <v>2017</v>
      </c>
      <c r="E176" s="19" t="s">
        <v>250</v>
      </c>
      <c r="F176" s="4" t="s">
        <v>1101</v>
      </c>
      <c r="G176" t="s">
        <v>1102</v>
      </c>
      <c r="H176" t="s">
        <v>1103</v>
      </c>
      <c r="I176" t="s">
        <v>1104</v>
      </c>
      <c r="K176" t="s">
        <v>71</v>
      </c>
      <c r="M176" t="s">
        <v>255</v>
      </c>
      <c r="O176">
        <v>1</v>
      </c>
      <c r="P176">
        <v>5</v>
      </c>
      <c r="Q176">
        <v>1</v>
      </c>
      <c r="R176">
        <v>1</v>
      </c>
    </row>
    <row r="177" spans="1:19" ht="12.75" customHeight="1" x14ac:dyDescent="0.2">
      <c r="A177" s="13">
        <v>175</v>
      </c>
      <c r="B177" t="s">
        <v>1105</v>
      </c>
      <c r="C177" t="s">
        <v>1106</v>
      </c>
      <c r="D177">
        <v>2018</v>
      </c>
      <c r="E177" s="19" t="s">
        <v>250</v>
      </c>
      <c r="F177" s="4" t="s">
        <v>1107</v>
      </c>
      <c r="G177" t="s">
        <v>1108</v>
      </c>
      <c r="H177" t="s">
        <v>1109</v>
      </c>
      <c r="I177" t="s">
        <v>1110</v>
      </c>
      <c r="K177" t="s">
        <v>71</v>
      </c>
      <c r="M177" t="s">
        <v>255</v>
      </c>
      <c r="O177">
        <v>1</v>
      </c>
      <c r="P177">
        <v>4</v>
      </c>
      <c r="Q177">
        <v>1</v>
      </c>
      <c r="R177">
        <v>0</v>
      </c>
      <c r="S177" s="5" t="s">
        <v>1111</v>
      </c>
    </row>
    <row r="178" spans="1:19" ht="12.75" customHeight="1" x14ac:dyDescent="0.2">
      <c r="A178" s="13">
        <v>176</v>
      </c>
      <c r="B178" t="s">
        <v>1112</v>
      </c>
      <c r="C178" t="s">
        <v>1113</v>
      </c>
      <c r="D178">
        <v>2017</v>
      </c>
      <c r="E178" s="19" t="s">
        <v>250</v>
      </c>
      <c r="F178" s="4" t="s">
        <v>1114</v>
      </c>
      <c r="G178" t="s">
        <v>1115</v>
      </c>
      <c r="H178" t="s">
        <v>1116</v>
      </c>
      <c r="I178" t="s">
        <v>1117</v>
      </c>
      <c r="K178" t="s">
        <v>71</v>
      </c>
      <c r="M178" t="s">
        <v>255</v>
      </c>
      <c r="O178">
        <v>0</v>
      </c>
      <c r="S178" s="5" t="s">
        <v>1118</v>
      </c>
    </row>
    <row r="179" spans="1:19" ht="12.75" customHeight="1" x14ac:dyDescent="0.2">
      <c r="A179" s="13">
        <v>177</v>
      </c>
      <c r="B179" t="s">
        <v>1119</v>
      </c>
      <c r="C179" t="s">
        <v>1120</v>
      </c>
      <c r="D179">
        <v>2019</v>
      </c>
      <c r="E179" s="19" t="s">
        <v>250</v>
      </c>
      <c r="F179" s="20" t="s">
        <v>1121</v>
      </c>
      <c r="G179" t="s">
        <v>1122</v>
      </c>
      <c r="H179" t="s">
        <v>1123</v>
      </c>
      <c r="I179" t="s">
        <v>1124</v>
      </c>
      <c r="K179" t="s">
        <v>71</v>
      </c>
      <c r="M179" t="s">
        <v>255</v>
      </c>
      <c r="O179">
        <v>0</v>
      </c>
      <c r="S179" s="5" t="s">
        <v>1125</v>
      </c>
    </row>
    <row r="180" spans="1:19" ht="12.75" customHeight="1" x14ac:dyDescent="0.2">
      <c r="A180" s="13">
        <v>178</v>
      </c>
      <c r="B180" t="s">
        <v>1126</v>
      </c>
      <c r="C180" t="s">
        <v>1074</v>
      </c>
      <c r="D180">
        <v>2018</v>
      </c>
      <c r="E180" s="19" t="s">
        <v>250</v>
      </c>
      <c r="F180" s="4" t="s">
        <v>1127</v>
      </c>
      <c r="G180" t="s">
        <v>1128</v>
      </c>
      <c r="H180" t="s">
        <v>1129</v>
      </c>
      <c r="I180" t="s">
        <v>1130</v>
      </c>
      <c r="K180" t="s">
        <v>71</v>
      </c>
      <c r="M180" t="s">
        <v>255</v>
      </c>
      <c r="O180">
        <v>0</v>
      </c>
      <c r="S180" s="5" t="s">
        <v>1131</v>
      </c>
    </row>
    <row r="181" spans="1:19" ht="12.75" customHeight="1" x14ac:dyDescent="0.2">
      <c r="A181" s="13">
        <v>179</v>
      </c>
      <c r="B181" t="s">
        <v>1132</v>
      </c>
      <c r="C181" t="s">
        <v>1074</v>
      </c>
      <c r="D181">
        <v>2018</v>
      </c>
      <c r="E181" s="19" t="s">
        <v>250</v>
      </c>
      <c r="F181" s="4" t="s">
        <v>1133</v>
      </c>
      <c r="G181" t="s">
        <v>1134</v>
      </c>
      <c r="H181" t="s">
        <v>1135</v>
      </c>
      <c r="I181" t="s">
        <v>1136</v>
      </c>
      <c r="K181" t="s">
        <v>71</v>
      </c>
      <c r="M181" t="s">
        <v>255</v>
      </c>
      <c r="O181">
        <v>0</v>
      </c>
      <c r="S181" s="5" t="s">
        <v>1137</v>
      </c>
    </row>
    <row r="182" spans="1:19" ht="12.75" customHeight="1" x14ac:dyDescent="0.2">
      <c r="A182" s="13">
        <v>180</v>
      </c>
      <c r="B182" t="s">
        <v>1138</v>
      </c>
      <c r="C182" t="s">
        <v>1139</v>
      </c>
      <c r="D182">
        <v>2017</v>
      </c>
      <c r="E182" s="19" t="s">
        <v>250</v>
      </c>
      <c r="F182" s="4" t="s">
        <v>1140</v>
      </c>
      <c r="H182" t="s">
        <v>1141</v>
      </c>
      <c r="I182" t="s">
        <v>1142</v>
      </c>
      <c r="K182" t="s">
        <v>71</v>
      </c>
      <c r="M182" t="s">
        <v>255</v>
      </c>
      <c r="O182">
        <v>0</v>
      </c>
      <c r="S182" s="5" t="s">
        <v>1143</v>
      </c>
    </row>
    <row r="183" spans="1:19" ht="12.75" customHeight="1" x14ac:dyDescent="0.2">
      <c r="A183" s="13">
        <v>181</v>
      </c>
      <c r="B183" t="s">
        <v>1144</v>
      </c>
      <c r="C183" t="s">
        <v>281</v>
      </c>
      <c r="D183">
        <v>2017</v>
      </c>
      <c r="E183" s="19" t="s">
        <v>250</v>
      </c>
      <c r="F183" s="4" t="s">
        <v>1145</v>
      </c>
      <c r="H183" t="s">
        <v>1146</v>
      </c>
      <c r="I183" t="s">
        <v>1147</v>
      </c>
      <c r="K183" t="s">
        <v>71</v>
      </c>
      <c r="M183" t="s">
        <v>255</v>
      </c>
      <c r="O183">
        <v>0</v>
      </c>
      <c r="S183" s="5" t="s">
        <v>1148</v>
      </c>
    </row>
    <row r="184" spans="1:19" ht="12.75" customHeight="1" x14ac:dyDescent="0.2">
      <c r="A184" s="13">
        <v>182</v>
      </c>
      <c r="B184" t="s">
        <v>1149</v>
      </c>
      <c r="C184" t="s">
        <v>1150</v>
      </c>
      <c r="D184">
        <v>2017</v>
      </c>
      <c r="E184" s="19" t="s">
        <v>250</v>
      </c>
      <c r="F184" s="4" t="s">
        <v>1151</v>
      </c>
      <c r="H184" t="s">
        <v>1152</v>
      </c>
      <c r="I184" t="s">
        <v>1153</v>
      </c>
      <c r="K184" t="s">
        <v>71</v>
      </c>
      <c r="M184" t="s">
        <v>255</v>
      </c>
      <c r="O184">
        <v>0</v>
      </c>
      <c r="S184" s="5" t="s">
        <v>1154</v>
      </c>
    </row>
    <row r="185" spans="1:19" ht="12.75" customHeight="1" x14ac:dyDescent="0.2">
      <c r="A185" s="13">
        <v>183</v>
      </c>
      <c r="B185" t="s">
        <v>1155</v>
      </c>
      <c r="C185" t="s">
        <v>1156</v>
      </c>
      <c r="D185">
        <v>2018</v>
      </c>
      <c r="E185" s="19" t="s">
        <v>250</v>
      </c>
      <c r="F185" s="20" t="s">
        <v>1157</v>
      </c>
      <c r="G185" t="s">
        <v>1158</v>
      </c>
      <c r="H185" t="s">
        <v>1159</v>
      </c>
      <c r="I185" t="s">
        <v>1160</v>
      </c>
      <c r="K185" t="s">
        <v>71</v>
      </c>
      <c r="M185" t="s">
        <v>255</v>
      </c>
      <c r="O185">
        <v>0</v>
      </c>
      <c r="S185" s="5" t="s">
        <v>1161</v>
      </c>
    </row>
    <row r="186" spans="1:19" ht="12.75" customHeight="1" x14ac:dyDescent="0.2">
      <c r="A186" s="13">
        <v>184</v>
      </c>
      <c r="B186" t="s">
        <v>1162</v>
      </c>
      <c r="C186" t="s">
        <v>1163</v>
      </c>
      <c r="D186">
        <v>2016</v>
      </c>
      <c r="E186" s="19" t="s">
        <v>250</v>
      </c>
      <c r="F186" s="4" t="s">
        <v>1164</v>
      </c>
      <c r="G186" t="s">
        <v>1165</v>
      </c>
      <c r="H186" t="s">
        <v>1166</v>
      </c>
      <c r="I186" t="s">
        <v>1167</v>
      </c>
      <c r="K186" t="s">
        <v>71</v>
      </c>
      <c r="M186" t="s">
        <v>255</v>
      </c>
      <c r="O186">
        <v>1</v>
      </c>
      <c r="P186">
        <v>4</v>
      </c>
      <c r="Q186">
        <v>1</v>
      </c>
      <c r="R186">
        <v>0</v>
      </c>
      <c r="S186" s="5" t="s">
        <v>1168</v>
      </c>
    </row>
    <row r="187" spans="1:19" ht="12.75" customHeight="1" x14ac:dyDescent="0.2">
      <c r="A187" s="13">
        <v>185</v>
      </c>
      <c r="B187" t="s">
        <v>1169</v>
      </c>
      <c r="C187" t="s">
        <v>1170</v>
      </c>
      <c r="D187">
        <v>2016</v>
      </c>
      <c r="E187" s="19" t="s">
        <v>250</v>
      </c>
      <c r="F187" s="4" t="s">
        <v>1171</v>
      </c>
      <c r="H187" t="s">
        <v>1172</v>
      </c>
      <c r="I187" t="s">
        <v>1173</v>
      </c>
      <c r="K187" t="s">
        <v>71</v>
      </c>
      <c r="M187" t="s">
        <v>255</v>
      </c>
      <c r="O187">
        <v>1</v>
      </c>
      <c r="P187">
        <v>5</v>
      </c>
      <c r="Q187">
        <v>1</v>
      </c>
      <c r="R187">
        <v>1</v>
      </c>
    </row>
    <row r="188" spans="1:19" ht="12.75" customHeight="1" x14ac:dyDescent="0.2">
      <c r="A188" s="13">
        <v>186</v>
      </c>
      <c r="B188" t="s">
        <v>1174</v>
      </c>
      <c r="C188" t="s">
        <v>1175</v>
      </c>
      <c r="D188">
        <v>2016</v>
      </c>
      <c r="E188" s="19" t="s">
        <v>250</v>
      </c>
      <c r="F188" s="4" t="s">
        <v>1176</v>
      </c>
      <c r="G188" t="s">
        <v>1177</v>
      </c>
      <c r="H188" t="s">
        <v>1178</v>
      </c>
      <c r="I188" t="s">
        <v>1179</v>
      </c>
      <c r="K188" t="s">
        <v>71</v>
      </c>
      <c r="M188" t="s">
        <v>255</v>
      </c>
      <c r="O188">
        <v>1</v>
      </c>
      <c r="P188">
        <v>4</v>
      </c>
      <c r="Q188">
        <v>1</v>
      </c>
      <c r="R188">
        <v>0</v>
      </c>
      <c r="S188" s="5" t="s">
        <v>1180</v>
      </c>
    </row>
    <row r="189" spans="1:19" ht="12.75" customHeight="1" x14ac:dyDescent="0.2">
      <c r="A189" s="13">
        <v>187</v>
      </c>
      <c r="B189" t="s">
        <v>1181</v>
      </c>
      <c r="C189" t="s">
        <v>1182</v>
      </c>
      <c r="D189">
        <v>2016</v>
      </c>
      <c r="E189" s="19" t="s">
        <v>250</v>
      </c>
      <c r="F189" s="4" t="s">
        <v>1183</v>
      </c>
      <c r="G189" t="s">
        <v>1184</v>
      </c>
      <c r="H189" t="s">
        <v>1185</v>
      </c>
      <c r="I189" t="s">
        <v>1186</v>
      </c>
      <c r="K189" t="s">
        <v>71</v>
      </c>
      <c r="M189" t="s">
        <v>255</v>
      </c>
      <c r="O189">
        <v>0</v>
      </c>
      <c r="S189" s="5" t="s">
        <v>1187</v>
      </c>
    </row>
    <row r="190" spans="1:19" s="23" customFormat="1" ht="12.75" customHeight="1" x14ac:dyDescent="0.2">
      <c r="A190" s="22">
        <f>COUNT(A3:A189)</f>
        <v>187</v>
      </c>
      <c r="E190" s="24"/>
      <c r="F190" s="25"/>
      <c r="O190" s="23">
        <f>COUNTIFS(O3:O189, "&gt;0")</f>
        <v>122</v>
      </c>
      <c r="Q190" s="23">
        <f>COUNTIFS(Q3:Q189, "=1")</f>
        <v>82</v>
      </c>
      <c r="R190" s="23">
        <f>COUNTIFS(R3:R189, "=1")</f>
        <v>93</v>
      </c>
      <c r="S190" s="26"/>
    </row>
    <row r="191" spans="1:19" ht="12.75" customHeight="1" x14ac:dyDescent="0.2">
      <c r="A191" s="13"/>
    </row>
    <row r="193" spans="2:8" ht="23.25" customHeight="1" x14ac:dyDescent="0.2">
      <c r="B193" t="s">
        <v>1188</v>
      </c>
    </row>
    <row r="194" spans="2:8" ht="12.75" customHeight="1" x14ac:dyDescent="0.2">
      <c r="B194" s="1" t="s">
        <v>1189</v>
      </c>
      <c r="C194" s="1" t="s">
        <v>1190</v>
      </c>
      <c r="D194" s="1" t="s">
        <v>1191</v>
      </c>
      <c r="E194" s="1" t="s">
        <v>1192</v>
      </c>
      <c r="F194" s="1" t="s">
        <v>17</v>
      </c>
      <c r="G194" s="1" t="s">
        <v>20</v>
      </c>
      <c r="H194" s="1" t="s">
        <v>1193</v>
      </c>
    </row>
    <row r="195" spans="2:8" ht="12.75" customHeight="1" x14ac:dyDescent="0.2">
      <c r="B195" s="14" t="s">
        <v>28</v>
      </c>
      <c r="C195" t="s">
        <v>35</v>
      </c>
      <c r="E195">
        <f>COUNTIF(E3:E189,"=JAIR")</f>
        <v>5</v>
      </c>
      <c r="F195" s="4">
        <f>COUNTIFS(E3:E189,"JAIR",O3:O189,"&gt;0")</f>
        <v>3</v>
      </c>
      <c r="G195">
        <f>COUNTIFS(E3:E189,"JAIR",R3:R189,"&gt;0")</f>
        <v>2</v>
      </c>
      <c r="H195">
        <f t="shared" ref="H195:H200" si="0">G195/E195</f>
        <v>0.4</v>
      </c>
    </row>
    <row r="196" spans="2:8" ht="12.75" customHeight="1" x14ac:dyDescent="0.2">
      <c r="B196" s="15" t="s">
        <v>66</v>
      </c>
      <c r="C196" t="s">
        <v>35</v>
      </c>
      <c r="E196">
        <f>COUNTIF(E3:E189,"=IJCAI")</f>
        <v>12</v>
      </c>
      <c r="F196" s="4">
        <f>COUNTIFS(E4:E190,"IJCAI",O4:O190,"&gt;0")</f>
        <v>8</v>
      </c>
      <c r="G196">
        <f>COUNTIFS(E3:E189,"IJCAI",R3:R189,"&gt;0")</f>
        <v>4</v>
      </c>
      <c r="H196">
        <f t="shared" si="0"/>
        <v>0.33333333333333331</v>
      </c>
    </row>
    <row r="197" spans="2:8" ht="12.75" customHeight="1" x14ac:dyDescent="0.2">
      <c r="B197" s="16" t="s">
        <v>145</v>
      </c>
      <c r="C197" t="s">
        <v>35</v>
      </c>
      <c r="E197">
        <f>COUNTIF(E3:E189,"=AIJ")</f>
        <v>3</v>
      </c>
      <c r="F197" s="4">
        <f>COUNTIFS(E4:E190,"AIJ",O4:O190,"&gt;0")</f>
        <v>3</v>
      </c>
      <c r="G197">
        <f>COUNTIFS(E3:E189,"AIJ",R3:R189,"&gt;0")</f>
        <v>1</v>
      </c>
      <c r="H197">
        <f t="shared" si="0"/>
        <v>0.33333333333333331</v>
      </c>
    </row>
    <row r="198" spans="2:8" ht="12.75" customHeight="1" x14ac:dyDescent="0.2">
      <c r="B198" s="17" t="s">
        <v>167</v>
      </c>
      <c r="C198" t="s">
        <v>1194</v>
      </c>
      <c r="E198">
        <f>COUNTIF(E3:E189,"=JAGI")</f>
        <v>15</v>
      </c>
      <c r="F198" s="4">
        <f>COUNTIFS(E4:E190,"JAGI",O4:O190,"&gt;0")</f>
        <v>9</v>
      </c>
      <c r="G198">
        <f>COUNTIFS(E3:E189,"JAGI",R3:R189,"&gt;0")</f>
        <v>7</v>
      </c>
      <c r="H198">
        <f t="shared" si="0"/>
        <v>0.46666666666666667</v>
      </c>
    </row>
    <row r="199" spans="2:8" ht="12.75" customHeight="1" x14ac:dyDescent="0.2">
      <c r="B199" s="19" t="s">
        <v>250</v>
      </c>
      <c r="C199" t="s">
        <v>255</v>
      </c>
      <c r="E199">
        <f>COUNTIF(E3:E189,"=ICAGI")</f>
        <v>152</v>
      </c>
      <c r="F199" s="4">
        <f>COUNTIFS(E4:E190,"ICAGI",O4:O190,"&gt;0")</f>
        <v>99</v>
      </c>
      <c r="G199">
        <f>COUNTIFS(E3:E189,"ICAGI",R3:R189,"&gt;0")</f>
        <v>79</v>
      </c>
      <c r="H199">
        <f t="shared" si="0"/>
        <v>0.51973684210526316</v>
      </c>
    </row>
    <row r="200" spans="2:8" ht="12.75" customHeight="1" x14ac:dyDescent="0.2">
      <c r="B200" s="27"/>
      <c r="C200" s="27"/>
      <c r="D200" s="27"/>
      <c r="E200" s="27">
        <f>SUM(E195:E199)</f>
        <v>187</v>
      </c>
      <c r="F200" s="27">
        <f>SUM(F195:F199)</f>
        <v>122</v>
      </c>
      <c r="G200" s="27">
        <f>SUM(G195:G199)</f>
        <v>93</v>
      </c>
      <c r="H200">
        <f t="shared" si="0"/>
        <v>0.49732620320855614</v>
      </c>
    </row>
  </sheetData>
  <dataValidations count="1">
    <dataValidation type="list" operator="equal" showInputMessage="1"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48576"/>
  <sheetViews>
    <sheetView topLeftCell="H1" zoomScale="120" zoomScaleNormal="120" workbookViewId="0">
      <selection activeCell="N7" sqref="N7"/>
    </sheetView>
  </sheetViews>
  <sheetFormatPr defaultColWidth="11.85546875" defaultRowHeight="12.75" x14ac:dyDescent="0.2"/>
  <cols>
    <col min="1" max="1" width="7" style="1" customWidth="1"/>
    <col min="2" max="2" width="111.5703125" style="2" customWidth="1"/>
    <col min="3" max="3" width="34" style="2" customWidth="1"/>
    <col min="5" max="5" width="6.85546875" style="3" customWidth="1"/>
    <col min="6" max="6" width="11.5703125" style="4" customWidth="1"/>
    <col min="8" max="8" width="11.85546875" style="28" customWidth="1"/>
    <col min="9" max="9" width="27.28515625" style="2" customWidth="1"/>
    <col min="10" max="10" width="16.5703125" style="2" customWidth="1"/>
    <col min="11" max="11" width="12.7109375" style="2" customWidth="1"/>
    <col min="12" max="12" width="12.5703125" style="2" customWidth="1"/>
    <col min="13" max="13" width="79.85546875" style="2" customWidth="1"/>
    <col min="14" max="14" width="22" style="2" customWidth="1"/>
    <col min="15" max="15" width="17" style="2" customWidth="1"/>
  </cols>
  <sheetData>
    <row r="1" spans="1:16" ht="22.15" customHeight="1" x14ac:dyDescent="0.35">
      <c r="B1" s="6" t="s">
        <v>1195</v>
      </c>
      <c r="N1" t="s">
        <v>1196</v>
      </c>
    </row>
    <row r="2" spans="1:16" s="8" customFormat="1" ht="12.75" customHeight="1" x14ac:dyDescent="0.2">
      <c r="A2" s="7" t="s">
        <v>3</v>
      </c>
      <c r="B2" s="8" t="s">
        <v>4</v>
      </c>
      <c r="C2" s="8" t="s">
        <v>5</v>
      </c>
      <c r="D2" s="8" t="s">
        <v>6</v>
      </c>
      <c r="E2" s="7" t="s">
        <v>7</v>
      </c>
      <c r="F2" s="9" t="s">
        <v>8</v>
      </c>
      <c r="G2" s="8" t="s">
        <v>9</v>
      </c>
      <c r="H2" s="29" t="s">
        <v>10</v>
      </c>
      <c r="I2" s="8" t="s">
        <v>11</v>
      </c>
      <c r="J2" s="8" t="s">
        <v>13</v>
      </c>
      <c r="K2" s="8" t="s">
        <v>14</v>
      </c>
      <c r="L2" s="8" t="s">
        <v>15</v>
      </c>
      <c r="M2" s="8" t="s">
        <v>22</v>
      </c>
      <c r="N2" s="8" t="s">
        <v>1197</v>
      </c>
      <c r="O2" s="8" t="s">
        <v>25</v>
      </c>
      <c r="P2" s="8" t="s">
        <v>1198</v>
      </c>
    </row>
    <row r="3" spans="1:16" ht="12.75" customHeight="1" x14ac:dyDescent="0.2">
      <c r="A3" s="13">
        <v>1</v>
      </c>
      <c r="B3" t="s">
        <v>26</v>
      </c>
      <c r="C3" t="s">
        <v>27</v>
      </c>
      <c r="D3">
        <v>2019</v>
      </c>
      <c r="E3" s="14" t="s">
        <v>28</v>
      </c>
      <c r="F3" s="4" t="s">
        <v>29</v>
      </c>
      <c r="G3" s="4" t="s">
        <v>30</v>
      </c>
      <c r="H3" s="28" t="s">
        <v>31</v>
      </c>
      <c r="I3" t="s">
        <v>32</v>
      </c>
      <c r="J3" t="s">
        <v>33</v>
      </c>
      <c r="K3" t="s">
        <v>34</v>
      </c>
      <c r="L3" t="s">
        <v>35</v>
      </c>
      <c r="M3" t="s">
        <v>1199</v>
      </c>
      <c r="N3" t="s">
        <v>1200</v>
      </c>
    </row>
    <row r="4" spans="1:16" ht="12.75" customHeight="1" x14ac:dyDescent="0.2">
      <c r="A4" s="13">
        <v>5</v>
      </c>
      <c r="B4" t="s">
        <v>58</v>
      </c>
      <c r="C4" t="s">
        <v>59</v>
      </c>
      <c r="D4">
        <v>2018</v>
      </c>
      <c r="E4" s="14" t="s">
        <v>28</v>
      </c>
      <c r="F4" s="4" t="s">
        <v>60</v>
      </c>
      <c r="G4" t="s">
        <v>61</v>
      </c>
      <c r="H4" s="28" t="s">
        <v>62</v>
      </c>
      <c r="I4" t="s">
        <v>63</v>
      </c>
      <c r="J4" t="s">
        <v>33</v>
      </c>
      <c r="K4" t="s">
        <v>34</v>
      </c>
      <c r="L4" t="s">
        <v>35</v>
      </c>
      <c r="M4" t="s">
        <v>1201</v>
      </c>
      <c r="N4" t="s">
        <v>1200</v>
      </c>
    </row>
    <row r="5" spans="1:16" ht="12.75" customHeight="1" x14ac:dyDescent="0.2">
      <c r="A5" s="13">
        <v>6</v>
      </c>
      <c r="B5" t="s">
        <v>64</v>
      </c>
      <c r="C5" t="s">
        <v>65</v>
      </c>
      <c r="D5">
        <v>2018</v>
      </c>
      <c r="E5" s="15" t="s">
        <v>66</v>
      </c>
      <c r="F5" s="4" t="s">
        <v>67</v>
      </c>
      <c r="G5" t="s">
        <v>68</v>
      </c>
      <c r="H5" s="28" t="s">
        <v>69</v>
      </c>
      <c r="I5" t="s">
        <v>70</v>
      </c>
      <c r="J5" t="s">
        <v>71</v>
      </c>
      <c r="K5" t="s">
        <v>34</v>
      </c>
      <c r="L5" t="s">
        <v>35</v>
      </c>
      <c r="M5" t="s">
        <v>1202</v>
      </c>
      <c r="N5" t="s">
        <v>1203</v>
      </c>
      <c r="P5" s="1" t="s">
        <v>1204</v>
      </c>
    </row>
    <row r="6" spans="1:16" ht="12.75" customHeight="1" x14ac:dyDescent="0.2">
      <c r="A6" s="13">
        <v>8</v>
      </c>
      <c r="B6" t="s">
        <v>80</v>
      </c>
      <c r="C6" t="s">
        <v>81</v>
      </c>
      <c r="D6">
        <v>2018</v>
      </c>
      <c r="E6" s="15" t="s">
        <v>66</v>
      </c>
      <c r="F6" s="4" t="s">
        <v>82</v>
      </c>
      <c r="G6" t="s">
        <v>83</v>
      </c>
      <c r="H6" s="28" t="s">
        <v>84</v>
      </c>
      <c r="I6" t="s">
        <v>85</v>
      </c>
      <c r="J6" t="s">
        <v>71</v>
      </c>
      <c r="K6" t="s">
        <v>34</v>
      </c>
      <c r="L6" t="s">
        <v>35</v>
      </c>
      <c r="M6" t="s">
        <v>1205</v>
      </c>
      <c r="N6" t="s">
        <v>1206</v>
      </c>
    </row>
    <row r="7" spans="1:16" ht="12.75" customHeight="1" x14ac:dyDescent="0.2">
      <c r="A7" s="13">
        <v>14</v>
      </c>
      <c r="B7" t="s">
        <v>120</v>
      </c>
      <c r="C7" t="s">
        <v>121</v>
      </c>
      <c r="D7">
        <v>2016</v>
      </c>
      <c r="E7" s="15" t="s">
        <v>66</v>
      </c>
      <c r="F7" s="4" t="s">
        <v>122</v>
      </c>
      <c r="G7" t="s">
        <v>123</v>
      </c>
      <c r="H7" s="28" t="s">
        <v>124</v>
      </c>
      <c r="J7" t="s">
        <v>71</v>
      </c>
      <c r="K7" t="s">
        <v>34</v>
      </c>
      <c r="L7" t="s">
        <v>35</v>
      </c>
      <c r="M7" t="s">
        <v>1207</v>
      </c>
      <c r="N7" t="s">
        <v>1208</v>
      </c>
    </row>
    <row r="8" spans="1:16" ht="12.75" customHeight="1" x14ac:dyDescent="0.2">
      <c r="A8" s="13">
        <v>17</v>
      </c>
      <c r="B8" t="s">
        <v>137</v>
      </c>
      <c r="C8" t="s">
        <v>138</v>
      </c>
      <c r="D8">
        <v>2019</v>
      </c>
      <c r="E8" s="15" t="s">
        <v>66</v>
      </c>
      <c r="F8" s="4" t="s">
        <v>139</v>
      </c>
      <c r="H8" s="28" t="s">
        <v>140</v>
      </c>
      <c r="I8" t="s">
        <v>141</v>
      </c>
      <c r="J8" t="s">
        <v>71</v>
      </c>
      <c r="K8" t="s">
        <v>34</v>
      </c>
      <c r="L8" t="s">
        <v>35</v>
      </c>
      <c r="M8" t="s">
        <v>1209</v>
      </c>
      <c r="N8" t="s">
        <v>1208</v>
      </c>
    </row>
    <row r="9" spans="1:16" ht="12.75" customHeight="1" x14ac:dyDescent="0.2">
      <c r="A9" s="13">
        <v>19</v>
      </c>
      <c r="B9" t="s">
        <v>151</v>
      </c>
      <c r="C9" t="s">
        <v>152</v>
      </c>
      <c r="D9">
        <v>2015</v>
      </c>
      <c r="E9" s="16" t="s">
        <v>145</v>
      </c>
      <c r="F9" s="4" t="s">
        <v>153</v>
      </c>
      <c r="G9" t="s">
        <v>154</v>
      </c>
      <c r="H9" s="28" t="s">
        <v>155</v>
      </c>
      <c r="I9" t="s">
        <v>156</v>
      </c>
      <c r="J9" t="s">
        <v>157</v>
      </c>
      <c r="K9" t="s">
        <v>34</v>
      </c>
      <c r="L9" t="s">
        <v>35</v>
      </c>
      <c r="M9" t="s">
        <v>1210</v>
      </c>
      <c r="N9" t="s">
        <v>1211</v>
      </c>
    </row>
    <row r="10" spans="1:16" ht="12.75" customHeight="1" x14ac:dyDescent="0.2">
      <c r="A10" s="13">
        <v>24</v>
      </c>
      <c r="B10" t="s">
        <v>181</v>
      </c>
      <c r="C10" t="s">
        <v>182</v>
      </c>
      <c r="D10">
        <v>2018</v>
      </c>
      <c r="E10" s="17" t="s">
        <v>167</v>
      </c>
      <c r="F10" s="4" t="s">
        <v>183</v>
      </c>
      <c r="G10" t="s">
        <v>184</v>
      </c>
      <c r="I10" t="s">
        <v>185</v>
      </c>
      <c r="J10" t="s">
        <v>33</v>
      </c>
      <c r="K10" t="s">
        <v>34</v>
      </c>
      <c r="L10" t="s">
        <v>170</v>
      </c>
      <c r="M10" t="s">
        <v>1212</v>
      </c>
      <c r="N10" t="s">
        <v>1213</v>
      </c>
    </row>
    <row r="11" spans="1:16" ht="12.75" customHeight="1" x14ac:dyDescent="0.2">
      <c r="A11" s="13">
        <v>25</v>
      </c>
      <c r="B11" t="s">
        <v>186</v>
      </c>
      <c r="C11" t="s">
        <v>187</v>
      </c>
      <c r="D11">
        <v>2018</v>
      </c>
      <c r="E11" s="17" t="s">
        <v>167</v>
      </c>
      <c r="F11" s="4" t="s">
        <v>188</v>
      </c>
      <c r="G11" t="s">
        <v>189</v>
      </c>
      <c r="I11" t="s">
        <v>190</v>
      </c>
      <c r="J11" t="s">
        <v>33</v>
      </c>
      <c r="K11" t="s">
        <v>34</v>
      </c>
      <c r="L11" t="s">
        <v>170</v>
      </c>
      <c r="M11" t="s">
        <v>1214</v>
      </c>
      <c r="N11" t="s">
        <v>1200</v>
      </c>
    </row>
    <row r="12" spans="1:16" ht="12.75" customHeight="1" x14ac:dyDescent="0.2">
      <c r="A12" s="13">
        <v>26</v>
      </c>
      <c r="B12" t="s">
        <v>191</v>
      </c>
      <c r="C12" t="s">
        <v>192</v>
      </c>
      <c r="D12">
        <v>2018</v>
      </c>
      <c r="E12" s="17" t="s">
        <v>167</v>
      </c>
      <c r="F12" s="4" t="s">
        <v>193</v>
      </c>
      <c r="G12" t="s">
        <v>194</v>
      </c>
      <c r="I12" t="s">
        <v>195</v>
      </c>
      <c r="J12" t="s">
        <v>33</v>
      </c>
      <c r="K12" t="s">
        <v>34</v>
      </c>
      <c r="L12" t="s">
        <v>170</v>
      </c>
      <c r="M12" t="s">
        <v>1215</v>
      </c>
      <c r="N12" t="s">
        <v>1200</v>
      </c>
    </row>
    <row r="13" spans="1:16" ht="12.75" customHeight="1" x14ac:dyDescent="0.2">
      <c r="A13" s="13">
        <v>27</v>
      </c>
      <c r="B13" t="s">
        <v>196</v>
      </c>
      <c r="C13" t="s">
        <v>197</v>
      </c>
      <c r="D13">
        <v>2017</v>
      </c>
      <c r="E13" s="17" t="s">
        <v>167</v>
      </c>
      <c r="F13" s="4" t="s">
        <v>198</v>
      </c>
      <c r="G13" t="s">
        <v>199</v>
      </c>
      <c r="I13" t="s">
        <v>200</v>
      </c>
      <c r="J13" t="s">
        <v>33</v>
      </c>
      <c r="K13" t="s">
        <v>34</v>
      </c>
      <c r="L13" t="s">
        <v>170</v>
      </c>
      <c r="M13" t="s">
        <v>1216</v>
      </c>
      <c r="N13" t="s">
        <v>1208</v>
      </c>
    </row>
    <row r="14" spans="1:16" ht="12.75" customHeight="1" x14ac:dyDescent="0.2">
      <c r="A14" s="13">
        <v>28</v>
      </c>
      <c r="B14" t="s">
        <v>201</v>
      </c>
      <c r="C14" t="s">
        <v>202</v>
      </c>
      <c r="D14">
        <v>2017</v>
      </c>
      <c r="E14" s="17" t="s">
        <v>167</v>
      </c>
      <c r="F14" s="4" t="s">
        <v>203</v>
      </c>
      <c r="G14" t="s">
        <v>204</v>
      </c>
      <c r="I14" t="s">
        <v>205</v>
      </c>
      <c r="J14" t="s">
        <v>33</v>
      </c>
      <c r="K14" t="s">
        <v>34</v>
      </c>
      <c r="L14" t="s">
        <v>170</v>
      </c>
      <c r="M14" t="s">
        <v>1217</v>
      </c>
      <c r="N14" t="s">
        <v>1208</v>
      </c>
    </row>
    <row r="15" spans="1:16" ht="12.75" customHeight="1" x14ac:dyDescent="0.2">
      <c r="A15" s="13">
        <v>34</v>
      </c>
      <c r="B15" t="s">
        <v>237</v>
      </c>
      <c r="C15" t="s">
        <v>238</v>
      </c>
      <c r="D15">
        <v>2015</v>
      </c>
      <c r="E15" s="17" t="s">
        <v>167</v>
      </c>
      <c r="F15" s="4" t="s">
        <v>239</v>
      </c>
      <c r="G15" t="s">
        <v>240</v>
      </c>
      <c r="I15" t="s">
        <v>241</v>
      </c>
      <c r="J15" t="s">
        <v>33</v>
      </c>
      <c r="K15" t="s">
        <v>34</v>
      </c>
      <c r="L15" t="s">
        <v>170</v>
      </c>
      <c r="M15" t="s">
        <v>1218</v>
      </c>
      <c r="N15" t="s">
        <v>1208</v>
      </c>
    </row>
    <row r="16" spans="1:16" ht="12.75" customHeight="1" x14ac:dyDescent="0.2">
      <c r="A16" s="13">
        <v>36</v>
      </c>
      <c r="B16" t="s">
        <v>248</v>
      </c>
      <c r="C16" t="s">
        <v>249</v>
      </c>
      <c r="D16">
        <v>2019</v>
      </c>
      <c r="E16" s="19" t="s">
        <v>250</v>
      </c>
      <c r="F16" s="4" t="s">
        <v>251</v>
      </c>
      <c r="G16" t="s">
        <v>252</v>
      </c>
      <c r="H16" s="28" t="s">
        <v>253</v>
      </c>
      <c r="I16" t="s">
        <v>254</v>
      </c>
      <c r="J16" t="s">
        <v>71</v>
      </c>
      <c r="K16" t="s">
        <v>1219</v>
      </c>
      <c r="L16" t="s">
        <v>255</v>
      </c>
      <c r="M16" t="s">
        <v>1220</v>
      </c>
      <c r="N16" t="s">
        <v>1200</v>
      </c>
    </row>
    <row r="17" spans="1:16" ht="12.75" customHeight="1" x14ac:dyDescent="0.2">
      <c r="A17" s="13">
        <v>37</v>
      </c>
      <c r="B17" t="s">
        <v>256</v>
      </c>
      <c r="C17" t="s">
        <v>257</v>
      </c>
      <c r="D17">
        <v>2015</v>
      </c>
      <c r="E17" s="19" t="s">
        <v>250</v>
      </c>
      <c r="F17" s="4" t="s">
        <v>258</v>
      </c>
      <c r="G17" t="s">
        <v>259</v>
      </c>
      <c r="H17" s="28" t="s">
        <v>260</v>
      </c>
      <c r="I17" t="s">
        <v>261</v>
      </c>
      <c r="J17" t="s">
        <v>71</v>
      </c>
      <c r="K17" t="s">
        <v>1219</v>
      </c>
      <c r="L17" t="s">
        <v>255</v>
      </c>
      <c r="M17" t="s">
        <v>1221</v>
      </c>
      <c r="N17" t="s">
        <v>1208</v>
      </c>
    </row>
    <row r="18" spans="1:16" ht="12.75" customHeight="1" x14ac:dyDescent="0.2">
      <c r="A18" s="13">
        <v>38</v>
      </c>
      <c r="B18" t="s">
        <v>262</v>
      </c>
      <c r="C18" t="s">
        <v>263</v>
      </c>
      <c r="D18">
        <v>2015</v>
      </c>
      <c r="E18" s="19" t="s">
        <v>250</v>
      </c>
      <c r="F18" s="4" t="s">
        <v>264</v>
      </c>
      <c r="G18" t="s">
        <v>265</v>
      </c>
      <c r="H18" s="28" t="s">
        <v>266</v>
      </c>
      <c r="I18" t="s">
        <v>267</v>
      </c>
      <c r="J18" t="s">
        <v>71</v>
      </c>
      <c r="K18" t="s">
        <v>1219</v>
      </c>
      <c r="L18" t="s">
        <v>255</v>
      </c>
      <c r="M18" t="s">
        <v>1222</v>
      </c>
      <c r="N18" t="s">
        <v>1208</v>
      </c>
    </row>
    <row r="19" spans="1:16" ht="12.75" customHeight="1" x14ac:dyDescent="0.2">
      <c r="A19" s="13">
        <v>39</v>
      </c>
      <c r="B19" t="s">
        <v>268</v>
      </c>
      <c r="C19" t="s">
        <v>269</v>
      </c>
      <c r="D19">
        <v>2018</v>
      </c>
      <c r="E19" s="19" t="s">
        <v>250</v>
      </c>
      <c r="F19" s="4" t="s">
        <v>270</v>
      </c>
      <c r="G19" t="s">
        <v>271</v>
      </c>
      <c r="H19" s="28" t="s">
        <v>272</v>
      </c>
      <c r="I19" t="s">
        <v>273</v>
      </c>
      <c r="J19" t="s">
        <v>71</v>
      </c>
      <c r="K19" t="s">
        <v>1219</v>
      </c>
      <c r="L19" t="s">
        <v>255</v>
      </c>
      <c r="M19" t="s">
        <v>1223</v>
      </c>
      <c r="N19" t="s">
        <v>1208</v>
      </c>
    </row>
    <row r="20" spans="1:16" ht="12.75" customHeight="1" x14ac:dyDescent="0.2">
      <c r="A20" s="13">
        <v>40</v>
      </c>
      <c r="B20" t="s">
        <v>274</v>
      </c>
      <c r="C20" t="s">
        <v>275</v>
      </c>
      <c r="D20">
        <v>2015</v>
      </c>
      <c r="E20" s="19" t="s">
        <v>250</v>
      </c>
      <c r="F20" s="4" t="s">
        <v>276</v>
      </c>
      <c r="G20" t="s">
        <v>277</v>
      </c>
      <c r="H20" s="28" t="s">
        <v>278</v>
      </c>
      <c r="I20" t="s">
        <v>279</v>
      </c>
      <c r="J20" t="s">
        <v>71</v>
      </c>
      <c r="K20" t="s">
        <v>1219</v>
      </c>
      <c r="L20" t="s">
        <v>255</v>
      </c>
      <c r="M20" t="s">
        <v>1224</v>
      </c>
      <c r="N20" t="s">
        <v>1211</v>
      </c>
    </row>
    <row r="21" spans="1:16" ht="12.75" customHeight="1" x14ac:dyDescent="0.2">
      <c r="A21" s="13">
        <v>41</v>
      </c>
      <c r="B21" t="s">
        <v>280</v>
      </c>
      <c r="C21" t="s">
        <v>281</v>
      </c>
      <c r="D21">
        <v>2018</v>
      </c>
      <c r="E21" s="19" t="s">
        <v>250</v>
      </c>
      <c r="F21" s="4" t="s">
        <v>282</v>
      </c>
      <c r="G21" t="s">
        <v>283</v>
      </c>
      <c r="H21" s="28" t="s">
        <v>284</v>
      </c>
      <c r="I21" t="s">
        <v>285</v>
      </c>
      <c r="J21" t="s">
        <v>71</v>
      </c>
      <c r="K21" t="s">
        <v>1219</v>
      </c>
      <c r="L21" t="s">
        <v>255</v>
      </c>
      <c r="M21" t="s">
        <v>1225</v>
      </c>
      <c r="N21" t="s">
        <v>1206</v>
      </c>
    </row>
    <row r="22" spans="1:16" ht="12.75" customHeight="1" x14ac:dyDescent="0.2">
      <c r="A22" s="13">
        <v>42</v>
      </c>
      <c r="B22" t="s">
        <v>286</v>
      </c>
      <c r="C22" t="s">
        <v>287</v>
      </c>
      <c r="D22">
        <v>2016</v>
      </c>
      <c r="E22" s="19" t="s">
        <v>250</v>
      </c>
      <c r="F22" s="4" t="s">
        <v>288</v>
      </c>
      <c r="G22" t="s">
        <v>289</v>
      </c>
      <c r="H22" s="28" t="s">
        <v>290</v>
      </c>
      <c r="I22" t="s">
        <v>291</v>
      </c>
      <c r="J22" t="s">
        <v>71</v>
      </c>
      <c r="K22" t="s">
        <v>1219</v>
      </c>
      <c r="L22" t="s">
        <v>255</v>
      </c>
      <c r="M22" t="s">
        <v>1226</v>
      </c>
      <c r="N22" t="s">
        <v>1208</v>
      </c>
    </row>
    <row r="23" spans="1:16" ht="12.75" customHeight="1" x14ac:dyDescent="0.2">
      <c r="A23" s="13">
        <v>43</v>
      </c>
      <c r="B23" t="s">
        <v>292</v>
      </c>
      <c r="C23" t="s">
        <v>293</v>
      </c>
      <c r="D23">
        <v>2015</v>
      </c>
      <c r="E23" s="19" t="s">
        <v>250</v>
      </c>
      <c r="F23" s="4" t="s">
        <v>294</v>
      </c>
      <c r="G23" t="s">
        <v>295</v>
      </c>
      <c r="H23" s="28" t="s">
        <v>296</v>
      </c>
      <c r="I23" t="s">
        <v>297</v>
      </c>
      <c r="J23" t="s">
        <v>71</v>
      </c>
      <c r="K23" t="s">
        <v>1219</v>
      </c>
      <c r="L23" t="s">
        <v>255</v>
      </c>
      <c r="M23" t="s">
        <v>1227</v>
      </c>
      <c r="N23" t="s">
        <v>1206</v>
      </c>
    </row>
    <row r="24" spans="1:16" ht="12.75" customHeight="1" x14ac:dyDescent="0.2">
      <c r="A24" s="13">
        <v>44</v>
      </c>
      <c r="B24" t="s">
        <v>298</v>
      </c>
      <c r="C24" t="s">
        <v>299</v>
      </c>
      <c r="D24">
        <v>2017</v>
      </c>
      <c r="E24" s="19" t="s">
        <v>250</v>
      </c>
      <c r="F24" s="4" t="s">
        <v>300</v>
      </c>
      <c r="G24" t="s">
        <v>301</v>
      </c>
      <c r="H24" s="28" t="s">
        <v>302</v>
      </c>
      <c r="I24" t="s">
        <v>303</v>
      </c>
      <c r="J24" t="s">
        <v>71</v>
      </c>
      <c r="K24" t="s">
        <v>1219</v>
      </c>
      <c r="L24" t="s">
        <v>255</v>
      </c>
      <c r="M24" t="s">
        <v>1228</v>
      </c>
      <c r="N24" t="s">
        <v>1206</v>
      </c>
    </row>
    <row r="25" spans="1:16" ht="12.75" customHeight="1" x14ac:dyDescent="0.2">
      <c r="A25" s="13">
        <v>45</v>
      </c>
      <c r="B25" t="s">
        <v>304</v>
      </c>
      <c r="C25" t="s">
        <v>305</v>
      </c>
      <c r="D25">
        <v>2019</v>
      </c>
      <c r="E25" s="19" t="s">
        <v>250</v>
      </c>
      <c r="F25" s="20" t="s">
        <v>306</v>
      </c>
      <c r="H25" s="28" t="s">
        <v>307</v>
      </c>
      <c r="I25" t="s">
        <v>308</v>
      </c>
      <c r="J25" t="s">
        <v>71</v>
      </c>
      <c r="K25" t="s">
        <v>1219</v>
      </c>
      <c r="L25" t="s">
        <v>255</v>
      </c>
      <c r="M25" t="s">
        <v>1229</v>
      </c>
      <c r="N25" s="1" t="s">
        <v>1206</v>
      </c>
      <c r="P25" s="1" t="s">
        <v>1230</v>
      </c>
    </row>
    <row r="26" spans="1:16" ht="12.75" customHeight="1" x14ac:dyDescent="0.2">
      <c r="A26" s="13">
        <v>46</v>
      </c>
      <c r="B26" t="s">
        <v>309</v>
      </c>
      <c r="C26" t="s">
        <v>310</v>
      </c>
      <c r="D26">
        <v>2017</v>
      </c>
      <c r="E26" s="19" t="s">
        <v>250</v>
      </c>
      <c r="F26" s="4" t="s">
        <v>311</v>
      </c>
      <c r="H26" s="28" t="s">
        <v>312</v>
      </c>
      <c r="I26" t="s">
        <v>313</v>
      </c>
      <c r="J26" t="s">
        <v>71</v>
      </c>
      <c r="K26" t="s">
        <v>1219</v>
      </c>
      <c r="L26" t="s">
        <v>255</v>
      </c>
      <c r="M26" t="s">
        <v>1231</v>
      </c>
      <c r="N26" t="s">
        <v>1208</v>
      </c>
    </row>
    <row r="27" spans="1:16" ht="12.75" customHeight="1" x14ac:dyDescent="0.2">
      <c r="A27" s="13">
        <v>47</v>
      </c>
      <c r="B27" t="s">
        <v>314</v>
      </c>
      <c r="C27" t="s">
        <v>315</v>
      </c>
      <c r="D27">
        <v>2018</v>
      </c>
      <c r="E27" s="19" t="s">
        <v>250</v>
      </c>
      <c r="F27" s="4" t="s">
        <v>316</v>
      </c>
      <c r="G27" t="s">
        <v>317</v>
      </c>
      <c r="H27" s="28" t="s">
        <v>318</v>
      </c>
      <c r="I27" t="s">
        <v>319</v>
      </c>
      <c r="J27" t="s">
        <v>71</v>
      </c>
      <c r="K27" t="s">
        <v>1219</v>
      </c>
      <c r="L27" t="s">
        <v>255</v>
      </c>
      <c r="M27" t="s">
        <v>1232</v>
      </c>
      <c r="N27" t="s">
        <v>1233</v>
      </c>
    </row>
    <row r="28" spans="1:16" ht="12.75" customHeight="1" x14ac:dyDescent="0.2">
      <c r="A28" s="13">
        <v>48</v>
      </c>
      <c r="B28" t="s">
        <v>320</v>
      </c>
      <c r="C28" t="s">
        <v>321</v>
      </c>
      <c r="D28">
        <v>2017</v>
      </c>
      <c r="E28" s="19" t="s">
        <v>250</v>
      </c>
      <c r="F28" s="4" t="s">
        <v>322</v>
      </c>
      <c r="G28" t="s">
        <v>323</v>
      </c>
      <c r="H28" s="28" t="s">
        <v>324</v>
      </c>
      <c r="I28" t="s">
        <v>325</v>
      </c>
      <c r="J28" t="s">
        <v>71</v>
      </c>
      <c r="K28" t="s">
        <v>1219</v>
      </c>
      <c r="L28" t="s">
        <v>255</v>
      </c>
      <c r="M28" t="s">
        <v>1234</v>
      </c>
      <c r="N28" t="s">
        <v>1208</v>
      </c>
    </row>
    <row r="29" spans="1:16" ht="12.75" customHeight="1" x14ac:dyDescent="0.2">
      <c r="A29" s="13">
        <v>49</v>
      </c>
      <c r="B29" t="s">
        <v>326</v>
      </c>
      <c r="C29" t="s">
        <v>327</v>
      </c>
      <c r="D29">
        <v>2016</v>
      </c>
      <c r="E29" s="19" t="s">
        <v>250</v>
      </c>
      <c r="F29" s="4" t="s">
        <v>328</v>
      </c>
      <c r="H29" s="28" t="s">
        <v>329</v>
      </c>
      <c r="I29" t="s">
        <v>330</v>
      </c>
      <c r="J29" t="s">
        <v>71</v>
      </c>
      <c r="K29" t="s">
        <v>1219</v>
      </c>
      <c r="L29" t="s">
        <v>255</v>
      </c>
      <c r="M29" t="s">
        <v>1235</v>
      </c>
      <c r="N29" t="s">
        <v>1208</v>
      </c>
    </row>
    <row r="30" spans="1:16" ht="12.75" customHeight="1" x14ac:dyDescent="0.2">
      <c r="A30" s="13">
        <v>50</v>
      </c>
      <c r="B30" t="s">
        <v>331</v>
      </c>
      <c r="C30" t="s">
        <v>315</v>
      </c>
      <c r="D30">
        <v>2019</v>
      </c>
      <c r="E30" s="19" t="s">
        <v>250</v>
      </c>
      <c r="F30" s="4" t="s">
        <v>332</v>
      </c>
      <c r="G30" t="s">
        <v>333</v>
      </c>
      <c r="H30" s="28" t="s">
        <v>334</v>
      </c>
      <c r="I30" t="s">
        <v>335</v>
      </c>
      <c r="J30" t="s">
        <v>71</v>
      </c>
      <c r="K30" t="s">
        <v>1219</v>
      </c>
      <c r="L30" t="s">
        <v>255</v>
      </c>
      <c r="M30" t="s">
        <v>1236</v>
      </c>
      <c r="N30" t="s">
        <v>1206</v>
      </c>
    </row>
    <row r="31" spans="1:16" ht="12.75" customHeight="1" x14ac:dyDescent="0.2">
      <c r="A31" s="13">
        <v>51</v>
      </c>
      <c r="B31" t="s">
        <v>336</v>
      </c>
      <c r="C31" t="s">
        <v>293</v>
      </c>
      <c r="D31">
        <v>2015</v>
      </c>
      <c r="E31" s="19" t="s">
        <v>250</v>
      </c>
      <c r="F31" s="4" t="s">
        <v>337</v>
      </c>
      <c r="G31" t="s">
        <v>338</v>
      </c>
      <c r="H31" s="28" t="s">
        <v>339</v>
      </c>
      <c r="I31" t="s">
        <v>340</v>
      </c>
      <c r="J31" t="s">
        <v>71</v>
      </c>
      <c r="K31" t="s">
        <v>1219</v>
      </c>
      <c r="L31" t="s">
        <v>255</v>
      </c>
      <c r="M31" t="s">
        <v>1237</v>
      </c>
      <c r="N31" t="s">
        <v>1206</v>
      </c>
    </row>
    <row r="32" spans="1:16" ht="12.75" customHeight="1" x14ac:dyDescent="0.2">
      <c r="A32" s="13">
        <v>52</v>
      </c>
      <c r="B32" t="s">
        <v>341</v>
      </c>
      <c r="C32" t="s">
        <v>342</v>
      </c>
      <c r="D32">
        <v>2017</v>
      </c>
      <c r="E32" s="19" t="s">
        <v>250</v>
      </c>
      <c r="F32" s="20" t="s">
        <v>343</v>
      </c>
      <c r="G32" t="s">
        <v>344</v>
      </c>
      <c r="H32" s="28" t="s">
        <v>345</v>
      </c>
      <c r="I32" t="s">
        <v>346</v>
      </c>
      <c r="J32" t="s">
        <v>71</v>
      </c>
      <c r="K32" t="s">
        <v>1219</v>
      </c>
      <c r="L32" t="s">
        <v>255</v>
      </c>
      <c r="M32" t="s">
        <v>1238</v>
      </c>
      <c r="N32" t="s">
        <v>1206</v>
      </c>
    </row>
    <row r="33" spans="1:14" ht="12.75" customHeight="1" x14ac:dyDescent="0.2">
      <c r="A33" s="13">
        <v>54</v>
      </c>
      <c r="B33" t="s">
        <v>353</v>
      </c>
      <c r="C33" t="s">
        <v>354</v>
      </c>
      <c r="D33">
        <v>2015</v>
      </c>
      <c r="E33" s="19" t="s">
        <v>250</v>
      </c>
      <c r="F33" s="4" t="s">
        <v>355</v>
      </c>
      <c r="G33" t="s">
        <v>356</v>
      </c>
      <c r="H33" s="28" t="s">
        <v>357</v>
      </c>
      <c r="I33" t="s">
        <v>358</v>
      </c>
      <c r="J33" t="s">
        <v>71</v>
      </c>
      <c r="K33" t="s">
        <v>1219</v>
      </c>
      <c r="L33" t="s">
        <v>255</v>
      </c>
      <c r="M33" t="s">
        <v>1239</v>
      </c>
      <c r="N33" t="s">
        <v>1211</v>
      </c>
    </row>
    <row r="34" spans="1:14" ht="12.75" customHeight="1" x14ac:dyDescent="0.2">
      <c r="A34" s="13">
        <v>55</v>
      </c>
      <c r="B34" t="s">
        <v>359</v>
      </c>
      <c r="C34" t="s">
        <v>360</v>
      </c>
      <c r="D34">
        <v>2019</v>
      </c>
      <c r="E34" s="19" t="s">
        <v>250</v>
      </c>
      <c r="F34" s="20" t="s">
        <v>361</v>
      </c>
      <c r="G34" t="s">
        <v>362</v>
      </c>
      <c r="H34" s="28" t="s">
        <v>363</v>
      </c>
      <c r="I34" t="s">
        <v>364</v>
      </c>
      <c r="J34" t="s">
        <v>71</v>
      </c>
      <c r="K34" t="s">
        <v>1219</v>
      </c>
      <c r="L34" t="s">
        <v>255</v>
      </c>
      <c r="M34" t="s">
        <v>1240</v>
      </c>
      <c r="N34" t="s">
        <v>1208</v>
      </c>
    </row>
    <row r="35" spans="1:14" ht="12.75" customHeight="1" x14ac:dyDescent="0.2">
      <c r="A35" s="13">
        <v>56</v>
      </c>
      <c r="B35" t="s">
        <v>365</v>
      </c>
      <c r="C35" t="s">
        <v>366</v>
      </c>
      <c r="D35">
        <v>2018</v>
      </c>
      <c r="E35" s="19" t="s">
        <v>250</v>
      </c>
      <c r="F35" s="20" t="s">
        <v>367</v>
      </c>
      <c r="G35" t="s">
        <v>368</v>
      </c>
      <c r="H35" s="28" t="s">
        <v>369</v>
      </c>
      <c r="I35" t="s">
        <v>370</v>
      </c>
      <c r="J35" t="s">
        <v>71</v>
      </c>
      <c r="K35" t="s">
        <v>1219</v>
      </c>
      <c r="L35" t="s">
        <v>255</v>
      </c>
      <c r="M35" t="s">
        <v>1241</v>
      </c>
      <c r="N35" t="s">
        <v>1206</v>
      </c>
    </row>
    <row r="36" spans="1:14" ht="12.75" customHeight="1" x14ac:dyDescent="0.2">
      <c r="A36" s="13">
        <v>57</v>
      </c>
      <c r="B36" t="s">
        <v>371</v>
      </c>
      <c r="C36" t="s">
        <v>372</v>
      </c>
      <c r="D36">
        <v>2015</v>
      </c>
      <c r="E36" s="19" t="s">
        <v>250</v>
      </c>
      <c r="F36" s="4" t="s">
        <v>373</v>
      </c>
      <c r="G36" t="s">
        <v>374</v>
      </c>
      <c r="H36" s="28" t="s">
        <v>375</v>
      </c>
      <c r="I36" t="s">
        <v>376</v>
      </c>
      <c r="J36" t="s">
        <v>71</v>
      </c>
      <c r="K36" t="s">
        <v>1219</v>
      </c>
      <c r="L36" t="s">
        <v>255</v>
      </c>
      <c r="M36" t="s">
        <v>1242</v>
      </c>
      <c r="N36" t="s">
        <v>1208</v>
      </c>
    </row>
    <row r="37" spans="1:14" ht="12.75" customHeight="1" x14ac:dyDescent="0.2">
      <c r="A37" s="13">
        <v>58</v>
      </c>
      <c r="B37" t="s">
        <v>377</v>
      </c>
      <c r="C37" t="s">
        <v>378</v>
      </c>
      <c r="D37">
        <v>2015</v>
      </c>
      <c r="E37" s="19" t="s">
        <v>250</v>
      </c>
      <c r="F37" s="4" t="s">
        <v>379</v>
      </c>
      <c r="G37" t="s">
        <v>380</v>
      </c>
      <c r="H37" s="28" t="s">
        <v>381</v>
      </c>
      <c r="I37" t="s">
        <v>382</v>
      </c>
      <c r="J37" t="s">
        <v>71</v>
      </c>
      <c r="K37" t="s">
        <v>1219</v>
      </c>
      <c r="L37" t="s">
        <v>255</v>
      </c>
      <c r="M37" t="s">
        <v>1243</v>
      </c>
      <c r="N37" t="s">
        <v>1206</v>
      </c>
    </row>
    <row r="38" spans="1:14" ht="12.75" customHeight="1" x14ac:dyDescent="0.2">
      <c r="A38" s="13">
        <v>59</v>
      </c>
      <c r="B38" t="s">
        <v>383</v>
      </c>
      <c r="C38" t="s">
        <v>384</v>
      </c>
      <c r="D38">
        <v>2018</v>
      </c>
      <c r="E38" s="19" t="s">
        <v>250</v>
      </c>
      <c r="F38" s="4" t="s">
        <v>385</v>
      </c>
      <c r="G38" t="s">
        <v>386</v>
      </c>
      <c r="H38" s="28" t="s">
        <v>387</v>
      </c>
      <c r="I38" t="s">
        <v>388</v>
      </c>
      <c r="J38" t="s">
        <v>71</v>
      </c>
      <c r="K38" t="s">
        <v>1219</v>
      </c>
      <c r="L38" t="s">
        <v>255</v>
      </c>
      <c r="M38" t="s">
        <v>1244</v>
      </c>
      <c r="N38" t="s">
        <v>1208</v>
      </c>
    </row>
    <row r="39" spans="1:14" ht="12.75" customHeight="1" x14ac:dyDescent="0.2">
      <c r="A39" s="13">
        <v>61</v>
      </c>
      <c r="B39" t="s">
        <v>395</v>
      </c>
      <c r="C39" t="s">
        <v>327</v>
      </c>
      <c r="D39">
        <v>2017</v>
      </c>
      <c r="E39" s="19" t="s">
        <v>250</v>
      </c>
      <c r="F39" s="4" t="s">
        <v>396</v>
      </c>
      <c r="H39" s="28" t="s">
        <v>397</v>
      </c>
      <c r="I39" t="s">
        <v>398</v>
      </c>
      <c r="J39" t="s">
        <v>71</v>
      </c>
      <c r="K39" t="s">
        <v>1219</v>
      </c>
      <c r="L39" t="s">
        <v>255</v>
      </c>
      <c r="M39" t="s">
        <v>1245</v>
      </c>
      <c r="N39" t="s">
        <v>1233</v>
      </c>
    </row>
    <row r="40" spans="1:14" ht="12.75" customHeight="1" x14ac:dyDescent="0.2">
      <c r="A40" s="13">
        <v>62</v>
      </c>
      <c r="B40" t="s">
        <v>399</v>
      </c>
      <c r="C40" t="s">
        <v>400</v>
      </c>
      <c r="D40">
        <v>2016</v>
      </c>
      <c r="E40" s="19" t="s">
        <v>250</v>
      </c>
      <c r="F40" s="4" t="s">
        <v>401</v>
      </c>
      <c r="G40" t="s">
        <v>402</v>
      </c>
      <c r="H40" s="28" t="s">
        <v>403</v>
      </c>
      <c r="I40" t="s">
        <v>404</v>
      </c>
      <c r="J40" t="s">
        <v>71</v>
      </c>
      <c r="K40" t="s">
        <v>1219</v>
      </c>
      <c r="L40" t="s">
        <v>255</v>
      </c>
      <c r="M40" t="s">
        <v>1246</v>
      </c>
      <c r="N40" t="s">
        <v>1208</v>
      </c>
    </row>
    <row r="41" spans="1:14" ht="12.75" customHeight="1" x14ac:dyDescent="0.2">
      <c r="A41" s="13">
        <v>63</v>
      </c>
      <c r="B41" t="s">
        <v>405</v>
      </c>
      <c r="C41" t="s">
        <v>406</v>
      </c>
      <c r="D41">
        <v>2019</v>
      </c>
      <c r="E41" s="19" t="s">
        <v>250</v>
      </c>
      <c r="F41" s="20" t="s">
        <v>407</v>
      </c>
      <c r="G41" t="s">
        <v>408</v>
      </c>
      <c r="H41" s="28" t="s">
        <v>409</v>
      </c>
      <c r="I41" t="s">
        <v>410</v>
      </c>
      <c r="J41" t="s">
        <v>71</v>
      </c>
      <c r="K41" t="s">
        <v>1219</v>
      </c>
      <c r="L41" t="s">
        <v>255</v>
      </c>
      <c r="M41" t="s">
        <v>1247</v>
      </c>
      <c r="N41" t="s">
        <v>1206</v>
      </c>
    </row>
    <row r="42" spans="1:14" ht="12.75" customHeight="1" x14ac:dyDescent="0.2">
      <c r="A42" s="13">
        <v>64</v>
      </c>
      <c r="B42" t="s">
        <v>411</v>
      </c>
      <c r="C42" t="s">
        <v>412</v>
      </c>
      <c r="D42">
        <v>2016</v>
      </c>
      <c r="E42" s="19" t="s">
        <v>250</v>
      </c>
      <c r="F42" s="4" t="s">
        <v>413</v>
      </c>
      <c r="G42" t="s">
        <v>414</v>
      </c>
      <c r="H42" s="28" t="s">
        <v>415</v>
      </c>
      <c r="I42" t="s">
        <v>416</v>
      </c>
      <c r="J42" t="s">
        <v>71</v>
      </c>
      <c r="K42" t="s">
        <v>1219</v>
      </c>
      <c r="L42" t="s">
        <v>255</v>
      </c>
      <c r="M42" t="s">
        <v>1248</v>
      </c>
      <c r="N42" t="s">
        <v>1206</v>
      </c>
    </row>
    <row r="43" spans="1:14" ht="12.75" customHeight="1" x14ac:dyDescent="0.2">
      <c r="A43" s="13">
        <v>65</v>
      </c>
      <c r="B43" t="s">
        <v>417</v>
      </c>
      <c r="C43" t="s">
        <v>418</v>
      </c>
      <c r="D43">
        <v>2018</v>
      </c>
      <c r="E43" s="19" t="s">
        <v>250</v>
      </c>
      <c r="F43" s="20" t="s">
        <v>419</v>
      </c>
      <c r="G43" t="s">
        <v>420</v>
      </c>
      <c r="H43" s="28" t="s">
        <v>421</v>
      </c>
      <c r="I43" t="s">
        <v>422</v>
      </c>
      <c r="J43" t="s">
        <v>71</v>
      </c>
      <c r="K43" t="s">
        <v>1219</v>
      </c>
      <c r="L43" t="s">
        <v>255</v>
      </c>
      <c r="M43" t="s">
        <v>1249</v>
      </c>
      <c r="N43" t="s">
        <v>1208</v>
      </c>
    </row>
    <row r="44" spans="1:14" ht="12.75" customHeight="1" x14ac:dyDescent="0.2">
      <c r="A44" s="13">
        <v>67</v>
      </c>
      <c r="B44" t="s">
        <v>430</v>
      </c>
      <c r="C44" t="s">
        <v>354</v>
      </c>
      <c r="D44">
        <v>2015</v>
      </c>
      <c r="E44" s="19" t="s">
        <v>250</v>
      </c>
      <c r="F44" s="4" t="s">
        <v>431</v>
      </c>
      <c r="G44" t="s">
        <v>432</v>
      </c>
      <c r="H44" s="28" t="s">
        <v>433</v>
      </c>
      <c r="I44" t="s">
        <v>434</v>
      </c>
      <c r="J44" t="s">
        <v>71</v>
      </c>
      <c r="K44" t="s">
        <v>1219</v>
      </c>
      <c r="L44" t="s">
        <v>255</v>
      </c>
      <c r="M44" t="s">
        <v>1250</v>
      </c>
      <c r="N44" t="s">
        <v>1251</v>
      </c>
    </row>
    <row r="45" spans="1:14" ht="12.75" customHeight="1" x14ac:dyDescent="0.2">
      <c r="A45" s="13">
        <v>68</v>
      </c>
      <c r="B45" t="s">
        <v>435</v>
      </c>
      <c r="C45" t="s">
        <v>436</v>
      </c>
      <c r="D45">
        <v>2019</v>
      </c>
      <c r="E45" s="19" t="s">
        <v>250</v>
      </c>
      <c r="F45" s="20" t="s">
        <v>437</v>
      </c>
      <c r="G45" t="s">
        <v>438</v>
      </c>
      <c r="H45" s="28" t="s">
        <v>439</v>
      </c>
      <c r="I45" t="s">
        <v>440</v>
      </c>
      <c r="J45" t="s">
        <v>71</v>
      </c>
      <c r="K45" t="s">
        <v>1219</v>
      </c>
      <c r="L45" t="s">
        <v>255</v>
      </c>
      <c r="M45" t="s">
        <v>1252</v>
      </c>
      <c r="N45" t="s">
        <v>1208</v>
      </c>
    </row>
    <row r="46" spans="1:14" ht="12.75" customHeight="1" x14ac:dyDescent="0.2">
      <c r="A46" s="13">
        <v>69</v>
      </c>
      <c r="B46" t="s">
        <v>441</v>
      </c>
      <c r="C46" t="s">
        <v>354</v>
      </c>
      <c r="D46">
        <v>2018</v>
      </c>
      <c r="E46" s="19" t="s">
        <v>250</v>
      </c>
      <c r="F46" s="4" t="s">
        <v>442</v>
      </c>
      <c r="H46" s="28" t="s">
        <v>443</v>
      </c>
      <c r="I46" t="s">
        <v>444</v>
      </c>
      <c r="J46" t="s">
        <v>71</v>
      </c>
      <c r="K46" t="s">
        <v>1219</v>
      </c>
      <c r="L46" t="s">
        <v>255</v>
      </c>
      <c r="M46" t="s">
        <v>1253</v>
      </c>
      <c r="N46" t="s">
        <v>1208</v>
      </c>
    </row>
    <row r="47" spans="1:14" ht="12.75" customHeight="1" x14ac:dyDescent="0.2">
      <c r="A47" s="13">
        <v>71</v>
      </c>
      <c r="B47" t="s">
        <v>451</v>
      </c>
      <c r="C47" t="s">
        <v>452</v>
      </c>
      <c r="D47">
        <v>2018</v>
      </c>
      <c r="E47" s="19" t="s">
        <v>250</v>
      </c>
      <c r="F47" s="4" t="s">
        <v>453</v>
      </c>
      <c r="G47" t="s">
        <v>454</v>
      </c>
      <c r="H47" s="28" t="s">
        <v>455</v>
      </c>
      <c r="I47" t="s">
        <v>456</v>
      </c>
      <c r="J47" t="s">
        <v>71</v>
      </c>
      <c r="K47" t="s">
        <v>1219</v>
      </c>
      <c r="L47" t="s">
        <v>255</v>
      </c>
      <c r="M47" t="s">
        <v>1254</v>
      </c>
      <c r="N47" t="s">
        <v>1206</v>
      </c>
    </row>
    <row r="48" spans="1:14" ht="12.75" customHeight="1" x14ac:dyDescent="0.2">
      <c r="A48" s="13">
        <v>72</v>
      </c>
      <c r="B48" t="s">
        <v>457</v>
      </c>
      <c r="C48" t="s">
        <v>458</v>
      </c>
      <c r="D48">
        <v>2016</v>
      </c>
      <c r="E48" s="19" t="s">
        <v>250</v>
      </c>
      <c r="F48" s="4" t="s">
        <v>459</v>
      </c>
      <c r="H48" s="28" t="s">
        <v>460</v>
      </c>
      <c r="I48" t="s">
        <v>461</v>
      </c>
      <c r="J48" t="s">
        <v>71</v>
      </c>
      <c r="K48" t="s">
        <v>1219</v>
      </c>
      <c r="L48" t="s">
        <v>255</v>
      </c>
      <c r="M48" t="s">
        <v>1255</v>
      </c>
      <c r="N48" t="s">
        <v>1206</v>
      </c>
    </row>
    <row r="49" spans="1:16" ht="12.75" customHeight="1" x14ac:dyDescent="0.2">
      <c r="A49" s="13">
        <v>73</v>
      </c>
      <c r="B49" t="s">
        <v>462</v>
      </c>
      <c r="C49" t="s">
        <v>463</v>
      </c>
      <c r="D49">
        <v>2015</v>
      </c>
      <c r="E49" s="19" t="s">
        <v>250</v>
      </c>
      <c r="F49" s="4" t="s">
        <v>464</v>
      </c>
      <c r="H49" s="28" t="s">
        <v>465</v>
      </c>
      <c r="I49" t="s">
        <v>466</v>
      </c>
      <c r="J49" t="s">
        <v>71</v>
      </c>
      <c r="K49" t="s">
        <v>1219</v>
      </c>
      <c r="L49" t="s">
        <v>255</v>
      </c>
      <c r="M49" t="s">
        <v>1256</v>
      </c>
      <c r="N49" t="s">
        <v>1257</v>
      </c>
    </row>
    <row r="50" spans="1:16" ht="12.75" customHeight="1" x14ac:dyDescent="0.2">
      <c r="A50" s="13">
        <v>75</v>
      </c>
      <c r="B50" t="s">
        <v>474</v>
      </c>
      <c r="C50" t="s">
        <v>475</v>
      </c>
      <c r="D50">
        <v>2017</v>
      </c>
      <c r="E50" s="19" t="s">
        <v>250</v>
      </c>
      <c r="F50" s="20" t="s">
        <v>476</v>
      </c>
      <c r="G50" t="s">
        <v>477</v>
      </c>
      <c r="H50" s="28" t="s">
        <v>478</v>
      </c>
      <c r="I50" t="s">
        <v>479</v>
      </c>
      <c r="J50" t="s">
        <v>71</v>
      </c>
      <c r="K50" t="s">
        <v>1219</v>
      </c>
      <c r="L50" t="s">
        <v>255</v>
      </c>
      <c r="M50" t="s">
        <v>1258</v>
      </c>
      <c r="N50" t="s">
        <v>1206</v>
      </c>
      <c r="P50" s="1" t="s">
        <v>1259</v>
      </c>
    </row>
    <row r="51" spans="1:16" ht="12.75" customHeight="1" x14ac:dyDescent="0.2">
      <c r="A51" s="13">
        <v>78</v>
      </c>
      <c r="B51" t="s">
        <v>494</v>
      </c>
      <c r="C51" t="s">
        <v>495</v>
      </c>
      <c r="D51">
        <v>2016</v>
      </c>
      <c r="E51" s="19" t="s">
        <v>250</v>
      </c>
      <c r="F51" s="4" t="s">
        <v>496</v>
      </c>
      <c r="G51" t="s">
        <v>497</v>
      </c>
      <c r="H51" s="28" t="s">
        <v>498</v>
      </c>
      <c r="I51" t="s">
        <v>499</v>
      </c>
      <c r="J51" t="s">
        <v>71</v>
      </c>
      <c r="K51" t="s">
        <v>1219</v>
      </c>
      <c r="L51" t="s">
        <v>255</v>
      </c>
      <c r="M51" t="s">
        <v>1260</v>
      </c>
      <c r="N51" t="s">
        <v>1213</v>
      </c>
    </row>
    <row r="52" spans="1:16" ht="12.75" customHeight="1" x14ac:dyDescent="0.2">
      <c r="A52" s="13">
        <v>80</v>
      </c>
      <c r="B52" t="s">
        <v>507</v>
      </c>
      <c r="C52" t="s">
        <v>508</v>
      </c>
      <c r="D52">
        <v>2018</v>
      </c>
      <c r="E52" s="19" t="s">
        <v>250</v>
      </c>
      <c r="F52" s="4" t="s">
        <v>509</v>
      </c>
      <c r="G52" t="s">
        <v>510</v>
      </c>
      <c r="H52" s="28" t="s">
        <v>511</v>
      </c>
      <c r="I52" t="s">
        <v>512</v>
      </c>
      <c r="J52" t="s">
        <v>71</v>
      </c>
      <c r="K52" t="s">
        <v>1219</v>
      </c>
      <c r="L52" t="s">
        <v>255</v>
      </c>
      <c r="M52" t="s">
        <v>1261</v>
      </c>
      <c r="N52" t="s">
        <v>1208</v>
      </c>
    </row>
    <row r="53" spans="1:16" ht="12.75" customHeight="1" x14ac:dyDescent="0.2">
      <c r="A53" s="13">
        <v>81</v>
      </c>
      <c r="B53" t="s">
        <v>513</v>
      </c>
      <c r="C53" t="s">
        <v>514</v>
      </c>
      <c r="D53">
        <v>2017</v>
      </c>
      <c r="E53" s="19" t="s">
        <v>250</v>
      </c>
      <c r="F53" s="4" t="s">
        <v>515</v>
      </c>
      <c r="H53" s="28" t="s">
        <v>516</v>
      </c>
      <c r="I53" t="s">
        <v>517</v>
      </c>
      <c r="J53" t="s">
        <v>71</v>
      </c>
      <c r="K53" t="s">
        <v>1219</v>
      </c>
      <c r="L53" t="s">
        <v>255</v>
      </c>
      <c r="M53" t="s">
        <v>1262</v>
      </c>
      <c r="N53" t="s">
        <v>1206</v>
      </c>
    </row>
    <row r="54" spans="1:16" ht="12.75" customHeight="1" x14ac:dyDescent="0.2">
      <c r="A54" s="13">
        <v>82</v>
      </c>
      <c r="B54" t="s">
        <v>518</v>
      </c>
      <c r="C54" t="s">
        <v>519</v>
      </c>
      <c r="D54">
        <v>2016</v>
      </c>
      <c r="E54" s="19" t="s">
        <v>250</v>
      </c>
      <c r="F54" s="4" t="s">
        <v>520</v>
      </c>
      <c r="G54" t="s">
        <v>521</v>
      </c>
      <c r="H54" s="28" t="s">
        <v>522</v>
      </c>
      <c r="I54" t="s">
        <v>523</v>
      </c>
      <c r="J54" t="s">
        <v>71</v>
      </c>
      <c r="K54" t="s">
        <v>1219</v>
      </c>
      <c r="L54" t="s">
        <v>255</v>
      </c>
      <c r="M54" t="s">
        <v>1263</v>
      </c>
      <c r="N54" t="s">
        <v>1208</v>
      </c>
    </row>
    <row r="55" spans="1:16" ht="12.75" customHeight="1" x14ac:dyDescent="0.2">
      <c r="A55" s="13">
        <v>85</v>
      </c>
      <c r="B55" t="s">
        <v>537</v>
      </c>
      <c r="C55" t="s">
        <v>538</v>
      </c>
      <c r="D55">
        <v>2015</v>
      </c>
      <c r="E55" s="19" t="s">
        <v>250</v>
      </c>
      <c r="F55" s="4" t="s">
        <v>539</v>
      </c>
      <c r="G55" t="s">
        <v>540</v>
      </c>
      <c r="H55" s="28" t="s">
        <v>541</v>
      </c>
      <c r="I55" t="s">
        <v>542</v>
      </c>
      <c r="J55" t="s">
        <v>71</v>
      </c>
      <c r="K55" t="s">
        <v>1219</v>
      </c>
      <c r="L55" t="s">
        <v>255</v>
      </c>
      <c r="M55" t="s">
        <v>1264</v>
      </c>
      <c r="N55" t="s">
        <v>1206</v>
      </c>
    </row>
    <row r="56" spans="1:16" ht="12.75" customHeight="1" x14ac:dyDescent="0.2">
      <c r="A56" s="13">
        <v>86</v>
      </c>
      <c r="B56" t="s">
        <v>543</v>
      </c>
      <c r="C56" t="s">
        <v>544</v>
      </c>
      <c r="D56">
        <v>2016</v>
      </c>
      <c r="E56" s="19" t="s">
        <v>250</v>
      </c>
      <c r="F56" s="4" t="s">
        <v>545</v>
      </c>
      <c r="G56" t="s">
        <v>546</v>
      </c>
      <c r="H56" s="28" t="s">
        <v>547</v>
      </c>
      <c r="I56" t="s">
        <v>548</v>
      </c>
      <c r="J56" t="s">
        <v>71</v>
      </c>
      <c r="K56" t="s">
        <v>1219</v>
      </c>
      <c r="L56" t="s">
        <v>255</v>
      </c>
      <c r="M56" t="s">
        <v>1265</v>
      </c>
      <c r="N56" t="s">
        <v>1208</v>
      </c>
    </row>
    <row r="57" spans="1:16" ht="12.75" customHeight="1" x14ac:dyDescent="0.2">
      <c r="A57" s="13">
        <v>87</v>
      </c>
      <c r="B57" t="s">
        <v>549</v>
      </c>
      <c r="C57" t="s">
        <v>550</v>
      </c>
      <c r="D57">
        <v>2018</v>
      </c>
      <c r="E57" s="19" t="s">
        <v>250</v>
      </c>
      <c r="F57" s="4" t="s">
        <v>551</v>
      </c>
      <c r="G57" t="s">
        <v>552</v>
      </c>
      <c r="H57" s="28" t="s">
        <v>553</v>
      </c>
      <c r="I57" t="s">
        <v>554</v>
      </c>
      <c r="J57" t="s">
        <v>71</v>
      </c>
      <c r="K57" t="s">
        <v>1219</v>
      </c>
      <c r="L57" t="s">
        <v>255</v>
      </c>
      <c r="M57" t="s">
        <v>1266</v>
      </c>
      <c r="N57" s="1" t="s">
        <v>1208</v>
      </c>
      <c r="P57" t="s">
        <v>1267</v>
      </c>
    </row>
    <row r="58" spans="1:16" ht="12.75" customHeight="1" x14ac:dyDescent="0.2">
      <c r="A58" s="13">
        <v>88</v>
      </c>
      <c r="B58" t="s">
        <v>555</v>
      </c>
      <c r="C58" t="s">
        <v>556</v>
      </c>
      <c r="D58">
        <v>2015</v>
      </c>
      <c r="E58" s="19" t="s">
        <v>250</v>
      </c>
      <c r="F58" s="4" t="s">
        <v>557</v>
      </c>
      <c r="G58" t="s">
        <v>558</v>
      </c>
      <c r="H58" s="28" t="s">
        <v>559</v>
      </c>
      <c r="I58" t="s">
        <v>560</v>
      </c>
      <c r="J58" t="s">
        <v>71</v>
      </c>
      <c r="K58" t="s">
        <v>1219</v>
      </c>
      <c r="L58" t="s">
        <v>255</v>
      </c>
      <c r="M58" t="s">
        <v>1268</v>
      </c>
      <c r="N58" t="s">
        <v>1257</v>
      </c>
    </row>
    <row r="59" spans="1:16" ht="12.75" customHeight="1" x14ac:dyDescent="0.2">
      <c r="A59" s="13">
        <v>89</v>
      </c>
      <c r="B59" t="s">
        <v>561</v>
      </c>
      <c r="C59" t="s">
        <v>173</v>
      </c>
      <c r="D59">
        <v>2015</v>
      </c>
      <c r="E59" s="19" t="s">
        <v>250</v>
      </c>
      <c r="F59" s="4" t="s">
        <v>562</v>
      </c>
      <c r="G59" t="s">
        <v>563</v>
      </c>
      <c r="H59" s="28" t="s">
        <v>564</v>
      </c>
      <c r="I59" t="s">
        <v>565</v>
      </c>
      <c r="J59" t="s">
        <v>71</v>
      </c>
      <c r="K59" t="s">
        <v>1219</v>
      </c>
      <c r="L59" t="s">
        <v>255</v>
      </c>
      <c r="M59" t="s">
        <v>1269</v>
      </c>
      <c r="N59" t="s">
        <v>1208</v>
      </c>
    </row>
    <row r="60" spans="1:16" ht="12.75" customHeight="1" x14ac:dyDescent="0.2">
      <c r="A60" s="13">
        <v>90</v>
      </c>
      <c r="B60" t="s">
        <v>566</v>
      </c>
      <c r="C60" t="s">
        <v>567</v>
      </c>
      <c r="D60">
        <v>2016</v>
      </c>
      <c r="E60" s="19" t="s">
        <v>250</v>
      </c>
      <c r="F60" s="4" t="s">
        <v>568</v>
      </c>
      <c r="G60" t="s">
        <v>569</v>
      </c>
      <c r="H60" s="28" t="s">
        <v>570</v>
      </c>
      <c r="I60" t="s">
        <v>571</v>
      </c>
      <c r="J60" t="s">
        <v>71</v>
      </c>
      <c r="K60" t="s">
        <v>1219</v>
      </c>
      <c r="L60" t="s">
        <v>255</v>
      </c>
      <c r="M60" t="s">
        <v>1270</v>
      </c>
      <c r="N60" t="s">
        <v>1206</v>
      </c>
    </row>
    <row r="61" spans="1:16" ht="12.75" customHeight="1" x14ac:dyDescent="0.2">
      <c r="A61" s="13">
        <v>91</v>
      </c>
      <c r="B61" t="s">
        <v>572</v>
      </c>
      <c r="C61" t="s">
        <v>182</v>
      </c>
      <c r="D61">
        <v>2018</v>
      </c>
      <c r="E61" s="19" t="s">
        <v>250</v>
      </c>
      <c r="F61" s="4" t="s">
        <v>573</v>
      </c>
      <c r="G61" t="s">
        <v>574</v>
      </c>
      <c r="H61" s="28" t="s">
        <v>575</v>
      </c>
      <c r="I61" t="s">
        <v>576</v>
      </c>
      <c r="J61" t="s">
        <v>71</v>
      </c>
      <c r="K61" t="s">
        <v>1219</v>
      </c>
      <c r="L61" t="s">
        <v>255</v>
      </c>
      <c r="M61" t="s">
        <v>1271</v>
      </c>
      <c r="N61" t="s">
        <v>1257</v>
      </c>
    </row>
    <row r="62" spans="1:16" ht="12.75" customHeight="1" x14ac:dyDescent="0.2">
      <c r="A62" s="13">
        <v>92</v>
      </c>
      <c r="B62" t="s">
        <v>577</v>
      </c>
      <c r="C62" t="s">
        <v>578</v>
      </c>
      <c r="D62">
        <v>2019</v>
      </c>
      <c r="E62" s="19" t="s">
        <v>250</v>
      </c>
      <c r="F62" s="4" t="s">
        <v>579</v>
      </c>
      <c r="G62" t="s">
        <v>580</v>
      </c>
      <c r="H62" s="28" t="s">
        <v>581</v>
      </c>
      <c r="I62" t="s">
        <v>582</v>
      </c>
      <c r="J62" t="s">
        <v>71</v>
      </c>
      <c r="K62" t="s">
        <v>1219</v>
      </c>
      <c r="L62" t="s">
        <v>255</v>
      </c>
      <c r="M62" t="s">
        <v>1272</v>
      </c>
      <c r="N62" t="s">
        <v>1208</v>
      </c>
    </row>
    <row r="63" spans="1:16" ht="12.75" customHeight="1" x14ac:dyDescent="0.2">
      <c r="A63" s="13">
        <v>94</v>
      </c>
      <c r="B63" t="s">
        <v>590</v>
      </c>
      <c r="C63" t="s">
        <v>591</v>
      </c>
      <c r="D63">
        <v>2016</v>
      </c>
      <c r="E63" s="19" t="s">
        <v>250</v>
      </c>
      <c r="F63" s="4" t="s">
        <v>592</v>
      </c>
      <c r="G63" t="s">
        <v>593</v>
      </c>
      <c r="H63" s="28" t="s">
        <v>594</v>
      </c>
      <c r="I63" t="s">
        <v>595</v>
      </c>
      <c r="J63" t="s">
        <v>71</v>
      </c>
      <c r="K63" t="s">
        <v>1219</v>
      </c>
      <c r="L63" t="s">
        <v>255</v>
      </c>
      <c r="M63" t="s">
        <v>1273</v>
      </c>
      <c r="N63" t="s">
        <v>1251</v>
      </c>
    </row>
    <row r="64" spans="1:16" ht="12.75" customHeight="1" x14ac:dyDescent="0.2">
      <c r="A64" s="13">
        <v>97</v>
      </c>
      <c r="B64" t="s">
        <v>610</v>
      </c>
      <c r="C64" t="s">
        <v>611</v>
      </c>
      <c r="D64">
        <v>2019</v>
      </c>
      <c r="E64" s="19" t="s">
        <v>250</v>
      </c>
      <c r="F64" s="20" t="s">
        <v>612</v>
      </c>
      <c r="G64" t="s">
        <v>613</v>
      </c>
      <c r="H64" s="28" t="s">
        <v>614</v>
      </c>
      <c r="I64" t="s">
        <v>615</v>
      </c>
      <c r="J64" t="s">
        <v>71</v>
      </c>
      <c r="K64" t="s">
        <v>1219</v>
      </c>
      <c r="L64" t="s">
        <v>255</v>
      </c>
      <c r="M64" t="s">
        <v>1274</v>
      </c>
      <c r="N64" t="s">
        <v>1208</v>
      </c>
    </row>
    <row r="65" spans="1:14" ht="12.75" customHeight="1" x14ac:dyDescent="0.2">
      <c r="A65" s="13">
        <v>98</v>
      </c>
      <c r="B65" t="s">
        <v>616</v>
      </c>
      <c r="C65" t="s">
        <v>617</v>
      </c>
      <c r="D65">
        <v>2018</v>
      </c>
      <c r="E65" s="19" t="s">
        <v>250</v>
      </c>
      <c r="F65" s="4" t="s">
        <v>618</v>
      </c>
      <c r="G65" t="s">
        <v>619</v>
      </c>
      <c r="H65" s="28" t="s">
        <v>620</v>
      </c>
      <c r="I65" t="s">
        <v>621</v>
      </c>
      <c r="J65" t="s">
        <v>71</v>
      </c>
      <c r="K65" t="s">
        <v>1219</v>
      </c>
      <c r="L65" t="s">
        <v>255</v>
      </c>
      <c r="M65" t="s">
        <v>1275</v>
      </c>
      <c r="N65" t="s">
        <v>1208</v>
      </c>
    </row>
    <row r="66" spans="1:14" ht="12.75" customHeight="1" x14ac:dyDescent="0.2">
      <c r="A66" s="13">
        <v>99</v>
      </c>
      <c r="B66" t="s">
        <v>622</v>
      </c>
      <c r="C66" t="s">
        <v>623</v>
      </c>
      <c r="D66">
        <v>2018</v>
      </c>
      <c r="E66" s="19" t="s">
        <v>250</v>
      </c>
      <c r="F66" s="4" t="s">
        <v>624</v>
      </c>
      <c r="G66" t="s">
        <v>625</v>
      </c>
      <c r="H66" s="28" t="s">
        <v>626</v>
      </c>
      <c r="I66" t="s">
        <v>627</v>
      </c>
      <c r="J66" t="s">
        <v>71</v>
      </c>
      <c r="K66" t="s">
        <v>1219</v>
      </c>
      <c r="L66" t="s">
        <v>255</v>
      </c>
      <c r="M66" t="s">
        <v>1276</v>
      </c>
      <c r="N66" t="s">
        <v>1233</v>
      </c>
    </row>
    <row r="67" spans="1:14" ht="12.75" customHeight="1" x14ac:dyDescent="0.2">
      <c r="A67" s="13">
        <v>100</v>
      </c>
      <c r="B67" t="s">
        <v>628</v>
      </c>
      <c r="C67" t="s">
        <v>327</v>
      </c>
      <c r="D67">
        <v>2017</v>
      </c>
      <c r="E67" s="19" t="s">
        <v>250</v>
      </c>
      <c r="F67" s="4" t="s">
        <v>629</v>
      </c>
      <c r="H67" s="28" t="s">
        <v>630</v>
      </c>
      <c r="I67" t="s">
        <v>631</v>
      </c>
      <c r="J67" t="s">
        <v>71</v>
      </c>
      <c r="K67" t="s">
        <v>1219</v>
      </c>
      <c r="L67" t="s">
        <v>255</v>
      </c>
      <c r="M67" t="s">
        <v>1277</v>
      </c>
      <c r="N67" t="s">
        <v>1208</v>
      </c>
    </row>
    <row r="68" spans="1:14" ht="12.75" customHeight="1" x14ac:dyDescent="0.2">
      <c r="A68" s="13">
        <v>101</v>
      </c>
      <c r="B68" t="s">
        <v>632</v>
      </c>
      <c r="C68" t="s">
        <v>633</v>
      </c>
      <c r="D68">
        <v>2018</v>
      </c>
      <c r="E68" s="19" t="s">
        <v>250</v>
      </c>
      <c r="F68" s="4" t="s">
        <v>634</v>
      </c>
      <c r="G68" t="s">
        <v>635</v>
      </c>
      <c r="H68" s="28" t="s">
        <v>636</v>
      </c>
      <c r="I68" t="s">
        <v>637</v>
      </c>
      <c r="J68" t="s">
        <v>71</v>
      </c>
      <c r="K68" t="s">
        <v>1219</v>
      </c>
      <c r="L68" t="s">
        <v>255</v>
      </c>
      <c r="M68" t="s">
        <v>1278</v>
      </c>
      <c r="N68" t="s">
        <v>1206</v>
      </c>
    </row>
    <row r="69" spans="1:14" ht="12.75" customHeight="1" x14ac:dyDescent="0.2">
      <c r="A69" s="13">
        <v>103</v>
      </c>
      <c r="B69" t="s">
        <v>645</v>
      </c>
      <c r="C69" t="s">
        <v>646</v>
      </c>
      <c r="D69">
        <v>2016</v>
      </c>
      <c r="E69" s="19" t="s">
        <v>250</v>
      </c>
      <c r="F69" s="4" t="s">
        <v>647</v>
      </c>
      <c r="G69" t="s">
        <v>648</v>
      </c>
      <c r="H69" s="28" t="s">
        <v>649</v>
      </c>
      <c r="I69" t="s">
        <v>650</v>
      </c>
      <c r="J69" t="s">
        <v>71</v>
      </c>
      <c r="K69" t="s">
        <v>1219</v>
      </c>
      <c r="L69" t="s">
        <v>255</v>
      </c>
      <c r="M69" t="s">
        <v>1279</v>
      </c>
      <c r="N69" t="s">
        <v>1200</v>
      </c>
    </row>
    <row r="70" spans="1:14" ht="12.75" customHeight="1" x14ac:dyDescent="0.2">
      <c r="A70" s="13">
        <v>104</v>
      </c>
      <c r="B70" t="s">
        <v>651</v>
      </c>
      <c r="C70" t="s">
        <v>652</v>
      </c>
      <c r="D70">
        <v>2016</v>
      </c>
      <c r="E70" s="19" t="s">
        <v>250</v>
      </c>
      <c r="F70" s="4" t="s">
        <v>653</v>
      </c>
      <c r="G70" t="s">
        <v>654</v>
      </c>
      <c r="H70" s="28" t="s">
        <v>655</v>
      </c>
      <c r="I70" t="s">
        <v>656</v>
      </c>
      <c r="J70" t="s">
        <v>71</v>
      </c>
      <c r="K70" t="s">
        <v>1219</v>
      </c>
      <c r="L70" t="s">
        <v>255</v>
      </c>
      <c r="M70" t="s">
        <v>1280</v>
      </c>
      <c r="N70" t="s">
        <v>1208</v>
      </c>
    </row>
    <row r="71" spans="1:14" ht="12.75" customHeight="1" x14ac:dyDescent="0.2">
      <c r="A71" s="13">
        <v>105</v>
      </c>
      <c r="B71" t="s">
        <v>657</v>
      </c>
      <c r="C71" t="s">
        <v>658</v>
      </c>
      <c r="D71">
        <v>2016</v>
      </c>
      <c r="E71" s="19" t="s">
        <v>250</v>
      </c>
      <c r="F71" s="4" t="s">
        <v>659</v>
      </c>
      <c r="G71" t="s">
        <v>660</v>
      </c>
      <c r="H71" s="28" t="s">
        <v>661</v>
      </c>
      <c r="I71" t="s">
        <v>662</v>
      </c>
      <c r="J71" t="s">
        <v>71</v>
      </c>
      <c r="K71" t="s">
        <v>1219</v>
      </c>
      <c r="L71" t="s">
        <v>255</v>
      </c>
      <c r="M71" t="s">
        <v>1281</v>
      </c>
      <c r="N71" t="s">
        <v>1208</v>
      </c>
    </row>
    <row r="72" spans="1:14" ht="12.75" customHeight="1" x14ac:dyDescent="0.2">
      <c r="A72" s="13">
        <v>106</v>
      </c>
      <c r="B72" t="s">
        <v>663</v>
      </c>
      <c r="C72" t="s">
        <v>664</v>
      </c>
      <c r="D72">
        <v>2016</v>
      </c>
      <c r="E72" s="19" t="s">
        <v>250</v>
      </c>
      <c r="F72" s="4" t="s">
        <v>665</v>
      </c>
      <c r="G72" t="s">
        <v>666</v>
      </c>
      <c r="H72" s="28" t="s">
        <v>667</v>
      </c>
      <c r="I72" t="s">
        <v>668</v>
      </c>
      <c r="J72" t="s">
        <v>71</v>
      </c>
      <c r="K72" t="s">
        <v>1219</v>
      </c>
      <c r="L72" t="s">
        <v>255</v>
      </c>
      <c r="M72" t="s">
        <v>1282</v>
      </c>
      <c r="N72" t="s">
        <v>1208</v>
      </c>
    </row>
    <row r="73" spans="1:14" ht="12.75" customHeight="1" x14ac:dyDescent="0.2">
      <c r="A73" s="13">
        <v>107</v>
      </c>
      <c r="B73" t="s">
        <v>669</v>
      </c>
      <c r="C73" t="s">
        <v>173</v>
      </c>
      <c r="D73">
        <v>2016</v>
      </c>
      <c r="E73" s="19" t="s">
        <v>250</v>
      </c>
      <c r="F73" s="4" t="s">
        <v>670</v>
      </c>
      <c r="G73" t="s">
        <v>671</v>
      </c>
      <c r="H73" s="28" t="s">
        <v>672</v>
      </c>
      <c r="I73" t="s">
        <v>673</v>
      </c>
      <c r="J73" t="s">
        <v>71</v>
      </c>
      <c r="K73" t="s">
        <v>1219</v>
      </c>
      <c r="L73" t="s">
        <v>255</v>
      </c>
      <c r="M73" t="s">
        <v>1283</v>
      </c>
      <c r="N73" t="s">
        <v>1208</v>
      </c>
    </row>
    <row r="74" spans="1:14" ht="12.75" customHeight="1" x14ac:dyDescent="0.2">
      <c r="A74" s="13">
        <v>112</v>
      </c>
      <c r="B74" t="s">
        <v>702</v>
      </c>
      <c r="C74" t="s">
        <v>703</v>
      </c>
      <c r="D74">
        <v>2018</v>
      </c>
      <c r="E74" s="19" t="s">
        <v>250</v>
      </c>
      <c r="F74" s="20" t="s">
        <v>704</v>
      </c>
      <c r="G74" t="s">
        <v>705</v>
      </c>
      <c r="H74" s="28" t="s">
        <v>706</v>
      </c>
      <c r="I74" t="s">
        <v>707</v>
      </c>
      <c r="J74" t="s">
        <v>71</v>
      </c>
      <c r="K74" t="s">
        <v>1219</v>
      </c>
      <c r="L74" t="s">
        <v>255</v>
      </c>
      <c r="M74" t="s">
        <v>1284</v>
      </c>
      <c r="N74" t="s">
        <v>1208</v>
      </c>
    </row>
    <row r="75" spans="1:14" ht="12.75" customHeight="1" x14ac:dyDescent="0.2">
      <c r="A75" s="13">
        <v>114</v>
      </c>
      <c r="B75" t="s">
        <v>715</v>
      </c>
      <c r="C75" t="s">
        <v>716</v>
      </c>
      <c r="D75">
        <v>2016</v>
      </c>
      <c r="E75" s="19" t="s">
        <v>250</v>
      </c>
      <c r="F75" s="4" t="s">
        <v>717</v>
      </c>
      <c r="G75" t="s">
        <v>718</v>
      </c>
      <c r="H75" s="28" t="s">
        <v>719</v>
      </c>
      <c r="I75" t="s">
        <v>720</v>
      </c>
      <c r="J75" t="s">
        <v>71</v>
      </c>
      <c r="K75" t="s">
        <v>1219</v>
      </c>
      <c r="L75" t="s">
        <v>255</v>
      </c>
      <c r="M75" t="s">
        <v>1285</v>
      </c>
      <c r="N75" t="s">
        <v>1208</v>
      </c>
    </row>
    <row r="76" spans="1:14" ht="12.75" customHeight="1" x14ac:dyDescent="0.2">
      <c r="A76" s="13">
        <v>115</v>
      </c>
      <c r="B76" t="s">
        <v>721</v>
      </c>
      <c r="C76" t="s">
        <v>722</v>
      </c>
      <c r="D76">
        <v>2016</v>
      </c>
      <c r="E76" s="19" t="s">
        <v>250</v>
      </c>
      <c r="F76" s="4" t="s">
        <v>723</v>
      </c>
      <c r="G76" t="s">
        <v>724</v>
      </c>
      <c r="H76" s="28" t="s">
        <v>725</v>
      </c>
      <c r="I76" t="s">
        <v>726</v>
      </c>
      <c r="J76" t="s">
        <v>71</v>
      </c>
      <c r="K76" t="s">
        <v>1219</v>
      </c>
      <c r="L76" t="s">
        <v>255</v>
      </c>
      <c r="M76" t="s">
        <v>1286</v>
      </c>
      <c r="N76" t="s">
        <v>1208</v>
      </c>
    </row>
    <row r="77" spans="1:14" ht="12.75" customHeight="1" x14ac:dyDescent="0.2">
      <c r="A77" s="13">
        <v>117</v>
      </c>
      <c r="B77" t="s">
        <v>734</v>
      </c>
      <c r="C77" t="s">
        <v>735</v>
      </c>
      <c r="D77">
        <v>2019</v>
      </c>
      <c r="E77" s="19" t="s">
        <v>250</v>
      </c>
      <c r="F77" s="20" t="s">
        <v>736</v>
      </c>
      <c r="G77" t="s">
        <v>737</v>
      </c>
      <c r="H77" s="28" t="s">
        <v>738</v>
      </c>
      <c r="I77" t="s">
        <v>739</v>
      </c>
      <c r="J77" t="s">
        <v>71</v>
      </c>
      <c r="K77" t="s">
        <v>1219</v>
      </c>
      <c r="L77" t="s">
        <v>255</v>
      </c>
      <c r="M77" t="s">
        <v>1287</v>
      </c>
      <c r="N77" t="s">
        <v>1200</v>
      </c>
    </row>
    <row r="78" spans="1:14" ht="12.75" customHeight="1" x14ac:dyDescent="0.2">
      <c r="A78" s="13">
        <v>118</v>
      </c>
      <c r="B78" t="s">
        <v>740</v>
      </c>
      <c r="C78" t="s">
        <v>741</v>
      </c>
      <c r="D78">
        <v>2017</v>
      </c>
      <c r="E78" s="19" t="s">
        <v>250</v>
      </c>
      <c r="F78" s="4" t="s">
        <v>742</v>
      </c>
      <c r="H78" s="28" t="s">
        <v>743</v>
      </c>
      <c r="I78" t="s">
        <v>744</v>
      </c>
      <c r="J78" t="s">
        <v>71</v>
      </c>
      <c r="K78" t="s">
        <v>1219</v>
      </c>
      <c r="L78" t="s">
        <v>255</v>
      </c>
      <c r="M78" t="s">
        <v>1288</v>
      </c>
      <c r="N78" t="s">
        <v>1206</v>
      </c>
    </row>
    <row r="79" spans="1:14" ht="12.75" customHeight="1" x14ac:dyDescent="0.2">
      <c r="A79" s="13">
        <v>121</v>
      </c>
      <c r="B79" t="s">
        <v>759</v>
      </c>
      <c r="C79" t="s">
        <v>760</v>
      </c>
      <c r="D79">
        <v>2017</v>
      </c>
      <c r="E79" s="19" t="s">
        <v>250</v>
      </c>
      <c r="F79" s="20" t="s">
        <v>761</v>
      </c>
      <c r="H79" s="28" t="s">
        <v>762</v>
      </c>
      <c r="I79" t="s">
        <v>763</v>
      </c>
      <c r="J79" t="s">
        <v>71</v>
      </c>
      <c r="K79" t="s">
        <v>1219</v>
      </c>
      <c r="L79" t="s">
        <v>255</v>
      </c>
      <c r="M79" t="s">
        <v>1289</v>
      </c>
      <c r="N79" t="s">
        <v>1206</v>
      </c>
    </row>
    <row r="80" spans="1:14" ht="12.75" customHeight="1" x14ac:dyDescent="0.2">
      <c r="A80" s="13">
        <v>124</v>
      </c>
      <c r="B80" t="s">
        <v>778</v>
      </c>
      <c r="C80" t="s">
        <v>779</v>
      </c>
      <c r="D80">
        <v>2017</v>
      </c>
      <c r="E80" s="19" t="s">
        <v>250</v>
      </c>
      <c r="F80" s="4" t="s">
        <v>780</v>
      </c>
      <c r="G80" t="s">
        <v>781</v>
      </c>
      <c r="H80" s="28" t="s">
        <v>782</v>
      </c>
      <c r="I80" t="s">
        <v>783</v>
      </c>
      <c r="J80" t="s">
        <v>71</v>
      </c>
      <c r="K80" t="s">
        <v>1219</v>
      </c>
      <c r="L80" t="s">
        <v>255</v>
      </c>
      <c r="M80" t="s">
        <v>1290</v>
      </c>
      <c r="N80" t="s">
        <v>1208</v>
      </c>
    </row>
    <row r="81" spans="1:16" ht="12.75" customHeight="1" x14ac:dyDescent="0.2">
      <c r="A81" s="13">
        <v>127</v>
      </c>
      <c r="B81" t="s">
        <v>798</v>
      </c>
      <c r="C81" t="s">
        <v>799</v>
      </c>
      <c r="D81">
        <v>2018</v>
      </c>
      <c r="E81" s="19" t="s">
        <v>250</v>
      </c>
      <c r="F81" s="4" t="s">
        <v>800</v>
      </c>
      <c r="G81" t="s">
        <v>801</v>
      </c>
      <c r="H81" s="28" t="s">
        <v>802</v>
      </c>
      <c r="I81" t="s">
        <v>803</v>
      </c>
      <c r="J81" t="s">
        <v>71</v>
      </c>
      <c r="K81" t="s">
        <v>1219</v>
      </c>
      <c r="L81" t="s">
        <v>255</v>
      </c>
      <c r="M81" t="s">
        <v>1291</v>
      </c>
      <c r="N81" t="s">
        <v>1208</v>
      </c>
    </row>
    <row r="82" spans="1:16" ht="12.75" customHeight="1" x14ac:dyDescent="0.2">
      <c r="A82" s="13">
        <v>128</v>
      </c>
      <c r="B82" t="s">
        <v>804</v>
      </c>
      <c r="C82" t="s">
        <v>805</v>
      </c>
      <c r="D82">
        <v>2015</v>
      </c>
      <c r="E82" s="19" t="s">
        <v>250</v>
      </c>
      <c r="F82" s="4" t="s">
        <v>806</v>
      </c>
      <c r="G82" t="s">
        <v>807</v>
      </c>
      <c r="H82" s="28" t="s">
        <v>808</v>
      </c>
      <c r="I82" t="s">
        <v>809</v>
      </c>
      <c r="J82" t="s">
        <v>71</v>
      </c>
      <c r="K82" t="s">
        <v>1219</v>
      </c>
      <c r="L82" t="s">
        <v>255</v>
      </c>
      <c r="M82" t="s">
        <v>1292</v>
      </c>
      <c r="N82" t="s">
        <v>1208</v>
      </c>
    </row>
    <row r="83" spans="1:16" ht="12.75" customHeight="1" x14ac:dyDescent="0.2">
      <c r="A83" s="13">
        <v>131</v>
      </c>
      <c r="B83" t="s">
        <v>824</v>
      </c>
      <c r="C83" t="s">
        <v>825</v>
      </c>
      <c r="D83">
        <v>2015</v>
      </c>
      <c r="E83" s="19" t="s">
        <v>250</v>
      </c>
      <c r="F83" s="4" t="s">
        <v>826</v>
      </c>
      <c r="G83" t="s">
        <v>827</v>
      </c>
      <c r="H83" s="28" t="s">
        <v>828</v>
      </c>
      <c r="I83" t="s">
        <v>829</v>
      </c>
      <c r="J83" t="s">
        <v>71</v>
      </c>
      <c r="K83" t="s">
        <v>1219</v>
      </c>
      <c r="L83" t="s">
        <v>255</v>
      </c>
      <c r="M83" t="s">
        <v>1293</v>
      </c>
      <c r="N83" t="s">
        <v>1208</v>
      </c>
    </row>
    <row r="84" spans="1:16" ht="12.75" customHeight="1" x14ac:dyDescent="0.2">
      <c r="A84" s="13">
        <v>132</v>
      </c>
      <c r="B84" t="s">
        <v>830</v>
      </c>
      <c r="C84" t="s">
        <v>831</v>
      </c>
      <c r="D84">
        <v>2017</v>
      </c>
      <c r="E84" s="19" t="s">
        <v>250</v>
      </c>
      <c r="F84" s="4" t="s">
        <v>832</v>
      </c>
      <c r="H84" s="28" t="s">
        <v>833</v>
      </c>
      <c r="I84" t="s">
        <v>834</v>
      </c>
      <c r="J84" t="s">
        <v>71</v>
      </c>
      <c r="K84" t="s">
        <v>1219</v>
      </c>
      <c r="L84" t="s">
        <v>255</v>
      </c>
      <c r="M84" t="s">
        <v>1294</v>
      </c>
      <c r="N84" t="s">
        <v>1208</v>
      </c>
    </row>
    <row r="85" spans="1:16" ht="12.75" customHeight="1" x14ac:dyDescent="0.2">
      <c r="A85" s="13">
        <v>134</v>
      </c>
      <c r="B85" t="s">
        <v>841</v>
      </c>
      <c r="C85" t="s">
        <v>842</v>
      </c>
      <c r="D85">
        <v>2018</v>
      </c>
      <c r="E85" s="19" t="s">
        <v>250</v>
      </c>
      <c r="F85" s="20" t="s">
        <v>843</v>
      </c>
      <c r="G85" t="s">
        <v>767</v>
      </c>
      <c r="H85" s="28" t="s">
        <v>844</v>
      </c>
      <c r="I85" t="s">
        <v>845</v>
      </c>
      <c r="J85" t="s">
        <v>71</v>
      </c>
      <c r="K85" t="s">
        <v>1219</v>
      </c>
      <c r="L85" t="s">
        <v>255</v>
      </c>
      <c r="M85" t="s">
        <v>1295</v>
      </c>
      <c r="N85" t="s">
        <v>1208</v>
      </c>
    </row>
    <row r="86" spans="1:16" ht="12.75" customHeight="1" x14ac:dyDescent="0.2">
      <c r="A86" s="13">
        <v>138</v>
      </c>
      <c r="B86" t="s">
        <v>867</v>
      </c>
      <c r="C86" t="s">
        <v>868</v>
      </c>
      <c r="D86">
        <v>2016</v>
      </c>
      <c r="E86" s="19" t="s">
        <v>250</v>
      </c>
      <c r="F86" s="20" t="s">
        <v>869</v>
      </c>
      <c r="G86" t="s">
        <v>870</v>
      </c>
      <c r="H86" s="28" t="s">
        <v>871</v>
      </c>
      <c r="I86" t="s">
        <v>872</v>
      </c>
      <c r="J86" t="s">
        <v>71</v>
      </c>
      <c r="K86" t="s">
        <v>1219</v>
      </c>
      <c r="L86" t="s">
        <v>255</v>
      </c>
      <c r="M86" t="s">
        <v>1296</v>
      </c>
      <c r="N86" t="s">
        <v>1208</v>
      </c>
    </row>
    <row r="87" spans="1:16" ht="12.75" customHeight="1" x14ac:dyDescent="0.2">
      <c r="A87" s="13">
        <v>139</v>
      </c>
      <c r="B87" t="s">
        <v>873</v>
      </c>
      <c r="C87" t="s">
        <v>874</v>
      </c>
      <c r="D87">
        <v>2019</v>
      </c>
      <c r="E87" s="19" t="s">
        <v>250</v>
      </c>
      <c r="F87" s="20" t="s">
        <v>875</v>
      </c>
      <c r="G87" t="s">
        <v>876</v>
      </c>
      <c r="H87" s="28" t="s">
        <v>877</v>
      </c>
      <c r="I87" t="s">
        <v>878</v>
      </c>
      <c r="J87" t="s">
        <v>71</v>
      </c>
      <c r="K87" t="s">
        <v>1219</v>
      </c>
      <c r="L87" t="s">
        <v>255</v>
      </c>
      <c r="M87" t="s">
        <v>1297</v>
      </c>
      <c r="N87" t="s">
        <v>1208</v>
      </c>
    </row>
    <row r="88" spans="1:16" ht="12.75" customHeight="1" x14ac:dyDescent="0.2">
      <c r="A88" s="13">
        <v>141</v>
      </c>
      <c r="B88" t="s">
        <v>886</v>
      </c>
      <c r="C88" t="s">
        <v>880</v>
      </c>
      <c r="D88">
        <v>2018</v>
      </c>
      <c r="E88" s="19" t="s">
        <v>250</v>
      </c>
      <c r="F88" s="4" t="s">
        <v>887</v>
      </c>
      <c r="G88" t="s">
        <v>888</v>
      </c>
      <c r="H88" s="28" t="s">
        <v>889</v>
      </c>
      <c r="I88" t="s">
        <v>890</v>
      </c>
      <c r="J88" t="s">
        <v>71</v>
      </c>
      <c r="K88" t="s">
        <v>1219</v>
      </c>
      <c r="L88" t="s">
        <v>255</v>
      </c>
      <c r="M88" t="s">
        <v>1298</v>
      </c>
      <c r="N88" t="s">
        <v>1213</v>
      </c>
    </row>
    <row r="89" spans="1:16" ht="12.75" customHeight="1" x14ac:dyDescent="0.2">
      <c r="A89" s="13">
        <v>144</v>
      </c>
      <c r="B89" t="s">
        <v>904</v>
      </c>
      <c r="C89" t="s">
        <v>905</v>
      </c>
      <c r="D89">
        <v>2018</v>
      </c>
      <c r="E89" s="19" t="s">
        <v>250</v>
      </c>
      <c r="F89" s="4" t="s">
        <v>906</v>
      </c>
      <c r="G89" t="s">
        <v>907</v>
      </c>
      <c r="H89" s="28" t="s">
        <v>908</v>
      </c>
      <c r="I89" t="s">
        <v>909</v>
      </c>
      <c r="J89" t="s">
        <v>71</v>
      </c>
      <c r="K89" t="s">
        <v>1219</v>
      </c>
      <c r="L89" t="s">
        <v>255</v>
      </c>
      <c r="M89" t="s">
        <v>1299</v>
      </c>
      <c r="N89" t="s">
        <v>1208</v>
      </c>
    </row>
    <row r="90" spans="1:16" ht="12.75" customHeight="1" x14ac:dyDescent="0.2">
      <c r="A90" s="13">
        <v>145</v>
      </c>
      <c r="B90" t="s">
        <v>910</v>
      </c>
      <c r="C90" t="s">
        <v>911</v>
      </c>
      <c r="D90">
        <v>2016</v>
      </c>
      <c r="E90" s="19" t="s">
        <v>250</v>
      </c>
      <c r="F90" s="4" t="s">
        <v>912</v>
      </c>
      <c r="H90" s="28" t="s">
        <v>913</v>
      </c>
      <c r="I90" t="s">
        <v>914</v>
      </c>
      <c r="J90" t="s">
        <v>71</v>
      </c>
      <c r="K90" t="s">
        <v>1219</v>
      </c>
      <c r="L90" t="s">
        <v>255</v>
      </c>
      <c r="M90" t="s">
        <v>1300</v>
      </c>
      <c r="N90" t="s">
        <v>1208</v>
      </c>
      <c r="P90" t="s">
        <v>1301</v>
      </c>
    </row>
    <row r="91" spans="1:16" ht="12.75" customHeight="1" x14ac:dyDescent="0.2">
      <c r="A91" s="13">
        <v>147</v>
      </c>
      <c r="B91" t="s">
        <v>921</v>
      </c>
      <c r="C91" t="s">
        <v>372</v>
      </c>
      <c r="D91">
        <v>2016</v>
      </c>
      <c r="E91" s="19" t="s">
        <v>250</v>
      </c>
      <c r="F91" s="4" t="s">
        <v>922</v>
      </c>
      <c r="G91" t="s">
        <v>923</v>
      </c>
      <c r="H91" s="28" t="s">
        <v>924</v>
      </c>
      <c r="I91" t="s">
        <v>925</v>
      </c>
      <c r="J91" t="s">
        <v>71</v>
      </c>
      <c r="K91" t="s">
        <v>1219</v>
      </c>
      <c r="L91" t="s">
        <v>255</v>
      </c>
      <c r="M91" t="s">
        <v>1302</v>
      </c>
      <c r="N91" t="s">
        <v>1200</v>
      </c>
    </row>
    <row r="92" spans="1:16" ht="12.75" customHeight="1" x14ac:dyDescent="0.2">
      <c r="A92" s="13">
        <v>164</v>
      </c>
      <c r="B92" t="s">
        <v>1032</v>
      </c>
      <c r="C92" t="s">
        <v>1033</v>
      </c>
      <c r="D92">
        <v>2019</v>
      </c>
      <c r="E92" s="19" t="s">
        <v>250</v>
      </c>
      <c r="F92" s="20" t="s">
        <v>1034</v>
      </c>
      <c r="G92" t="s">
        <v>1035</v>
      </c>
      <c r="H92" s="28" t="s">
        <v>1036</v>
      </c>
      <c r="I92" t="s">
        <v>1037</v>
      </c>
      <c r="J92" t="s">
        <v>71</v>
      </c>
      <c r="K92" t="s">
        <v>1219</v>
      </c>
      <c r="L92" t="s">
        <v>255</v>
      </c>
      <c r="M92" t="s">
        <v>1303</v>
      </c>
      <c r="N92" t="s">
        <v>1233</v>
      </c>
    </row>
    <row r="93" spans="1:16" ht="12.75" customHeight="1" x14ac:dyDescent="0.2">
      <c r="A93" s="13">
        <v>174</v>
      </c>
      <c r="B93" t="s">
        <v>1100</v>
      </c>
      <c r="C93" t="s">
        <v>372</v>
      </c>
      <c r="D93">
        <v>2017</v>
      </c>
      <c r="E93" s="19" t="s">
        <v>250</v>
      </c>
      <c r="F93" s="4" t="s">
        <v>1101</v>
      </c>
      <c r="G93" t="s">
        <v>1102</v>
      </c>
      <c r="H93" t="s">
        <v>1103</v>
      </c>
      <c r="I93" t="s">
        <v>1104</v>
      </c>
      <c r="J93" t="s">
        <v>71</v>
      </c>
      <c r="K93" t="s">
        <v>1219</v>
      </c>
      <c r="L93" t="s">
        <v>255</v>
      </c>
      <c r="M93" t="s">
        <v>1304</v>
      </c>
      <c r="N93" t="s">
        <v>1200</v>
      </c>
    </row>
    <row r="94" spans="1:16" ht="12.75" customHeight="1" x14ac:dyDescent="0.2">
      <c r="A94" s="13">
        <v>185</v>
      </c>
      <c r="B94" t="s">
        <v>1169</v>
      </c>
      <c r="C94" t="s">
        <v>1170</v>
      </c>
      <c r="D94">
        <v>2016</v>
      </c>
      <c r="E94" s="19" t="s">
        <v>250</v>
      </c>
      <c r="F94" s="4" t="s">
        <v>1171</v>
      </c>
      <c r="H94" s="28" t="s">
        <v>1172</v>
      </c>
      <c r="I94" t="s">
        <v>1173</v>
      </c>
      <c r="J94" t="s">
        <v>71</v>
      </c>
      <c r="K94" t="s">
        <v>1219</v>
      </c>
      <c r="L94" t="s">
        <v>255</v>
      </c>
      <c r="M94" t="s">
        <v>1305</v>
      </c>
      <c r="N94" t="s">
        <v>1208</v>
      </c>
    </row>
    <row r="95" spans="1:16" s="23" customFormat="1" ht="12.75" customHeight="1" x14ac:dyDescent="0.2">
      <c r="A95" s="22">
        <f>COUNT(A3:A94)</f>
        <v>92</v>
      </c>
      <c r="E95" s="24"/>
      <c r="F95" s="25"/>
      <c r="H95" s="30"/>
      <c r="M95" s="23">
        <f>COUNTIF(M3:M94,"&lt;&gt;")</f>
        <v>92</v>
      </c>
    </row>
    <row r="96" spans="1:16" ht="12.75" customHeight="1" x14ac:dyDescent="0.2">
      <c r="A96" s="13"/>
    </row>
    <row r="99" spans="1:16" ht="15" customHeight="1" x14ac:dyDescent="0.25">
      <c r="B99" s="31" t="s">
        <v>1306</v>
      </c>
    </row>
    <row r="101" spans="1:16" ht="12.75" customHeight="1" x14ac:dyDescent="0.2">
      <c r="A101">
        <v>23</v>
      </c>
      <c r="B101" t="s">
        <v>177</v>
      </c>
      <c r="C101" t="s">
        <v>178</v>
      </c>
      <c r="D101">
        <v>2019</v>
      </c>
      <c r="E101" s="3" t="s">
        <v>167</v>
      </c>
      <c r="F101" s="4" t="s">
        <v>179</v>
      </c>
      <c r="I101" t="s">
        <v>180</v>
      </c>
      <c r="J101" t="s">
        <v>33</v>
      </c>
      <c r="K101" t="s">
        <v>34</v>
      </c>
      <c r="L101" t="s">
        <v>170</v>
      </c>
      <c r="M101" t="s">
        <v>1307</v>
      </c>
      <c r="N101" t="s">
        <v>1208</v>
      </c>
      <c r="P101" t="s">
        <v>1308</v>
      </c>
    </row>
    <row r="1048576" ht="12.75" customHeight="1" x14ac:dyDescent="0.2"/>
  </sheetData>
  <dataValidations count="1">
    <dataValidation type="list" operator="equal" showInputMessage="1" showErrorMessage="1" sqref="E10:E96 E101"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topLeftCell="A163" zoomScale="120" zoomScaleNormal="120" workbookViewId="0">
      <selection activeCell="B304" sqref="B304"/>
    </sheetView>
  </sheetViews>
  <sheetFormatPr defaultColWidth="8.7109375" defaultRowHeight="12.75" x14ac:dyDescent="0.2"/>
  <cols>
    <col min="2" max="2" width="46.42578125" style="2" bestFit="1" customWidth="1"/>
  </cols>
  <sheetData>
    <row r="1" spans="2:2" x14ac:dyDescent="0.2">
      <c r="B1" s="32" t="s">
        <v>1309</v>
      </c>
    </row>
    <row r="3" spans="2:2" x14ac:dyDescent="0.2">
      <c r="B3" t="s">
        <v>1310</v>
      </c>
    </row>
    <row r="4" spans="2:2" x14ac:dyDescent="0.2">
      <c r="B4" t="s">
        <v>1311</v>
      </c>
    </row>
    <row r="5" spans="2:2" x14ac:dyDescent="0.2">
      <c r="B5" t="s">
        <v>1312</v>
      </c>
    </row>
    <row r="6" spans="2:2" x14ac:dyDescent="0.2">
      <c r="B6" t="s">
        <v>1313</v>
      </c>
    </row>
    <row r="7" spans="2:2" x14ac:dyDescent="0.2">
      <c r="B7" t="s">
        <v>1314</v>
      </c>
    </row>
    <row r="8" spans="2:2" x14ac:dyDescent="0.2">
      <c r="B8" t="s">
        <v>1315</v>
      </c>
    </row>
    <row r="9" spans="2:2" x14ac:dyDescent="0.2">
      <c r="B9" t="s">
        <v>1316</v>
      </c>
    </row>
    <row r="10" spans="2:2" x14ac:dyDescent="0.2">
      <c r="B10" t="s">
        <v>1317</v>
      </c>
    </row>
    <row r="11" spans="2:2" x14ac:dyDescent="0.2">
      <c r="B11" t="s">
        <v>1318</v>
      </c>
    </row>
    <row r="12" spans="2:2" x14ac:dyDescent="0.2">
      <c r="B12" t="s">
        <v>1319</v>
      </c>
    </row>
    <row r="13" spans="2:2" x14ac:dyDescent="0.2">
      <c r="B13" t="s">
        <v>1320</v>
      </c>
    </row>
    <row r="14" spans="2:2" x14ac:dyDescent="0.2">
      <c r="B14" t="s">
        <v>1321</v>
      </c>
    </row>
    <row r="15" spans="2:2" x14ac:dyDescent="0.2">
      <c r="B15" t="s">
        <v>1322</v>
      </c>
    </row>
    <row r="16" spans="2:2" x14ac:dyDescent="0.2">
      <c r="B16" t="s">
        <v>1323</v>
      </c>
    </row>
    <row r="17" spans="2:2" x14ac:dyDescent="0.2">
      <c r="B17" t="s">
        <v>1324</v>
      </c>
    </row>
    <row r="18" spans="2:2" x14ac:dyDescent="0.2">
      <c r="B18" t="s">
        <v>1325</v>
      </c>
    </row>
    <row r="19" spans="2:2" x14ac:dyDescent="0.2">
      <c r="B19" t="s">
        <v>1326</v>
      </c>
    </row>
    <row r="20" spans="2:2" x14ac:dyDescent="0.2">
      <c r="B20" t="s">
        <v>1327</v>
      </c>
    </row>
    <row r="21" spans="2:2" x14ac:dyDescent="0.2">
      <c r="B21" t="s">
        <v>1328</v>
      </c>
    </row>
    <row r="22" spans="2:2" x14ac:dyDescent="0.2">
      <c r="B22" t="s">
        <v>1329</v>
      </c>
    </row>
    <row r="23" spans="2:2" x14ac:dyDescent="0.2">
      <c r="B23" t="s">
        <v>1330</v>
      </c>
    </row>
    <row r="24" spans="2:2" x14ac:dyDescent="0.2">
      <c r="B24" t="s">
        <v>1331</v>
      </c>
    </row>
    <row r="25" spans="2:2" x14ac:dyDescent="0.2">
      <c r="B25" t="s">
        <v>1332</v>
      </c>
    </row>
    <row r="26" spans="2:2" x14ac:dyDescent="0.2">
      <c r="B26" t="s">
        <v>1333</v>
      </c>
    </row>
    <row r="27" spans="2:2" x14ac:dyDescent="0.2">
      <c r="B27" t="s">
        <v>1334</v>
      </c>
    </row>
    <row r="28" spans="2:2" x14ac:dyDescent="0.2">
      <c r="B28" t="s">
        <v>1335</v>
      </c>
    </row>
    <row r="29" spans="2:2" x14ac:dyDescent="0.2">
      <c r="B29" t="s">
        <v>1336</v>
      </c>
    </row>
    <row r="30" spans="2:2" x14ac:dyDescent="0.2">
      <c r="B30" t="s">
        <v>1337</v>
      </c>
    </row>
    <row r="31" spans="2:2" x14ac:dyDescent="0.2">
      <c r="B31" t="s">
        <v>1338</v>
      </c>
    </row>
    <row r="32" spans="2:2" x14ac:dyDescent="0.2">
      <c r="B32" t="s">
        <v>1339</v>
      </c>
    </row>
    <row r="33" spans="2:2" x14ac:dyDescent="0.2">
      <c r="B33" t="s">
        <v>1340</v>
      </c>
    </row>
    <row r="34" spans="2:2" x14ac:dyDescent="0.2">
      <c r="B34" t="s">
        <v>1341</v>
      </c>
    </row>
    <row r="35" spans="2:2" x14ac:dyDescent="0.2">
      <c r="B35" t="s">
        <v>1342</v>
      </c>
    </row>
    <row r="36" spans="2:2" x14ac:dyDescent="0.2">
      <c r="B36" t="s">
        <v>1343</v>
      </c>
    </row>
    <row r="37" spans="2:2" x14ac:dyDescent="0.2">
      <c r="B37" t="s">
        <v>1344</v>
      </c>
    </row>
    <row r="38" spans="2:2" x14ac:dyDescent="0.2">
      <c r="B38" t="s">
        <v>1345</v>
      </c>
    </row>
    <row r="39" spans="2:2" x14ac:dyDescent="0.2">
      <c r="B39" t="s">
        <v>1346</v>
      </c>
    </row>
    <row r="40" spans="2:2" x14ac:dyDescent="0.2">
      <c r="B40" t="s">
        <v>1347</v>
      </c>
    </row>
    <row r="41" spans="2:2" x14ac:dyDescent="0.2">
      <c r="B41" t="s">
        <v>1348</v>
      </c>
    </row>
    <row r="42" spans="2:2" x14ac:dyDescent="0.2">
      <c r="B42" t="s">
        <v>1349</v>
      </c>
    </row>
    <row r="43" spans="2:2" x14ac:dyDescent="0.2">
      <c r="B43" t="s">
        <v>1350</v>
      </c>
    </row>
    <row r="44" spans="2:2" x14ac:dyDescent="0.2">
      <c r="B44" t="s">
        <v>1351</v>
      </c>
    </row>
    <row r="45" spans="2:2" x14ac:dyDescent="0.2">
      <c r="B45" t="s">
        <v>1352</v>
      </c>
    </row>
    <row r="46" spans="2:2" x14ac:dyDescent="0.2">
      <c r="B46" t="s">
        <v>1353</v>
      </c>
    </row>
    <row r="47" spans="2:2" x14ac:dyDescent="0.2">
      <c r="B47" t="s">
        <v>1354</v>
      </c>
    </row>
    <row r="48" spans="2:2" x14ac:dyDescent="0.2">
      <c r="B48" t="s">
        <v>1355</v>
      </c>
    </row>
    <row r="49" spans="2:2" x14ac:dyDescent="0.2">
      <c r="B49" t="s">
        <v>1356</v>
      </c>
    </row>
    <row r="50" spans="2:2" x14ac:dyDescent="0.2">
      <c r="B50" t="s">
        <v>1357</v>
      </c>
    </row>
    <row r="51" spans="2:2" x14ac:dyDescent="0.2">
      <c r="B51" t="s">
        <v>1358</v>
      </c>
    </row>
    <row r="52" spans="2:2" x14ac:dyDescent="0.2">
      <c r="B52" t="s">
        <v>1359</v>
      </c>
    </row>
    <row r="53" spans="2:2" x14ac:dyDescent="0.2">
      <c r="B53" t="s">
        <v>1360</v>
      </c>
    </row>
    <row r="54" spans="2:2" x14ac:dyDescent="0.2">
      <c r="B54" t="s">
        <v>1361</v>
      </c>
    </row>
    <row r="55" spans="2:2" x14ac:dyDescent="0.2">
      <c r="B55" t="s">
        <v>1362</v>
      </c>
    </row>
    <row r="56" spans="2:2" x14ac:dyDescent="0.2">
      <c r="B56" t="s">
        <v>1363</v>
      </c>
    </row>
    <row r="57" spans="2:2" x14ac:dyDescent="0.2">
      <c r="B57" t="s">
        <v>1364</v>
      </c>
    </row>
    <row r="58" spans="2:2" x14ac:dyDescent="0.2">
      <c r="B58" t="s">
        <v>1365</v>
      </c>
    </row>
    <row r="59" spans="2:2" x14ac:dyDescent="0.2">
      <c r="B59" t="s">
        <v>1366</v>
      </c>
    </row>
    <row r="60" spans="2:2" x14ac:dyDescent="0.2">
      <c r="B60" t="s">
        <v>1367</v>
      </c>
    </row>
    <row r="61" spans="2:2" x14ac:dyDescent="0.2">
      <c r="B61" t="s">
        <v>1368</v>
      </c>
    </row>
    <row r="62" spans="2:2" x14ac:dyDescent="0.2">
      <c r="B62" t="s">
        <v>1369</v>
      </c>
    </row>
    <row r="63" spans="2:2" x14ac:dyDescent="0.2">
      <c r="B63" t="s">
        <v>1370</v>
      </c>
    </row>
    <row r="64" spans="2:2" x14ac:dyDescent="0.2">
      <c r="B64" t="s">
        <v>1371</v>
      </c>
    </row>
    <row r="65" spans="2:2" x14ac:dyDescent="0.2">
      <c r="B65" t="s">
        <v>1372</v>
      </c>
    </row>
    <row r="66" spans="2:2" x14ac:dyDescent="0.2">
      <c r="B66" t="s">
        <v>1373</v>
      </c>
    </row>
    <row r="67" spans="2:2" x14ac:dyDescent="0.2">
      <c r="B67" t="s">
        <v>1374</v>
      </c>
    </row>
    <row r="68" spans="2:2" x14ac:dyDescent="0.2">
      <c r="B68" t="s">
        <v>1375</v>
      </c>
    </row>
    <row r="69" spans="2:2" x14ac:dyDescent="0.2">
      <c r="B69" t="s">
        <v>1376</v>
      </c>
    </row>
    <row r="70" spans="2:2" x14ac:dyDescent="0.2">
      <c r="B70" t="s">
        <v>1377</v>
      </c>
    </row>
    <row r="71" spans="2:2" x14ac:dyDescent="0.2">
      <c r="B71" t="s">
        <v>1378</v>
      </c>
    </row>
    <row r="72" spans="2:2" x14ac:dyDescent="0.2">
      <c r="B72" t="s">
        <v>1379</v>
      </c>
    </row>
    <row r="73" spans="2:2" x14ac:dyDescent="0.2">
      <c r="B73" t="s">
        <v>1380</v>
      </c>
    </row>
    <row r="74" spans="2:2" x14ac:dyDescent="0.2">
      <c r="B74" t="s">
        <v>1381</v>
      </c>
    </row>
    <row r="75" spans="2:2" x14ac:dyDescent="0.2">
      <c r="B75" t="s">
        <v>1382</v>
      </c>
    </row>
    <row r="76" spans="2:2" x14ac:dyDescent="0.2">
      <c r="B76" t="s">
        <v>1383</v>
      </c>
    </row>
    <row r="77" spans="2:2" x14ac:dyDescent="0.2">
      <c r="B77" t="s">
        <v>1384</v>
      </c>
    </row>
    <row r="78" spans="2:2" x14ac:dyDescent="0.2">
      <c r="B78" t="s">
        <v>1385</v>
      </c>
    </row>
    <row r="79" spans="2:2" x14ac:dyDescent="0.2">
      <c r="B79" t="s">
        <v>1386</v>
      </c>
    </row>
    <row r="80" spans="2:2" x14ac:dyDescent="0.2">
      <c r="B80" t="s">
        <v>1387</v>
      </c>
    </row>
    <row r="81" spans="2:2" x14ac:dyDescent="0.2">
      <c r="B81" t="s">
        <v>1388</v>
      </c>
    </row>
    <row r="82" spans="2:2" x14ac:dyDescent="0.2">
      <c r="B82" t="s">
        <v>1389</v>
      </c>
    </row>
    <row r="83" spans="2:2" x14ac:dyDescent="0.2">
      <c r="B83" t="s">
        <v>1390</v>
      </c>
    </row>
    <row r="84" spans="2:2" x14ac:dyDescent="0.2">
      <c r="B84" t="s">
        <v>1391</v>
      </c>
    </row>
    <row r="85" spans="2:2" x14ac:dyDescent="0.2">
      <c r="B85" t="s">
        <v>1392</v>
      </c>
    </row>
    <row r="86" spans="2:2" x14ac:dyDescent="0.2">
      <c r="B86" t="s">
        <v>1393</v>
      </c>
    </row>
    <row r="87" spans="2:2" x14ac:dyDescent="0.2">
      <c r="B87" t="s">
        <v>1394</v>
      </c>
    </row>
    <row r="88" spans="2:2" x14ac:dyDescent="0.2">
      <c r="B88" t="s">
        <v>1395</v>
      </c>
    </row>
    <row r="89" spans="2:2" x14ac:dyDescent="0.2">
      <c r="B89" t="s">
        <v>1396</v>
      </c>
    </row>
    <row r="90" spans="2:2" x14ac:dyDescent="0.2">
      <c r="B90" t="s">
        <v>1397</v>
      </c>
    </row>
    <row r="91" spans="2:2" x14ac:dyDescent="0.2">
      <c r="B91" t="s">
        <v>1398</v>
      </c>
    </row>
    <row r="92" spans="2:2" x14ac:dyDescent="0.2">
      <c r="B92" t="s">
        <v>1399</v>
      </c>
    </row>
    <row r="93" spans="2:2" x14ac:dyDescent="0.2">
      <c r="B93" t="s">
        <v>1400</v>
      </c>
    </row>
    <row r="94" spans="2:2" x14ac:dyDescent="0.2">
      <c r="B94" t="s">
        <v>1401</v>
      </c>
    </row>
    <row r="95" spans="2:2" x14ac:dyDescent="0.2">
      <c r="B95" t="s">
        <v>1402</v>
      </c>
    </row>
    <row r="96" spans="2:2" x14ac:dyDescent="0.2">
      <c r="B96" t="s">
        <v>1403</v>
      </c>
    </row>
    <row r="97" spans="2:2" x14ac:dyDescent="0.2">
      <c r="B97" t="s">
        <v>1404</v>
      </c>
    </row>
    <row r="98" spans="2:2" x14ac:dyDescent="0.2">
      <c r="B98" t="s">
        <v>1405</v>
      </c>
    </row>
    <row r="99" spans="2:2" x14ac:dyDescent="0.2">
      <c r="B99" t="s">
        <v>1406</v>
      </c>
    </row>
    <row r="100" spans="2:2" x14ac:dyDescent="0.2">
      <c r="B100" t="s">
        <v>1407</v>
      </c>
    </row>
    <row r="101" spans="2:2" x14ac:dyDescent="0.2">
      <c r="B101" t="s">
        <v>1408</v>
      </c>
    </row>
    <row r="102" spans="2:2" x14ac:dyDescent="0.2">
      <c r="B102" t="s">
        <v>1409</v>
      </c>
    </row>
    <row r="103" spans="2:2" x14ac:dyDescent="0.2">
      <c r="B103" t="s">
        <v>1410</v>
      </c>
    </row>
    <row r="104" spans="2:2" x14ac:dyDescent="0.2">
      <c r="B104" t="s">
        <v>1411</v>
      </c>
    </row>
    <row r="105" spans="2:2" x14ac:dyDescent="0.2">
      <c r="B105" t="s">
        <v>1412</v>
      </c>
    </row>
    <row r="106" spans="2:2" x14ac:dyDescent="0.2">
      <c r="B106" t="s">
        <v>1413</v>
      </c>
    </row>
    <row r="107" spans="2:2" x14ac:dyDescent="0.2">
      <c r="B107" t="s">
        <v>1414</v>
      </c>
    </row>
    <row r="108" spans="2:2" x14ac:dyDescent="0.2">
      <c r="B108" t="s">
        <v>1415</v>
      </c>
    </row>
    <row r="109" spans="2:2" x14ac:dyDescent="0.2">
      <c r="B109" t="s">
        <v>1416</v>
      </c>
    </row>
    <row r="110" spans="2:2" x14ac:dyDescent="0.2">
      <c r="B110" t="s">
        <v>1417</v>
      </c>
    </row>
    <row r="111" spans="2:2" x14ac:dyDescent="0.2">
      <c r="B111" t="s">
        <v>1418</v>
      </c>
    </row>
    <row r="112" spans="2:2" x14ac:dyDescent="0.2">
      <c r="B112" t="s">
        <v>1419</v>
      </c>
    </row>
    <row r="113" spans="2:2" x14ac:dyDescent="0.2">
      <c r="B113" t="s">
        <v>1420</v>
      </c>
    </row>
    <row r="114" spans="2:2" x14ac:dyDescent="0.2">
      <c r="B114" t="s">
        <v>1421</v>
      </c>
    </row>
    <row r="115" spans="2:2" x14ac:dyDescent="0.2">
      <c r="B115" t="s">
        <v>1422</v>
      </c>
    </row>
    <row r="116" spans="2:2" x14ac:dyDescent="0.2">
      <c r="B116" t="s">
        <v>1423</v>
      </c>
    </row>
    <row r="117" spans="2:2" x14ac:dyDescent="0.2">
      <c r="B117" t="s">
        <v>1424</v>
      </c>
    </row>
    <row r="118" spans="2:2" x14ac:dyDescent="0.2">
      <c r="B118" t="s">
        <v>1425</v>
      </c>
    </row>
    <row r="119" spans="2:2" x14ac:dyDescent="0.2">
      <c r="B119" t="s">
        <v>1426</v>
      </c>
    </row>
    <row r="120" spans="2:2" x14ac:dyDescent="0.2">
      <c r="B120" t="s">
        <v>1427</v>
      </c>
    </row>
    <row r="121" spans="2:2" x14ac:dyDescent="0.2">
      <c r="B121" t="s">
        <v>1428</v>
      </c>
    </row>
    <row r="122" spans="2:2" x14ac:dyDescent="0.2">
      <c r="B122" t="s">
        <v>1429</v>
      </c>
    </row>
    <row r="123" spans="2:2" x14ac:dyDescent="0.2">
      <c r="B123" t="s">
        <v>1430</v>
      </c>
    </row>
    <row r="124" spans="2:2" x14ac:dyDescent="0.2">
      <c r="B124" t="s">
        <v>1431</v>
      </c>
    </row>
    <row r="125" spans="2:2" x14ac:dyDescent="0.2">
      <c r="B125" t="s">
        <v>1432</v>
      </c>
    </row>
    <row r="126" spans="2:2" x14ac:dyDescent="0.2">
      <c r="B126" t="s">
        <v>1433</v>
      </c>
    </row>
    <row r="127" spans="2:2" x14ac:dyDescent="0.2">
      <c r="B127" t="s">
        <v>1434</v>
      </c>
    </row>
    <row r="128" spans="2:2" x14ac:dyDescent="0.2">
      <c r="B128" t="s">
        <v>1435</v>
      </c>
    </row>
    <row r="129" spans="2:2" x14ac:dyDescent="0.2">
      <c r="B129" t="s">
        <v>1436</v>
      </c>
    </row>
    <row r="130" spans="2:2" x14ac:dyDescent="0.2">
      <c r="B130" t="s">
        <v>1437</v>
      </c>
    </row>
    <row r="131" spans="2:2" x14ac:dyDescent="0.2">
      <c r="B131" t="s">
        <v>1438</v>
      </c>
    </row>
    <row r="132" spans="2:2" x14ac:dyDescent="0.2">
      <c r="B132" t="s">
        <v>1439</v>
      </c>
    </row>
    <row r="133" spans="2:2" x14ac:dyDescent="0.2">
      <c r="B133" t="s">
        <v>1440</v>
      </c>
    </row>
    <row r="134" spans="2:2" x14ac:dyDescent="0.2">
      <c r="B134" t="s">
        <v>1441</v>
      </c>
    </row>
    <row r="135" spans="2:2" x14ac:dyDescent="0.2">
      <c r="B135" t="s">
        <v>1442</v>
      </c>
    </row>
    <row r="136" spans="2:2" x14ac:dyDescent="0.2">
      <c r="B136" t="s">
        <v>1443</v>
      </c>
    </row>
    <row r="137" spans="2:2" x14ac:dyDescent="0.2">
      <c r="B137" t="s">
        <v>1444</v>
      </c>
    </row>
    <row r="138" spans="2:2" x14ac:dyDescent="0.2">
      <c r="B138" t="s">
        <v>1445</v>
      </c>
    </row>
    <row r="139" spans="2:2" x14ac:dyDescent="0.2">
      <c r="B139" t="s">
        <v>1446</v>
      </c>
    </row>
    <row r="140" spans="2:2" x14ac:dyDescent="0.2">
      <c r="B140" t="s">
        <v>1447</v>
      </c>
    </row>
    <row r="141" spans="2:2" x14ac:dyDescent="0.2">
      <c r="B141" t="s">
        <v>1448</v>
      </c>
    </row>
    <row r="142" spans="2:2" x14ac:dyDescent="0.2">
      <c r="B142" t="s">
        <v>1449</v>
      </c>
    </row>
    <row r="143" spans="2:2" x14ac:dyDescent="0.2">
      <c r="B143" t="s">
        <v>1450</v>
      </c>
    </row>
    <row r="144" spans="2:2" x14ac:dyDescent="0.2">
      <c r="B144" t="s">
        <v>1451</v>
      </c>
    </row>
    <row r="145" spans="2:2" x14ac:dyDescent="0.2">
      <c r="B145" t="s">
        <v>1452</v>
      </c>
    </row>
    <row r="146" spans="2:2" x14ac:dyDescent="0.2">
      <c r="B146" t="s">
        <v>1453</v>
      </c>
    </row>
    <row r="147" spans="2:2" x14ac:dyDescent="0.2">
      <c r="B147" t="s">
        <v>1454</v>
      </c>
    </row>
    <row r="148" spans="2:2" x14ac:dyDescent="0.2">
      <c r="B148" t="s">
        <v>1455</v>
      </c>
    </row>
    <row r="149" spans="2:2" x14ac:dyDescent="0.2">
      <c r="B149" t="s">
        <v>1456</v>
      </c>
    </row>
    <row r="150" spans="2:2" x14ac:dyDescent="0.2">
      <c r="B150" t="s">
        <v>1457</v>
      </c>
    </row>
    <row r="151" spans="2:2" x14ac:dyDescent="0.2">
      <c r="B151" t="s">
        <v>1458</v>
      </c>
    </row>
    <row r="152" spans="2:2" x14ac:dyDescent="0.2">
      <c r="B152" t="s">
        <v>1459</v>
      </c>
    </row>
    <row r="153" spans="2:2" x14ac:dyDescent="0.2">
      <c r="B153" t="s">
        <v>1460</v>
      </c>
    </row>
    <row r="154" spans="2:2" x14ac:dyDescent="0.2">
      <c r="B154" t="s">
        <v>1461</v>
      </c>
    </row>
    <row r="155" spans="2:2" x14ac:dyDescent="0.2">
      <c r="B155" t="s">
        <v>1462</v>
      </c>
    </row>
    <row r="156" spans="2:2" x14ac:dyDescent="0.2">
      <c r="B156" t="s">
        <v>1463</v>
      </c>
    </row>
    <row r="157" spans="2:2" x14ac:dyDescent="0.2">
      <c r="B157" t="s">
        <v>1464</v>
      </c>
    </row>
    <row r="158" spans="2:2" x14ac:dyDescent="0.2">
      <c r="B158" t="s">
        <v>1465</v>
      </c>
    </row>
    <row r="159" spans="2:2" x14ac:dyDescent="0.2">
      <c r="B159" t="s">
        <v>1466</v>
      </c>
    </row>
    <row r="160" spans="2:2" x14ac:dyDescent="0.2">
      <c r="B160" t="s">
        <v>1467</v>
      </c>
    </row>
    <row r="161" spans="2:2" x14ac:dyDescent="0.2">
      <c r="B161" t="s">
        <v>1468</v>
      </c>
    </row>
    <row r="162" spans="2:2" x14ac:dyDescent="0.2">
      <c r="B162" t="s">
        <v>1469</v>
      </c>
    </row>
    <row r="163" spans="2:2" x14ac:dyDescent="0.2">
      <c r="B163" t="s">
        <v>1470</v>
      </c>
    </row>
    <row r="164" spans="2:2" x14ac:dyDescent="0.2">
      <c r="B164" t="s">
        <v>1471</v>
      </c>
    </row>
    <row r="165" spans="2:2" x14ac:dyDescent="0.2">
      <c r="B165" t="s">
        <v>1472</v>
      </c>
    </row>
    <row r="166" spans="2:2" x14ac:dyDescent="0.2">
      <c r="B166" t="s">
        <v>1473</v>
      </c>
    </row>
    <row r="167" spans="2:2" x14ac:dyDescent="0.2">
      <c r="B167" t="s">
        <v>1474</v>
      </c>
    </row>
    <row r="168" spans="2:2" x14ac:dyDescent="0.2">
      <c r="B168" t="s">
        <v>1475</v>
      </c>
    </row>
    <row r="169" spans="2:2" x14ac:dyDescent="0.2">
      <c r="B169" t="s">
        <v>1476</v>
      </c>
    </row>
    <row r="170" spans="2:2" x14ac:dyDescent="0.2">
      <c r="B170" t="s">
        <v>1477</v>
      </c>
    </row>
    <row r="171" spans="2:2" x14ac:dyDescent="0.2">
      <c r="B171" t="s">
        <v>1478</v>
      </c>
    </row>
    <row r="172" spans="2:2" x14ac:dyDescent="0.2">
      <c r="B172" t="s">
        <v>1479</v>
      </c>
    </row>
    <row r="173" spans="2:2" x14ac:dyDescent="0.2">
      <c r="B173" t="s">
        <v>1480</v>
      </c>
    </row>
    <row r="174" spans="2:2" x14ac:dyDescent="0.2">
      <c r="B174" t="s">
        <v>1481</v>
      </c>
    </row>
    <row r="175" spans="2:2" x14ac:dyDescent="0.2">
      <c r="B175" t="s">
        <v>1482</v>
      </c>
    </row>
    <row r="176" spans="2:2" x14ac:dyDescent="0.2">
      <c r="B176" t="s">
        <v>1483</v>
      </c>
    </row>
    <row r="177" spans="2:2" x14ac:dyDescent="0.2">
      <c r="B177" t="s">
        <v>1484</v>
      </c>
    </row>
    <row r="178" spans="2:2" x14ac:dyDescent="0.2">
      <c r="B178" t="s">
        <v>1485</v>
      </c>
    </row>
    <row r="179" spans="2:2" x14ac:dyDescent="0.2">
      <c r="B179" t="s">
        <v>1486</v>
      </c>
    </row>
    <row r="180" spans="2:2" x14ac:dyDescent="0.2">
      <c r="B180" t="s">
        <v>1487</v>
      </c>
    </row>
    <row r="181" spans="2:2" x14ac:dyDescent="0.2">
      <c r="B181" t="s">
        <v>1488</v>
      </c>
    </row>
    <row r="182" spans="2:2" x14ac:dyDescent="0.2">
      <c r="B182" t="s">
        <v>1489</v>
      </c>
    </row>
    <row r="183" spans="2:2" x14ac:dyDescent="0.2">
      <c r="B183" t="s">
        <v>1490</v>
      </c>
    </row>
    <row r="184" spans="2:2" x14ac:dyDescent="0.2">
      <c r="B184" t="s">
        <v>1491</v>
      </c>
    </row>
    <row r="185" spans="2:2" x14ac:dyDescent="0.2">
      <c r="B185" t="s">
        <v>1492</v>
      </c>
    </row>
    <row r="186" spans="2:2" x14ac:dyDescent="0.2">
      <c r="B186" t="s">
        <v>1493</v>
      </c>
    </row>
    <row r="187" spans="2:2" x14ac:dyDescent="0.2">
      <c r="B187" t="s">
        <v>1494</v>
      </c>
    </row>
    <row r="188" spans="2:2" x14ac:dyDescent="0.2">
      <c r="B188" t="s">
        <v>1495</v>
      </c>
    </row>
    <row r="189" spans="2:2" x14ac:dyDescent="0.2">
      <c r="B189" t="s">
        <v>1496</v>
      </c>
    </row>
    <row r="190" spans="2:2" x14ac:dyDescent="0.2">
      <c r="B190" t="s">
        <v>1497</v>
      </c>
    </row>
    <row r="191" spans="2:2" x14ac:dyDescent="0.2">
      <c r="B191" t="s">
        <v>1498</v>
      </c>
    </row>
    <row r="192" spans="2:2" x14ac:dyDescent="0.2">
      <c r="B192" t="s">
        <v>1499</v>
      </c>
    </row>
    <row r="193" spans="2:2" x14ac:dyDescent="0.2">
      <c r="B193" t="s">
        <v>1500</v>
      </c>
    </row>
    <row r="194" spans="2:2" x14ac:dyDescent="0.2">
      <c r="B194" t="s">
        <v>1501</v>
      </c>
    </row>
    <row r="195" spans="2:2" x14ac:dyDescent="0.2">
      <c r="B195" t="s">
        <v>1502</v>
      </c>
    </row>
    <row r="196" spans="2:2" x14ac:dyDescent="0.2">
      <c r="B196" t="s">
        <v>1503</v>
      </c>
    </row>
    <row r="197" spans="2:2" x14ac:dyDescent="0.2">
      <c r="B197" t="s">
        <v>1504</v>
      </c>
    </row>
    <row r="198" spans="2:2" x14ac:dyDescent="0.2">
      <c r="B198" t="s">
        <v>1505</v>
      </c>
    </row>
    <row r="199" spans="2:2" x14ac:dyDescent="0.2">
      <c r="B199" t="s">
        <v>1506</v>
      </c>
    </row>
    <row r="200" spans="2:2" x14ac:dyDescent="0.2">
      <c r="B200" t="s">
        <v>1507</v>
      </c>
    </row>
    <row r="201" spans="2:2" x14ac:dyDescent="0.2">
      <c r="B201" t="s">
        <v>1508</v>
      </c>
    </row>
    <row r="202" spans="2:2" x14ac:dyDescent="0.2">
      <c r="B202" t="s">
        <v>1509</v>
      </c>
    </row>
    <row r="203" spans="2:2" x14ac:dyDescent="0.2">
      <c r="B203" t="s">
        <v>1510</v>
      </c>
    </row>
    <row r="204" spans="2:2" x14ac:dyDescent="0.2">
      <c r="B204" t="s">
        <v>1511</v>
      </c>
    </row>
    <row r="205" spans="2:2" x14ac:dyDescent="0.2">
      <c r="B205" t="s">
        <v>1512</v>
      </c>
    </row>
    <row r="206" spans="2:2" x14ac:dyDescent="0.2">
      <c r="B206" t="s">
        <v>1513</v>
      </c>
    </row>
    <row r="207" spans="2:2" x14ac:dyDescent="0.2">
      <c r="B207" t="s">
        <v>1514</v>
      </c>
    </row>
    <row r="208" spans="2:2" x14ac:dyDescent="0.2">
      <c r="B208" t="s">
        <v>1515</v>
      </c>
    </row>
    <row r="209" spans="2:2" x14ac:dyDescent="0.2">
      <c r="B209" t="s">
        <v>1516</v>
      </c>
    </row>
    <row r="210" spans="2:2" x14ac:dyDescent="0.2">
      <c r="B210" t="s">
        <v>1517</v>
      </c>
    </row>
    <row r="211" spans="2:2" x14ac:dyDescent="0.2">
      <c r="B211" t="s">
        <v>1518</v>
      </c>
    </row>
    <row r="212" spans="2:2" x14ac:dyDescent="0.2">
      <c r="B212" t="s">
        <v>1519</v>
      </c>
    </row>
    <row r="213" spans="2:2" x14ac:dyDescent="0.2">
      <c r="B213" t="s">
        <v>1520</v>
      </c>
    </row>
    <row r="214" spans="2:2" x14ac:dyDescent="0.2">
      <c r="B214" t="s">
        <v>1521</v>
      </c>
    </row>
    <row r="215" spans="2:2" x14ac:dyDescent="0.2">
      <c r="B215" t="s">
        <v>1522</v>
      </c>
    </row>
    <row r="216" spans="2:2" x14ac:dyDescent="0.2">
      <c r="B216" t="s">
        <v>1523</v>
      </c>
    </row>
    <row r="217" spans="2:2" x14ac:dyDescent="0.2">
      <c r="B217" t="s">
        <v>1524</v>
      </c>
    </row>
    <row r="218" spans="2:2" x14ac:dyDescent="0.2">
      <c r="B218" t="s">
        <v>1525</v>
      </c>
    </row>
    <row r="219" spans="2:2" x14ac:dyDescent="0.2">
      <c r="B219" t="s">
        <v>1526</v>
      </c>
    </row>
    <row r="220" spans="2:2" x14ac:dyDescent="0.2">
      <c r="B220" t="s">
        <v>1527</v>
      </c>
    </row>
    <row r="221" spans="2:2" x14ac:dyDescent="0.2">
      <c r="B221" t="s">
        <v>1528</v>
      </c>
    </row>
    <row r="222" spans="2:2" x14ac:dyDescent="0.2">
      <c r="B222" t="s">
        <v>1529</v>
      </c>
    </row>
    <row r="223" spans="2:2" x14ac:dyDescent="0.2">
      <c r="B223" t="s">
        <v>1530</v>
      </c>
    </row>
    <row r="224" spans="2:2" x14ac:dyDescent="0.2">
      <c r="B224" t="s">
        <v>1531</v>
      </c>
    </row>
    <row r="225" spans="2:2" x14ac:dyDescent="0.2">
      <c r="B225" t="s">
        <v>1532</v>
      </c>
    </row>
    <row r="226" spans="2:2" x14ac:dyDescent="0.2">
      <c r="B226" t="s">
        <v>1533</v>
      </c>
    </row>
    <row r="227" spans="2:2" x14ac:dyDescent="0.2">
      <c r="B227" t="s">
        <v>1534</v>
      </c>
    </row>
    <row r="228" spans="2:2" x14ac:dyDescent="0.2">
      <c r="B228" t="s">
        <v>1535</v>
      </c>
    </row>
    <row r="229" spans="2:2" x14ac:dyDescent="0.2">
      <c r="B229" t="s">
        <v>1536</v>
      </c>
    </row>
    <row r="230" spans="2:2" x14ac:dyDescent="0.2">
      <c r="B230" t="s">
        <v>1537</v>
      </c>
    </row>
    <row r="231" spans="2:2" x14ac:dyDescent="0.2">
      <c r="B231" t="s">
        <v>1538</v>
      </c>
    </row>
    <row r="232" spans="2:2" x14ac:dyDescent="0.2">
      <c r="B232" t="s">
        <v>1539</v>
      </c>
    </row>
    <row r="233" spans="2:2" x14ac:dyDescent="0.2">
      <c r="B233" t="s">
        <v>1540</v>
      </c>
    </row>
    <row r="234" spans="2:2" x14ac:dyDescent="0.2">
      <c r="B234" t="s">
        <v>1541</v>
      </c>
    </row>
    <row r="235" spans="2:2" x14ac:dyDescent="0.2">
      <c r="B235" t="s">
        <v>1542</v>
      </c>
    </row>
    <row r="236" spans="2:2" x14ac:dyDescent="0.2">
      <c r="B236" t="s">
        <v>1543</v>
      </c>
    </row>
    <row r="237" spans="2:2" x14ac:dyDescent="0.2">
      <c r="B237" t="s">
        <v>1544</v>
      </c>
    </row>
    <row r="238" spans="2:2" x14ac:dyDescent="0.2">
      <c r="B238" t="s">
        <v>1545</v>
      </c>
    </row>
    <row r="239" spans="2:2" x14ac:dyDescent="0.2">
      <c r="B239" t="s">
        <v>1546</v>
      </c>
    </row>
    <row r="240" spans="2:2" x14ac:dyDescent="0.2">
      <c r="B240" t="s">
        <v>1547</v>
      </c>
    </row>
    <row r="241" spans="2:2" x14ac:dyDescent="0.2">
      <c r="B241" t="s">
        <v>1548</v>
      </c>
    </row>
    <row r="242" spans="2:2" x14ac:dyDescent="0.2">
      <c r="B242" t="s">
        <v>1549</v>
      </c>
    </row>
    <row r="243" spans="2:2" x14ac:dyDescent="0.2">
      <c r="B243" t="s">
        <v>1550</v>
      </c>
    </row>
    <row r="244" spans="2:2" x14ac:dyDescent="0.2">
      <c r="B244" t="s">
        <v>1551</v>
      </c>
    </row>
    <row r="245" spans="2:2" x14ac:dyDescent="0.2">
      <c r="B245" t="s">
        <v>1552</v>
      </c>
    </row>
    <row r="246" spans="2:2" x14ac:dyDescent="0.2">
      <c r="B246" t="s">
        <v>1553</v>
      </c>
    </row>
    <row r="247" spans="2:2" x14ac:dyDescent="0.2">
      <c r="B247" t="s">
        <v>1554</v>
      </c>
    </row>
    <row r="248" spans="2:2" x14ac:dyDescent="0.2">
      <c r="B248" t="s">
        <v>1555</v>
      </c>
    </row>
    <row r="249" spans="2:2" x14ac:dyDescent="0.2">
      <c r="B249" t="s">
        <v>1556</v>
      </c>
    </row>
    <row r="250" spans="2:2" x14ac:dyDescent="0.2">
      <c r="B250" t="s">
        <v>1557</v>
      </c>
    </row>
    <row r="251" spans="2:2" x14ac:dyDescent="0.2">
      <c r="B251" t="s">
        <v>1558</v>
      </c>
    </row>
    <row r="252" spans="2:2" x14ac:dyDescent="0.2">
      <c r="B252" t="s">
        <v>1559</v>
      </c>
    </row>
    <row r="253" spans="2:2" x14ac:dyDescent="0.2">
      <c r="B253" t="s">
        <v>1560</v>
      </c>
    </row>
    <row r="254" spans="2:2" x14ac:dyDescent="0.2">
      <c r="B254" t="s">
        <v>1561</v>
      </c>
    </row>
    <row r="255" spans="2:2" x14ac:dyDescent="0.2">
      <c r="B255" t="s">
        <v>1562</v>
      </c>
    </row>
    <row r="256" spans="2:2" x14ac:dyDescent="0.2">
      <c r="B256" t="s">
        <v>1563</v>
      </c>
    </row>
    <row r="257" spans="2:2" x14ac:dyDescent="0.2">
      <c r="B257" t="s">
        <v>1564</v>
      </c>
    </row>
    <row r="258" spans="2:2" x14ac:dyDescent="0.2">
      <c r="B258" t="s">
        <v>1565</v>
      </c>
    </row>
    <row r="259" spans="2:2" x14ac:dyDescent="0.2">
      <c r="B259" t="s">
        <v>1566</v>
      </c>
    </row>
    <row r="260" spans="2:2" x14ac:dyDescent="0.2">
      <c r="B260" t="s">
        <v>1567</v>
      </c>
    </row>
    <row r="261" spans="2:2" x14ac:dyDescent="0.2">
      <c r="B261" t="s">
        <v>1568</v>
      </c>
    </row>
    <row r="262" spans="2:2" x14ac:dyDescent="0.2">
      <c r="B262" t="s">
        <v>1569</v>
      </c>
    </row>
    <row r="263" spans="2:2" x14ac:dyDescent="0.2">
      <c r="B263" t="s">
        <v>1570</v>
      </c>
    </row>
    <row r="264" spans="2:2" x14ac:dyDescent="0.2">
      <c r="B264" t="s">
        <v>1571</v>
      </c>
    </row>
    <row r="265" spans="2:2" x14ac:dyDescent="0.2">
      <c r="B265" t="s">
        <v>1572</v>
      </c>
    </row>
    <row r="266" spans="2:2" x14ac:dyDescent="0.2">
      <c r="B266" t="s">
        <v>1573</v>
      </c>
    </row>
    <row r="267" spans="2:2" x14ac:dyDescent="0.2">
      <c r="B267" t="s">
        <v>1574</v>
      </c>
    </row>
    <row r="268" spans="2:2" x14ac:dyDescent="0.2">
      <c r="B268" t="s">
        <v>1575</v>
      </c>
    </row>
    <row r="269" spans="2:2" x14ac:dyDescent="0.2">
      <c r="B269" t="s">
        <v>1576</v>
      </c>
    </row>
    <row r="270" spans="2:2" x14ac:dyDescent="0.2">
      <c r="B270" t="s">
        <v>1577</v>
      </c>
    </row>
    <row r="271" spans="2:2" x14ac:dyDescent="0.2">
      <c r="B271" t="s">
        <v>1578</v>
      </c>
    </row>
    <row r="272" spans="2:2" x14ac:dyDescent="0.2">
      <c r="B272" t="s">
        <v>1579</v>
      </c>
    </row>
    <row r="273" spans="2:2" x14ac:dyDescent="0.2">
      <c r="B273" t="s">
        <v>1435</v>
      </c>
    </row>
    <row r="274" spans="2:2" x14ac:dyDescent="0.2">
      <c r="B274" t="s">
        <v>1580</v>
      </c>
    </row>
    <row r="275" spans="2:2" x14ac:dyDescent="0.2">
      <c r="B275" t="s">
        <v>1581</v>
      </c>
    </row>
    <row r="276" spans="2:2" x14ac:dyDescent="0.2">
      <c r="B276" t="s">
        <v>1582</v>
      </c>
    </row>
    <row r="277" spans="2:2" x14ac:dyDescent="0.2">
      <c r="B277" t="s">
        <v>1583</v>
      </c>
    </row>
    <row r="278" spans="2:2" x14ac:dyDescent="0.2">
      <c r="B278" t="s">
        <v>1584</v>
      </c>
    </row>
    <row r="279" spans="2:2" x14ac:dyDescent="0.2">
      <c r="B279" t="s">
        <v>1585</v>
      </c>
    </row>
    <row r="280" spans="2:2" x14ac:dyDescent="0.2">
      <c r="B280" t="s">
        <v>1586</v>
      </c>
    </row>
    <row r="281" spans="2:2" x14ac:dyDescent="0.2">
      <c r="B281" t="s">
        <v>1587</v>
      </c>
    </row>
    <row r="282" spans="2:2" x14ac:dyDescent="0.2">
      <c r="B282" t="s">
        <v>1588</v>
      </c>
    </row>
    <row r="283" spans="2:2" x14ac:dyDescent="0.2">
      <c r="B283" t="s">
        <v>1589</v>
      </c>
    </row>
    <row r="284" spans="2:2" x14ac:dyDescent="0.2">
      <c r="B284" t="s">
        <v>1590</v>
      </c>
    </row>
    <row r="285" spans="2:2" x14ac:dyDescent="0.2">
      <c r="B285" t="s">
        <v>1591</v>
      </c>
    </row>
    <row r="286" spans="2:2" x14ac:dyDescent="0.2">
      <c r="B286" t="s">
        <v>1592</v>
      </c>
    </row>
    <row r="287" spans="2:2" x14ac:dyDescent="0.2">
      <c r="B287" t="s">
        <v>1593</v>
      </c>
    </row>
    <row r="288" spans="2:2" x14ac:dyDescent="0.2">
      <c r="B288" t="s">
        <v>1594</v>
      </c>
    </row>
    <row r="289" spans="1:2" x14ac:dyDescent="0.2">
      <c r="B289" t="s">
        <v>1595</v>
      </c>
    </row>
    <row r="290" spans="1:2" x14ac:dyDescent="0.2">
      <c r="B290" t="s">
        <v>1596</v>
      </c>
    </row>
    <row r="291" spans="1:2" x14ac:dyDescent="0.2">
      <c r="B291" t="s">
        <v>1597</v>
      </c>
    </row>
    <row r="292" spans="1:2" x14ac:dyDescent="0.2">
      <c r="B292" t="s">
        <v>1598</v>
      </c>
    </row>
    <row r="293" spans="1:2" x14ac:dyDescent="0.2">
      <c r="B293" t="s">
        <v>1599</v>
      </c>
    </row>
    <row r="294" spans="1:2" x14ac:dyDescent="0.2">
      <c r="B294" t="s">
        <v>1600</v>
      </c>
    </row>
    <row r="295" spans="1:2" x14ac:dyDescent="0.2">
      <c r="B295" t="s">
        <v>1601</v>
      </c>
    </row>
    <row r="296" spans="1:2" x14ac:dyDescent="0.2">
      <c r="B296" t="s">
        <v>1602</v>
      </c>
    </row>
    <row r="297" spans="1:2" x14ac:dyDescent="0.2">
      <c r="B297" t="s">
        <v>1603</v>
      </c>
    </row>
    <row r="299" spans="1:2" s="33" customFormat="1" x14ac:dyDescent="0.2">
      <c r="A299" s="35" t="s">
        <v>1604</v>
      </c>
      <c r="B299" s="33">
        <f>COUNTIFS(B3:B297,"&lt;&gt;*/1", B3:B297,"&lt;&gt;*/2",B3:B297,"&lt;&gt;*/3" )</f>
        <v>16</v>
      </c>
    </row>
    <row r="300" spans="1:2" x14ac:dyDescent="0.2">
      <c r="A300">
        <v>3</v>
      </c>
      <c r="B300">
        <f>COUNTIF(B4:B298,"*/3")</f>
        <v>14</v>
      </c>
    </row>
    <row r="301" spans="1:2" x14ac:dyDescent="0.2">
      <c r="A301">
        <v>2</v>
      </c>
      <c r="B301">
        <f>COUNTIF(B5:B298,"*/2")</f>
        <v>30</v>
      </c>
    </row>
    <row r="302" spans="1:2" x14ac:dyDescent="0.2">
      <c r="A302">
        <v>1</v>
      </c>
      <c r="B302">
        <f>COUNTIF(B6:B299,"*/1")</f>
        <v>235</v>
      </c>
    </row>
    <row r="303" spans="1:2" x14ac:dyDescent="0.2">
      <c r="B303" s="34">
        <f>COUNTIF(B3:B297,"&lt;&gt;")</f>
        <v>295</v>
      </c>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99"/>
  <sheetViews>
    <sheetView tabSelected="1" topLeftCell="M67" zoomScale="115" zoomScaleNormal="115" workbookViewId="0">
      <selection activeCell="S90" sqref="S90"/>
    </sheetView>
  </sheetViews>
  <sheetFormatPr defaultColWidth="8.7109375" defaultRowHeight="12.75" x14ac:dyDescent="0.2"/>
  <cols>
    <col min="1" max="1" width="51.5703125" style="38" customWidth="1"/>
    <col min="2" max="2" width="46.42578125" style="2" bestFit="1" customWidth="1"/>
    <col min="3" max="3" width="42.7109375" style="2" bestFit="1" customWidth="1"/>
    <col min="4" max="4" width="24.28515625" style="2" bestFit="1" customWidth="1"/>
    <col min="5" max="5" width="33" style="2" bestFit="1" customWidth="1"/>
    <col min="6" max="6" width="23.28515625" style="2" bestFit="1" customWidth="1"/>
    <col min="7" max="7" width="23.42578125" style="2" bestFit="1" customWidth="1"/>
    <col min="8" max="8" width="21.42578125" style="2" bestFit="1" customWidth="1"/>
    <col min="9" max="9" width="20.5703125" style="2" bestFit="1" customWidth="1"/>
    <col min="10" max="10" width="13.42578125" style="2" bestFit="1" customWidth="1"/>
    <col min="11" max="11" width="15.5703125" style="2" bestFit="1" customWidth="1"/>
    <col min="12" max="12" width="21.42578125" style="2" bestFit="1" customWidth="1"/>
    <col min="16" max="16" width="16.5703125" style="2" bestFit="1" customWidth="1"/>
    <col min="17" max="17" width="25.5703125" style="2" bestFit="1" customWidth="1"/>
    <col min="18" max="18" width="8.7109375" style="45" customWidth="1"/>
    <col min="19" max="19" width="28.42578125" style="2" bestFit="1" customWidth="1"/>
    <col min="20" max="20" width="29.7109375" style="2" bestFit="1" customWidth="1"/>
    <col min="23" max="23" width="18.28515625" bestFit="1" customWidth="1"/>
    <col min="24" max="24" width="20.140625" bestFit="1" customWidth="1"/>
  </cols>
  <sheetData>
    <row r="1" spans="1:24" x14ac:dyDescent="0.2">
      <c r="A1" s="42" t="s">
        <v>1605</v>
      </c>
      <c r="B1" s="41" t="s">
        <v>1606</v>
      </c>
    </row>
    <row r="2" spans="1:24" x14ac:dyDescent="0.2">
      <c r="P2" t="s">
        <v>1607</v>
      </c>
      <c r="Q2" t="s">
        <v>1608</v>
      </c>
    </row>
    <row r="3" spans="1:24" s="37" customFormat="1" ht="15" customHeight="1" x14ac:dyDescent="0.25">
      <c r="A3" s="39"/>
      <c r="B3" s="36" t="s">
        <v>1310</v>
      </c>
      <c r="C3" s="36" t="s">
        <v>1345</v>
      </c>
      <c r="D3" s="36" t="s">
        <v>1320</v>
      </c>
      <c r="E3" s="37" t="s">
        <v>1341</v>
      </c>
      <c r="P3" s="37">
        <f t="shared" ref="P3:P15" si="0">COUNTIF(B3:O3,"&lt;&gt;")</f>
        <v>4</v>
      </c>
      <c r="Q3" s="43">
        <v>69</v>
      </c>
      <c r="R3" s="46"/>
    </row>
    <row r="4" spans="1:24" ht="18" customHeight="1" x14ac:dyDescent="0.3">
      <c r="A4" s="38" t="s">
        <v>1609</v>
      </c>
      <c r="B4" t="s">
        <v>1311</v>
      </c>
      <c r="C4" t="s">
        <v>1592</v>
      </c>
      <c r="D4" t="s">
        <v>1591</v>
      </c>
      <c r="E4" t="s">
        <v>1490</v>
      </c>
      <c r="F4" t="s">
        <v>1401</v>
      </c>
      <c r="G4" t="s">
        <v>1405</v>
      </c>
      <c r="H4" t="s">
        <v>1331</v>
      </c>
      <c r="P4">
        <f t="shared" si="0"/>
        <v>7</v>
      </c>
      <c r="Q4" s="44">
        <v>20</v>
      </c>
      <c r="S4" s="49" t="s">
        <v>1610</v>
      </c>
      <c r="W4" s="32" t="s">
        <v>1660</v>
      </c>
    </row>
    <row r="5" spans="1:24" ht="13.5" customHeight="1" x14ac:dyDescent="0.2">
      <c r="A5" s="38" t="s">
        <v>1611</v>
      </c>
      <c r="B5" t="s">
        <v>1312</v>
      </c>
      <c r="C5" t="s">
        <v>1339</v>
      </c>
      <c r="P5">
        <f t="shared" si="0"/>
        <v>2</v>
      </c>
      <c r="Q5" s="44">
        <v>14</v>
      </c>
      <c r="S5" s="33"/>
      <c r="T5" s="33"/>
      <c r="U5" s="33"/>
      <c r="V5" s="33"/>
      <c r="W5" s="33"/>
      <c r="X5" s="33"/>
    </row>
    <row r="6" spans="1:24" x14ac:dyDescent="0.2">
      <c r="A6" s="38" t="s">
        <v>1612</v>
      </c>
      <c r="B6" t="s">
        <v>1314</v>
      </c>
      <c r="C6" t="s">
        <v>1330</v>
      </c>
      <c r="D6" t="s">
        <v>1336</v>
      </c>
      <c r="E6" t="s">
        <v>1524</v>
      </c>
      <c r="F6" t="s">
        <v>1522</v>
      </c>
      <c r="P6">
        <f t="shared" si="0"/>
        <v>5</v>
      </c>
      <c r="Q6" s="44">
        <v>16</v>
      </c>
      <c r="S6" s="32" t="s">
        <v>1609</v>
      </c>
      <c r="T6" t="s">
        <v>1609</v>
      </c>
      <c r="U6">
        <v>16</v>
      </c>
      <c r="W6" t="s">
        <v>1661</v>
      </c>
    </row>
    <row r="7" spans="1:24" x14ac:dyDescent="0.2">
      <c r="P7">
        <f t="shared" si="0"/>
        <v>0</v>
      </c>
      <c r="Q7">
        <v>0</v>
      </c>
      <c r="T7" t="s">
        <v>1611</v>
      </c>
      <c r="U7">
        <v>11</v>
      </c>
    </row>
    <row r="8" spans="1:24" x14ac:dyDescent="0.2">
      <c r="A8" s="38" t="s">
        <v>1613</v>
      </c>
      <c r="B8" t="s">
        <v>1313</v>
      </c>
      <c r="C8" t="s">
        <v>1602</v>
      </c>
      <c r="D8" t="s">
        <v>1376</v>
      </c>
      <c r="E8" t="s">
        <v>1350</v>
      </c>
      <c r="F8" t="s">
        <v>1548</v>
      </c>
      <c r="G8" t="s">
        <v>1536</v>
      </c>
      <c r="H8" t="s">
        <v>1601</v>
      </c>
      <c r="P8">
        <f t="shared" si="0"/>
        <v>7</v>
      </c>
      <c r="Q8" s="44">
        <v>15</v>
      </c>
      <c r="T8" t="s">
        <v>1612</v>
      </c>
      <c r="U8">
        <v>8</v>
      </c>
    </row>
    <row r="9" spans="1:24" x14ac:dyDescent="0.2">
      <c r="P9">
        <f t="shared" si="0"/>
        <v>0</v>
      </c>
      <c r="Q9">
        <v>0</v>
      </c>
    </row>
    <row r="10" spans="1:24" x14ac:dyDescent="0.2">
      <c r="A10" s="38" t="s">
        <v>1614</v>
      </c>
      <c r="B10" t="s">
        <v>1317</v>
      </c>
      <c r="C10" t="s">
        <v>1335</v>
      </c>
      <c r="D10" t="s">
        <v>1347</v>
      </c>
      <c r="E10" t="s">
        <v>1395</v>
      </c>
      <c r="F10" t="s">
        <v>1396</v>
      </c>
      <c r="G10" t="s">
        <v>1585</v>
      </c>
      <c r="P10">
        <f t="shared" si="0"/>
        <v>6</v>
      </c>
      <c r="Q10" s="44">
        <v>13</v>
      </c>
      <c r="S10" s="32" t="s">
        <v>1615</v>
      </c>
      <c r="T10" t="s">
        <v>1615</v>
      </c>
      <c r="U10">
        <v>11</v>
      </c>
      <c r="W10" t="s">
        <v>1662</v>
      </c>
    </row>
    <row r="11" spans="1:24" x14ac:dyDescent="0.2">
      <c r="A11" s="38" t="s">
        <v>1615</v>
      </c>
      <c r="B11" t="s">
        <v>1318</v>
      </c>
      <c r="C11" t="s">
        <v>1315</v>
      </c>
      <c r="D11" t="s">
        <v>1356</v>
      </c>
      <c r="E11" t="s">
        <v>1358</v>
      </c>
      <c r="F11" t="s">
        <v>1457</v>
      </c>
      <c r="G11" t="s">
        <v>1484</v>
      </c>
      <c r="H11" t="s">
        <v>1429</v>
      </c>
      <c r="I11" t="s">
        <v>1458</v>
      </c>
      <c r="J11" t="s">
        <v>1461</v>
      </c>
      <c r="K11" t="s">
        <v>1598</v>
      </c>
      <c r="L11" t="s">
        <v>1473</v>
      </c>
      <c r="P11">
        <f t="shared" si="0"/>
        <v>11</v>
      </c>
      <c r="Q11" s="44">
        <v>22</v>
      </c>
      <c r="T11" t="s">
        <v>1618</v>
      </c>
      <c r="U11">
        <v>5</v>
      </c>
    </row>
    <row r="12" spans="1:24" x14ac:dyDescent="0.2">
      <c r="A12" s="38" t="s">
        <v>1616</v>
      </c>
      <c r="B12" t="s">
        <v>1319</v>
      </c>
      <c r="C12" t="s">
        <v>1346</v>
      </c>
      <c r="D12" t="s">
        <v>1520</v>
      </c>
      <c r="E12" t="s">
        <v>1597</v>
      </c>
      <c r="P12">
        <f t="shared" si="0"/>
        <v>4</v>
      </c>
      <c r="Q12" s="44">
        <v>8</v>
      </c>
    </row>
    <row r="13" spans="1:24" x14ac:dyDescent="0.2">
      <c r="A13" s="38" t="s">
        <v>1617</v>
      </c>
      <c r="B13" t="s">
        <v>1323</v>
      </c>
      <c r="C13" t="s">
        <v>1382</v>
      </c>
      <c r="D13" t="s">
        <v>1451</v>
      </c>
      <c r="E13" t="s">
        <v>1462</v>
      </c>
      <c r="F13" t="s">
        <v>1463</v>
      </c>
      <c r="G13" t="s">
        <v>1519</v>
      </c>
      <c r="H13" t="s">
        <v>1517</v>
      </c>
      <c r="P13">
        <f t="shared" si="0"/>
        <v>7</v>
      </c>
      <c r="Q13" s="44">
        <v>10</v>
      </c>
    </row>
    <row r="14" spans="1:24" x14ac:dyDescent="0.2">
      <c r="A14" s="38" t="s">
        <v>1618</v>
      </c>
      <c r="B14" t="s">
        <v>1321</v>
      </c>
      <c r="C14" t="s">
        <v>1460</v>
      </c>
      <c r="D14" t="s">
        <v>1491</v>
      </c>
      <c r="E14" t="s">
        <v>1379</v>
      </c>
      <c r="F14" t="s">
        <v>1440</v>
      </c>
      <c r="P14">
        <f t="shared" si="0"/>
        <v>5</v>
      </c>
      <c r="Q14" s="44">
        <v>8</v>
      </c>
      <c r="S14" s="32" t="s">
        <v>1654</v>
      </c>
      <c r="T14" t="s">
        <v>1619</v>
      </c>
      <c r="U14">
        <v>9</v>
      </c>
      <c r="W14" t="s">
        <v>1663</v>
      </c>
    </row>
    <row r="15" spans="1:24" x14ac:dyDescent="0.2">
      <c r="A15" s="38" t="s">
        <v>1620</v>
      </c>
      <c r="B15" t="s">
        <v>1322</v>
      </c>
      <c r="C15" t="s">
        <v>1353</v>
      </c>
      <c r="D15" t="s">
        <v>1416</v>
      </c>
      <c r="E15" t="s">
        <v>1494</v>
      </c>
      <c r="F15" t="s">
        <v>1474</v>
      </c>
      <c r="P15">
        <f t="shared" si="0"/>
        <v>5</v>
      </c>
      <c r="Q15" s="44">
        <v>9</v>
      </c>
      <c r="T15" t="s">
        <v>1625</v>
      </c>
      <c r="U15">
        <v>7</v>
      </c>
    </row>
    <row r="16" spans="1:24" x14ac:dyDescent="0.2">
      <c r="Q16">
        <v>0</v>
      </c>
      <c r="T16" t="s">
        <v>1627</v>
      </c>
      <c r="U16">
        <v>4</v>
      </c>
    </row>
    <row r="17" spans="1:23" x14ac:dyDescent="0.2">
      <c r="A17" s="38" t="s">
        <v>1621</v>
      </c>
      <c r="B17" t="s">
        <v>1324</v>
      </c>
      <c r="C17" t="s">
        <v>1365</v>
      </c>
      <c r="D17" t="s">
        <v>1577</v>
      </c>
      <c r="E17" t="s">
        <v>1480</v>
      </c>
      <c r="F17" t="s">
        <v>1447</v>
      </c>
      <c r="G17" t="s">
        <v>1448</v>
      </c>
      <c r="P17">
        <f t="shared" ref="P17:P48" si="1">COUNTIF(B17:O17,"&lt;&gt;")</f>
        <v>6</v>
      </c>
      <c r="Q17" s="44">
        <v>10</v>
      </c>
      <c r="T17" t="s">
        <v>1651</v>
      </c>
      <c r="U17">
        <v>2</v>
      </c>
    </row>
    <row r="18" spans="1:23" x14ac:dyDescent="0.2">
      <c r="A18" s="38" t="s">
        <v>1622</v>
      </c>
      <c r="B18" t="s">
        <v>1325</v>
      </c>
      <c r="C18" t="s">
        <v>1332</v>
      </c>
      <c r="D18" t="s">
        <v>1391</v>
      </c>
      <c r="E18" t="s">
        <v>1557</v>
      </c>
      <c r="F18" t="s">
        <v>1559</v>
      </c>
      <c r="G18" t="s">
        <v>1558</v>
      </c>
      <c r="P18">
        <f t="shared" si="1"/>
        <v>6</v>
      </c>
      <c r="Q18" s="44">
        <v>11</v>
      </c>
    </row>
    <row r="19" spans="1:23" x14ac:dyDescent="0.2">
      <c r="P19">
        <f t="shared" si="1"/>
        <v>0</v>
      </c>
      <c r="Q19">
        <v>0</v>
      </c>
      <c r="S19" s="32" t="s">
        <v>1621</v>
      </c>
      <c r="T19" t="s">
        <v>1621</v>
      </c>
      <c r="U19">
        <v>8</v>
      </c>
      <c r="W19" t="s">
        <v>1664</v>
      </c>
    </row>
    <row r="20" spans="1:23" x14ac:dyDescent="0.2">
      <c r="A20" s="38" t="s">
        <v>1623</v>
      </c>
      <c r="B20" t="s">
        <v>1327</v>
      </c>
      <c r="C20" t="s">
        <v>1351</v>
      </c>
      <c r="D20" t="s">
        <v>1398</v>
      </c>
      <c r="E20" t="s">
        <v>1400</v>
      </c>
      <c r="F20" t="s">
        <v>1572</v>
      </c>
      <c r="G20" t="s">
        <v>1399</v>
      </c>
      <c r="H20" t="s">
        <v>1326</v>
      </c>
      <c r="P20">
        <f t="shared" si="1"/>
        <v>7</v>
      </c>
      <c r="Q20" s="44">
        <v>12</v>
      </c>
      <c r="T20" t="s">
        <v>1641</v>
      </c>
      <c r="U20">
        <v>4</v>
      </c>
    </row>
    <row r="21" spans="1:23" x14ac:dyDescent="0.2">
      <c r="P21">
        <f t="shared" si="1"/>
        <v>0</v>
      </c>
      <c r="Q21">
        <v>0</v>
      </c>
    </row>
    <row r="22" spans="1:23" x14ac:dyDescent="0.2">
      <c r="A22" s="38" t="s">
        <v>1624</v>
      </c>
      <c r="B22" t="s">
        <v>1328</v>
      </c>
      <c r="P22">
        <f t="shared" si="1"/>
        <v>1</v>
      </c>
      <c r="Q22">
        <v>3</v>
      </c>
      <c r="S22" s="32" t="s">
        <v>1617</v>
      </c>
      <c r="T22" t="s">
        <v>1617</v>
      </c>
      <c r="U22">
        <v>7</v>
      </c>
      <c r="W22" t="s">
        <v>1665</v>
      </c>
    </row>
    <row r="23" spans="1:23" x14ac:dyDescent="0.2">
      <c r="P23">
        <f t="shared" si="1"/>
        <v>0</v>
      </c>
      <c r="Q23">
        <v>0</v>
      </c>
    </row>
    <row r="24" spans="1:23" x14ac:dyDescent="0.2">
      <c r="P24">
        <f t="shared" si="1"/>
        <v>0</v>
      </c>
      <c r="Q24">
        <v>0</v>
      </c>
    </row>
    <row r="25" spans="1:23" x14ac:dyDescent="0.2">
      <c r="A25" s="38" t="s">
        <v>1625</v>
      </c>
      <c r="B25" t="s">
        <v>1316</v>
      </c>
      <c r="C25" t="s">
        <v>1348</v>
      </c>
      <c r="P25">
        <f t="shared" si="1"/>
        <v>2</v>
      </c>
      <c r="Q25" s="44">
        <v>8</v>
      </c>
      <c r="S25" s="32" t="s">
        <v>1630</v>
      </c>
      <c r="T25" t="s">
        <v>1630</v>
      </c>
      <c r="U25">
        <v>5</v>
      </c>
      <c r="W25" t="s">
        <v>1666</v>
      </c>
    </row>
    <row r="26" spans="1:23" x14ac:dyDescent="0.2">
      <c r="A26" s="38" t="s">
        <v>1619</v>
      </c>
      <c r="B26" t="s">
        <v>1333</v>
      </c>
      <c r="C26" t="s">
        <v>1434</v>
      </c>
      <c r="D26" t="s">
        <v>1435</v>
      </c>
      <c r="E26" t="s">
        <v>1595</v>
      </c>
      <c r="F26" t="s">
        <v>1329</v>
      </c>
      <c r="G26" t="s">
        <v>1435</v>
      </c>
      <c r="H26" t="s">
        <v>1363</v>
      </c>
      <c r="P26">
        <f t="shared" si="1"/>
        <v>7</v>
      </c>
      <c r="Q26" s="44">
        <v>12</v>
      </c>
      <c r="T26" t="s">
        <v>1633</v>
      </c>
      <c r="U26">
        <v>2</v>
      </c>
    </row>
    <row r="27" spans="1:23" x14ac:dyDescent="0.2">
      <c r="A27" s="38" t="s">
        <v>1627</v>
      </c>
      <c r="B27" t="s">
        <v>1334</v>
      </c>
      <c r="C27" t="s">
        <v>1596</v>
      </c>
      <c r="D27" t="s">
        <v>1599</v>
      </c>
      <c r="P27">
        <f t="shared" si="1"/>
        <v>3</v>
      </c>
      <c r="Q27" s="44">
        <v>5</v>
      </c>
    </row>
    <row r="28" spans="1:23" x14ac:dyDescent="0.2">
      <c r="B28" t="s">
        <v>1349</v>
      </c>
      <c r="C28" t="s">
        <v>1361</v>
      </c>
      <c r="D28" t="s">
        <v>1369</v>
      </c>
      <c r="P28">
        <f t="shared" si="1"/>
        <v>3</v>
      </c>
      <c r="Q28" s="44">
        <v>6</v>
      </c>
      <c r="S28" s="32" t="s">
        <v>1628</v>
      </c>
      <c r="T28" t="s">
        <v>1628</v>
      </c>
      <c r="U28">
        <v>6</v>
      </c>
      <c r="W28" t="s">
        <v>1667</v>
      </c>
    </row>
    <row r="29" spans="1:23" x14ac:dyDescent="0.2">
      <c r="P29">
        <f t="shared" si="1"/>
        <v>0</v>
      </c>
      <c r="Q29">
        <v>0</v>
      </c>
    </row>
    <row r="30" spans="1:23" x14ac:dyDescent="0.2">
      <c r="A30" s="38" t="s">
        <v>1628</v>
      </c>
      <c r="B30" t="s">
        <v>1337</v>
      </c>
      <c r="C30" t="s">
        <v>1476</v>
      </c>
      <c r="D30" t="s">
        <v>1477</v>
      </c>
      <c r="E30" t="s">
        <v>1417</v>
      </c>
      <c r="F30" t="s">
        <v>1426</v>
      </c>
      <c r="P30">
        <f t="shared" si="1"/>
        <v>5</v>
      </c>
      <c r="Q30" s="44">
        <v>7</v>
      </c>
      <c r="S30" s="32" t="s">
        <v>1629</v>
      </c>
      <c r="T30" t="s">
        <v>1629</v>
      </c>
      <c r="U30">
        <v>6</v>
      </c>
      <c r="W30" t="s">
        <v>1668</v>
      </c>
    </row>
    <row r="31" spans="1:23" x14ac:dyDescent="0.2">
      <c r="A31" s="38" t="s">
        <v>1629</v>
      </c>
      <c r="B31" t="s">
        <v>1338</v>
      </c>
      <c r="C31" t="s">
        <v>1485</v>
      </c>
      <c r="D31" t="s">
        <v>1478</v>
      </c>
      <c r="E31" t="s">
        <v>1425</v>
      </c>
      <c r="P31">
        <f t="shared" si="1"/>
        <v>4</v>
      </c>
      <c r="Q31" s="44">
        <v>6</v>
      </c>
    </row>
    <row r="32" spans="1:23" x14ac:dyDescent="0.2">
      <c r="P32">
        <f t="shared" si="1"/>
        <v>0</v>
      </c>
      <c r="Q32">
        <v>0</v>
      </c>
      <c r="S32" s="32" t="s">
        <v>1622</v>
      </c>
      <c r="T32" t="s">
        <v>1622</v>
      </c>
      <c r="U32">
        <v>5</v>
      </c>
      <c r="W32" t="s">
        <v>1669</v>
      </c>
    </row>
    <row r="33" spans="1:23" x14ac:dyDescent="0.2">
      <c r="P33">
        <f t="shared" si="1"/>
        <v>0</v>
      </c>
      <c r="Q33">
        <v>0</v>
      </c>
    </row>
    <row r="34" spans="1:23" x14ac:dyDescent="0.2">
      <c r="P34">
        <f t="shared" si="1"/>
        <v>0</v>
      </c>
      <c r="Q34">
        <v>0</v>
      </c>
      <c r="S34" s="32" t="s">
        <v>1631</v>
      </c>
      <c r="T34" t="s">
        <v>1631</v>
      </c>
      <c r="U34">
        <v>5</v>
      </c>
      <c r="W34" t="s">
        <v>1670</v>
      </c>
    </row>
    <row r="35" spans="1:23" x14ac:dyDescent="0.2">
      <c r="A35" s="38" t="s">
        <v>1631</v>
      </c>
      <c r="B35" t="s">
        <v>1342</v>
      </c>
      <c r="C35" t="s">
        <v>1359</v>
      </c>
      <c r="D35" t="s">
        <v>1467</v>
      </c>
      <c r="E35" t="s">
        <v>1468</v>
      </c>
      <c r="F35" t="s">
        <v>1466</v>
      </c>
      <c r="G35" t="s">
        <v>1378</v>
      </c>
      <c r="H35" t="s">
        <v>1380</v>
      </c>
      <c r="I35" t="s">
        <v>1503</v>
      </c>
      <c r="P35">
        <f t="shared" si="1"/>
        <v>8</v>
      </c>
      <c r="Q35" s="44">
        <v>10</v>
      </c>
    </row>
    <row r="36" spans="1:23" x14ac:dyDescent="0.2">
      <c r="A36" s="38" t="s">
        <v>1632</v>
      </c>
      <c r="B36" t="s">
        <v>1343</v>
      </c>
      <c r="C36" t="s">
        <v>1381</v>
      </c>
      <c r="P36">
        <f t="shared" si="1"/>
        <v>2</v>
      </c>
      <c r="Q36">
        <v>3</v>
      </c>
      <c r="S36" s="32" t="s">
        <v>1614</v>
      </c>
      <c r="T36" t="s">
        <v>1614</v>
      </c>
      <c r="U36">
        <v>8</v>
      </c>
      <c r="W36" t="s">
        <v>1671</v>
      </c>
    </row>
    <row r="37" spans="1:23" x14ac:dyDescent="0.2">
      <c r="P37">
        <f t="shared" si="1"/>
        <v>0</v>
      </c>
      <c r="Q37">
        <v>0</v>
      </c>
    </row>
    <row r="38" spans="1:23" x14ac:dyDescent="0.2">
      <c r="P38">
        <f t="shared" si="1"/>
        <v>0</v>
      </c>
      <c r="Q38">
        <v>0</v>
      </c>
      <c r="S38" s="32" t="s">
        <v>1616</v>
      </c>
      <c r="T38" t="s">
        <v>1616</v>
      </c>
      <c r="U38">
        <v>5</v>
      </c>
      <c r="W38" t="s">
        <v>1672</v>
      </c>
    </row>
    <row r="39" spans="1:23" x14ac:dyDescent="0.2">
      <c r="A39" s="38" t="s">
        <v>1633</v>
      </c>
      <c r="B39" t="s">
        <v>1344</v>
      </c>
      <c r="C39" t="s">
        <v>1383</v>
      </c>
      <c r="D39" t="s">
        <v>1573</v>
      </c>
      <c r="P39">
        <f t="shared" si="1"/>
        <v>3</v>
      </c>
      <c r="Q39" s="44">
        <v>4</v>
      </c>
      <c r="S39" s="32"/>
    </row>
    <row r="40" spans="1:23" x14ac:dyDescent="0.2">
      <c r="A40" s="38" t="s">
        <v>1634</v>
      </c>
      <c r="B40" t="s">
        <v>1340</v>
      </c>
      <c r="C40" t="s">
        <v>1370</v>
      </c>
      <c r="D40" t="s">
        <v>1372</v>
      </c>
      <c r="E40" t="s">
        <v>1373</v>
      </c>
      <c r="F40" t="s">
        <v>1375</v>
      </c>
      <c r="G40" t="s">
        <v>1409</v>
      </c>
      <c r="P40">
        <f t="shared" si="1"/>
        <v>6</v>
      </c>
      <c r="Q40" s="44">
        <v>7</v>
      </c>
      <c r="S40" s="32" t="s">
        <v>1626</v>
      </c>
      <c r="T40" t="s">
        <v>1626</v>
      </c>
      <c r="U40">
        <v>6</v>
      </c>
      <c r="W40" t="s">
        <v>1673</v>
      </c>
    </row>
    <row r="41" spans="1:23" x14ac:dyDescent="0.2">
      <c r="P41">
        <f t="shared" si="1"/>
        <v>0</v>
      </c>
      <c r="Q41">
        <v>0</v>
      </c>
      <c r="S41" s="32"/>
    </row>
    <row r="42" spans="1:23" x14ac:dyDescent="0.2">
      <c r="P42">
        <f t="shared" si="1"/>
        <v>0</v>
      </c>
      <c r="Q42">
        <v>0</v>
      </c>
      <c r="S42" s="32" t="s">
        <v>1635</v>
      </c>
      <c r="T42" t="s">
        <v>1635</v>
      </c>
      <c r="U42">
        <v>5</v>
      </c>
      <c r="W42" t="s">
        <v>1674</v>
      </c>
    </row>
    <row r="43" spans="1:23" x14ac:dyDescent="0.2">
      <c r="P43">
        <f t="shared" si="1"/>
        <v>0</v>
      </c>
      <c r="Q43">
        <v>0</v>
      </c>
      <c r="S43" s="32"/>
      <c r="T43" t="s">
        <v>1642</v>
      </c>
      <c r="U43">
        <v>2</v>
      </c>
    </row>
    <row r="44" spans="1:23" x14ac:dyDescent="0.2">
      <c r="P44">
        <f t="shared" si="1"/>
        <v>0</v>
      </c>
      <c r="Q44">
        <v>0</v>
      </c>
      <c r="S44" s="32"/>
    </row>
    <row r="45" spans="1:23" x14ac:dyDescent="0.2">
      <c r="A45" s="38" t="s">
        <v>1636</v>
      </c>
      <c r="B45" t="s">
        <v>1352</v>
      </c>
      <c r="C45" t="s">
        <v>1513</v>
      </c>
      <c r="P45">
        <f t="shared" si="1"/>
        <v>2</v>
      </c>
      <c r="Q45">
        <v>3</v>
      </c>
      <c r="S45" s="32"/>
    </row>
    <row r="46" spans="1:23" x14ac:dyDescent="0.2">
      <c r="P46">
        <f t="shared" si="1"/>
        <v>0</v>
      </c>
      <c r="Q46">
        <v>0</v>
      </c>
      <c r="S46" s="32" t="s">
        <v>1655</v>
      </c>
      <c r="T46" t="s">
        <v>1637</v>
      </c>
      <c r="U46">
        <v>5</v>
      </c>
      <c r="W46" t="s">
        <v>1678</v>
      </c>
    </row>
    <row r="47" spans="1:23" x14ac:dyDescent="0.2">
      <c r="B47" t="s">
        <v>1354</v>
      </c>
      <c r="P47">
        <f t="shared" si="1"/>
        <v>1</v>
      </c>
      <c r="Q47">
        <v>2</v>
      </c>
      <c r="S47" s="32"/>
      <c r="T47" t="s">
        <v>1639</v>
      </c>
      <c r="U47">
        <v>5</v>
      </c>
    </row>
    <row r="48" spans="1:23" x14ac:dyDescent="0.2">
      <c r="A48" s="38" t="s">
        <v>1638</v>
      </c>
      <c r="B48" t="s">
        <v>1355</v>
      </c>
      <c r="C48" t="s">
        <v>1455</v>
      </c>
      <c r="D48" t="s">
        <v>1456</v>
      </c>
      <c r="E48" t="s">
        <v>1523</v>
      </c>
      <c r="P48">
        <f t="shared" si="1"/>
        <v>4</v>
      </c>
      <c r="Q48" s="44">
        <v>5</v>
      </c>
      <c r="S48" s="32"/>
      <c r="T48" t="s">
        <v>1647</v>
      </c>
      <c r="U48">
        <v>3</v>
      </c>
    </row>
    <row r="49" spans="1:24" x14ac:dyDescent="0.2">
      <c r="P49">
        <f t="shared" ref="P49:P76" si="2">COUNTIF(B49:O49,"&lt;&gt;")</f>
        <v>0</v>
      </c>
      <c r="Q49">
        <v>0</v>
      </c>
      <c r="S49" s="32"/>
      <c r="T49" t="s">
        <v>1650</v>
      </c>
      <c r="U49">
        <v>2</v>
      </c>
    </row>
    <row r="50" spans="1:24" x14ac:dyDescent="0.2">
      <c r="A50" s="38" t="s">
        <v>1640</v>
      </c>
      <c r="B50" t="s">
        <v>1418</v>
      </c>
      <c r="C50" t="s">
        <v>1556</v>
      </c>
      <c r="D50" t="s">
        <v>1432</v>
      </c>
      <c r="P50">
        <f t="shared" si="2"/>
        <v>3</v>
      </c>
      <c r="Q50">
        <v>3</v>
      </c>
      <c r="S50" s="32"/>
    </row>
    <row r="51" spans="1:24" x14ac:dyDescent="0.2">
      <c r="P51">
        <f t="shared" si="2"/>
        <v>0</v>
      </c>
      <c r="Q51">
        <v>0</v>
      </c>
      <c r="S51" s="32" t="s">
        <v>1620</v>
      </c>
      <c r="T51" t="s">
        <v>1620</v>
      </c>
      <c r="U51">
        <v>5</v>
      </c>
      <c r="W51" t="s">
        <v>1675</v>
      </c>
    </row>
    <row r="52" spans="1:24" x14ac:dyDescent="0.2">
      <c r="P52">
        <f t="shared" si="2"/>
        <v>0</v>
      </c>
      <c r="Q52">
        <v>0</v>
      </c>
      <c r="S52" s="32"/>
    </row>
    <row r="53" spans="1:24" x14ac:dyDescent="0.2">
      <c r="B53" t="s">
        <v>1360</v>
      </c>
      <c r="P53">
        <f t="shared" si="2"/>
        <v>1</v>
      </c>
      <c r="Q53">
        <v>2</v>
      </c>
      <c r="S53" s="32"/>
    </row>
    <row r="54" spans="1:24" x14ac:dyDescent="0.2">
      <c r="P54">
        <f t="shared" si="2"/>
        <v>0</v>
      </c>
      <c r="Q54">
        <v>0</v>
      </c>
      <c r="S54" s="32" t="s">
        <v>1638</v>
      </c>
      <c r="T54" s="2" t="s">
        <v>1638</v>
      </c>
      <c r="U54" s="2">
        <v>4</v>
      </c>
      <c r="W54" t="s">
        <v>1676</v>
      </c>
    </row>
    <row r="55" spans="1:24" x14ac:dyDescent="0.2">
      <c r="A55" s="38" t="s">
        <v>1642</v>
      </c>
      <c r="B55" t="s">
        <v>1362</v>
      </c>
      <c r="C55" t="s">
        <v>1533</v>
      </c>
      <c r="D55" t="s">
        <v>1508</v>
      </c>
      <c r="P55">
        <f t="shared" si="2"/>
        <v>3</v>
      </c>
      <c r="Q55" s="44">
        <v>4</v>
      </c>
      <c r="S55" s="32"/>
    </row>
    <row r="56" spans="1:24" x14ac:dyDescent="0.2">
      <c r="P56">
        <f t="shared" si="2"/>
        <v>0</v>
      </c>
      <c r="Q56">
        <v>0</v>
      </c>
      <c r="S56" s="32" t="s">
        <v>1634</v>
      </c>
      <c r="T56" t="s">
        <v>1634</v>
      </c>
      <c r="U56">
        <v>3</v>
      </c>
      <c r="W56" t="s">
        <v>1677</v>
      </c>
    </row>
    <row r="57" spans="1:24" x14ac:dyDescent="0.2">
      <c r="A57" s="38" t="s">
        <v>1641</v>
      </c>
      <c r="B57" t="s">
        <v>1364</v>
      </c>
      <c r="C57" t="s">
        <v>1430</v>
      </c>
      <c r="D57" t="s">
        <v>1431</v>
      </c>
      <c r="E57" t="s">
        <v>1446</v>
      </c>
      <c r="F57" t="s">
        <v>1537</v>
      </c>
      <c r="G57" t="s">
        <v>1566</v>
      </c>
      <c r="H57" t="s">
        <v>1567</v>
      </c>
      <c r="P57">
        <f t="shared" si="2"/>
        <v>7</v>
      </c>
      <c r="Q57" s="44">
        <v>8</v>
      </c>
      <c r="S57" s="32"/>
    </row>
    <row r="58" spans="1:24" x14ac:dyDescent="0.2">
      <c r="A58" s="38" t="s">
        <v>1643</v>
      </c>
      <c r="B58" t="s">
        <v>1543</v>
      </c>
      <c r="C58" t="s">
        <v>1554</v>
      </c>
      <c r="P58">
        <f t="shared" si="2"/>
        <v>2</v>
      </c>
      <c r="Q58">
        <v>2</v>
      </c>
      <c r="S58" s="32" t="s">
        <v>1656</v>
      </c>
      <c r="T58" t="s">
        <v>1644</v>
      </c>
      <c r="U58">
        <v>4</v>
      </c>
      <c r="W58" t="s">
        <v>1679</v>
      </c>
    </row>
    <row r="59" spans="1:24" x14ac:dyDescent="0.2">
      <c r="P59">
        <f t="shared" si="2"/>
        <v>0</v>
      </c>
      <c r="Q59">
        <v>0</v>
      </c>
      <c r="S59" s="48" t="s">
        <v>1657</v>
      </c>
      <c r="T59" t="s">
        <v>1649</v>
      </c>
      <c r="U59">
        <v>1</v>
      </c>
    </row>
    <row r="60" spans="1:24" x14ac:dyDescent="0.2">
      <c r="P60">
        <f t="shared" si="2"/>
        <v>0</v>
      </c>
      <c r="Q60">
        <v>0</v>
      </c>
      <c r="S60" s="32"/>
    </row>
    <row r="61" spans="1:24" x14ac:dyDescent="0.2">
      <c r="A61" s="38" t="s">
        <v>1626</v>
      </c>
      <c r="B61" t="s">
        <v>1368</v>
      </c>
      <c r="C61" t="s">
        <v>1414</v>
      </c>
      <c r="D61" t="s">
        <v>1603</v>
      </c>
      <c r="E61" t="s">
        <v>1528</v>
      </c>
      <c r="F61" t="s">
        <v>1465</v>
      </c>
      <c r="G61" t="s">
        <v>1464</v>
      </c>
      <c r="P61">
        <f t="shared" si="2"/>
        <v>6</v>
      </c>
      <c r="Q61" s="44">
        <v>7</v>
      </c>
      <c r="S61" s="32" t="s">
        <v>1659</v>
      </c>
      <c r="T61" t="s">
        <v>1623</v>
      </c>
      <c r="U61">
        <v>4</v>
      </c>
      <c r="W61" t="s">
        <v>1680</v>
      </c>
    </row>
    <row r="62" spans="1:24" x14ac:dyDescent="0.2">
      <c r="P62">
        <f t="shared" si="2"/>
        <v>0</v>
      </c>
      <c r="Q62">
        <v>0</v>
      </c>
      <c r="S62" s="32"/>
      <c r="T62" t="s">
        <v>1645</v>
      </c>
      <c r="U62">
        <v>3</v>
      </c>
    </row>
    <row r="63" spans="1:24" x14ac:dyDescent="0.2">
      <c r="P63">
        <f t="shared" si="2"/>
        <v>0</v>
      </c>
      <c r="Q63">
        <v>0</v>
      </c>
      <c r="S63" s="32"/>
    </row>
    <row r="64" spans="1:24" x14ac:dyDescent="0.2">
      <c r="P64">
        <f t="shared" si="2"/>
        <v>0</v>
      </c>
      <c r="Q64">
        <v>0</v>
      </c>
      <c r="S64" s="32" t="s">
        <v>1640</v>
      </c>
      <c r="T64" t="s">
        <v>1640</v>
      </c>
      <c r="U64">
        <v>3</v>
      </c>
      <c r="W64" t="s">
        <v>1681</v>
      </c>
      <c r="X64" s="32" t="s">
        <v>1682</v>
      </c>
    </row>
    <row r="65" spans="1:23" x14ac:dyDescent="0.2">
      <c r="P65">
        <f t="shared" si="2"/>
        <v>0</v>
      </c>
      <c r="Q65">
        <v>0</v>
      </c>
      <c r="S65" s="32"/>
    </row>
    <row r="66" spans="1:23" x14ac:dyDescent="0.2">
      <c r="A66" s="38" t="s">
        <v>1630</v>
      </c>
      <c r="B66" t="s">
        <v>1385</v>
      </c>
      <c r="C66" t="s">
        <v>1386</v>
      </c>
      <c r="D66" t="s">
        <v>1374</v>
      </c>
      <c r="E66" t="s">
        <v>1397</v>
      </c>
      <c r="F66" t="s">
        <v>1515</v>
      </c>
      <c r="G66" t="s">
        <v>1514</v>
      </c>
      <c r="H66" t="s">
        <v>1516</v>
      </c>
      <c r="I66" t="s">
        <v>1402</v>
      </c>
      <c r="J66" t="s">
        <v>1384</v>
      </c>
      <c r="P66">
        <f t="shared" si="2"/>
        <v>9</v>
      </c>
      <c r="Q66" s="44">
        <v>9</v>
      </c>
      <c r="S66" s="32"/>
    </row>
    <row r="67" spans="1:23" x14ac:dyDescent="0.2">
      <c r="P67">
        <f t="shared" si="2"/>
        <v>0</v>
      </c>
      <c r="Q67">
        <v>0</v>
      </c>
      <c r="S67" s="32"/>
    </row>
    <row r="68" spans="1:23" x14ac:dyDescent="0.2">
      <c r="B68" t="s">
        <v>1371</v>
      </c>
      <c r="P68">
        <f t="shared" si="2"/>
        <v>1</v>
      </c>
      <c r="Q68">
        <v>1</v>
      </c>
      <c r="S68" s="32" t="s">
        <v>1646</v>
      </c>
      <c r="T68" t="s">
        <v>1646</v>
      </c>
      <c r="U68">
        <v>3</v>
      </c>
      <c r="W68" t="s">
        <v>1683</v>
      </c>
    </row>
    <row r="69" spans="1:23" x14ac:dyDescent="0.2">
      <c r="P69">
        <f t="shared" si="2"/>
        <v>0</v>
      </c>
      <c r="Q69">
        <v>0</v>
      </c>
      <c r="S69" s="32"/>
    </row>
    <row r="70" spans="1:23" x14ac:dyDescent="0.2">
      <c r="B70" t="s">
        <v>1377</v>
      </c>
      <c r="P70">
        <f t="shared" si="2"/>
        <v>1</v>
      </c>
      <c r="Q70">
        <v>1</v>
      </c>
      <c r="S70" s="32" t="s">
        <v>1624</v>
      </c>
      <c r="T70" t="s">
        <v>1624</v>
      </c>
      <c r="U70">
        <v>3</v>
      </c>
      <c r="W70" t="s">
        <v>1684</v>
      </c>
    </row>
    <row r="71" spans="1:23" x14ac:dyDescent="0.2">
      <c r="P71">
        <f t="shared" si="2"/>
        <v>0</v>
      </c>
      <c r="Q71">
        <v>0</v>
      </c>
      <c r="S71" s="32"/>
    </row>
    <row r="72" spans="1:23" x14ac:dyDescent="0.2">
      <c r="P72">
        <f t="shared" si="2"/>
        <v>0</v>
      </c>
      <c r="Q72">
        <v>0</v>
      </c>
      <c r="S72" s="32" t="s">
        <v>1613</v>
      </c>
      <c r="T72" t="s">
        <v>1613</v>
      </c>
      <c r="U72">
        <v>12</v>
      </c>
      <c r="W72" t="s">
        <v>1685</v>
      </c>
    </row>
    <row r="73" spans="1:23" x14ac:dyDescent="0.2">
      <c r="B73" t="s">
        <v>1583</v>
      </c>
      <c r="P73">
        <f t="shared" si="2"/>
        <v>1</v>
      </c>
      <c r="Q73">
        <v>1</v>
      </c>
      <c r="S73" s="32"/>
      <c r="T73" t="s">
        <v>1636</v>
      </c>
      <c r="U73">
        <v>3</v>
      </c>
    </row>
    <row r="74" spans="1:23" x14ac:dyDescent="0.2">
      <c r="P74">
        <f t="shared" si="2"/>
        <v>0</v>
      </c>
      <c r="Q74">
        <v>0</v>
      </c>
      <c r="S74" s="32"/>
    </row>
    <row r="75" spans="1:23" x14ac:dyDescent="0.2">
      <c r="B75" t="s">
        <v>1366</v>
      </c>
      <c r="P75">
        <f t="shared" si="2"/>
        <v>1</v>
      </c>
      <c r="Q75">
        <v>2</v>
      </c>
      <c r="S75" s="32"/>
    </row>
    <row r="76" spans="1:23" x14ac:dyDescent="0.2">
      <c r="P76">
        <f t="shared" si="2"/>
        <v>0</v>
      </c>
      <c r="Q76">
        <v>0</v>
      </c>
      <c r="S76" s="32"/>
    </row>
    <row r="77" spans="1:23" x14ac:dyDescent="0.2">
      <c r="Q77">
        <v>0</v>
      </c>
      <c r="S77" s="32"/>
    </row>
    <row r="78" spans="1:23" x14ac:dyDescent="0.2">
      <c r="Q78">
        <v>0</v>
      </c>
      <c r="S78" s="32"/>
    </row>
    <row r="79" spans="1:23" x14ac:dyDescent="0.2">
      <c r="P79">
        <f t="shared" ref="P79:P110" si="3">COUNTIF(B79:O79,"&lt;&gt;")</f>
        <v>0</v>
      </c>
      <c r="Q79">
        <v>0</v>
      </c>
      <c r="S79" s="32"/>
    </row>
    <row r="80" spans="1:23" x14ac:dyDescent="0.2">
      <c r="A80" s="38" t="s">
        <v>1649</v>
      </c>
      <c r="B80" t="s">
        <v>1387</v>
      </c>
      <c r="C80" t="s">
        <v>1393</v>
      </c>
      <c r="D80" t="s">
        <v>1390</v>
      </c>
      <c r="E80" t="s">
        <v>1392</v>
      </c>
      <c r="F80" t="s">
        <v>1388</v>
      </c>
      <c r="P80">
        <f t="shared" si="3"/>
        <v>5</v>
      </c>
      <c r="Q80" s="44">
        <v>5</v>
      </c>
      <c r="S80" s="32" t="s">
        <v>1658</v>
      </c>
      <c r="T80" t="s">
        <v>1632</v>
      </c>
      <c r="U80">
        <v>2</v>
      </c>
      <c r="W80" t="s">
        <v>1686</v>
      </c>
    </row>
    <row r="81" spans="1:21" x14ac:dyDescent="0.2">
      <c r="P81">
        <f t="shared" si="3"/>
        <v>0</v>
      </c>
      <c r="Q81">
        <v>0</v>
      </c>
      <c r="T81" t="s">
        <v>1643</v>
      </c>
      <c r="U81">
        <v>2</v>
      </c>
    </row>
    <row r="82" spans="1:21" x14ac:dyDescent="0.2">
      <c r="A82" s="38" t="s">
        <v>1648</v>
      </c>
      <c r="B82" t="s">
        <v>1389</v>
      </c>
      <c r="C82" t="s">
        <v>1584</v>
      </c>
      <c r="D82" t="s">
        <v>1582</v>
      </c>
      <c r="P82">
        <f t="shared" si="3"/>
        <v>3</v>
      </c>
      <c r="Q82">
        <v>3</v>
      </c>
      <c r="T82" t="s">
        <v>1648</v>
      </c>
      <c r="U82">
        <v>2</v>
      </c>
    </row>
    <row r="83" spans="1:21" x14ac:dyDescent="0.2">
      <c r="P83">
        <f t="shared" si="3"/>
        <v>0</v>
      </c>
      <c r="Q83">
        <v>0</v>
      </c>
      <c r="T83" t="s">
        <v>1652</v>
      </c>
      <c r="U83">
        <v>1</v>
      </c>
    </row>
    <row r="84" spans="1:21" x14ac:dyDescent="0.2">
      <c r="B84" t="s">
        <v>1408</v>
      </c>
      <c r="C84" t="s">
        <v>1410</v>
      </c>
      <c r="P84">
        <f t="shared" si="3"/>
        <v>2</v>
      </c>
      <c r="Q84">
        <v>2</v>
      </c>
      <c r="T84" t="s">
        <v>1653</v>
      </c>
      <c r="U84">
        <v>1</v>
      </c>
    </row>
    <row r="85" spans="1:21" x14ac:dyDescent="0.2">
      <c r="P85">
        <f t="shared" si="3"/>
        <v>0</v>
      </c>
      <c r="Q85">
        <v>0</v>
      </c>
    </row>
    <row r="86" spans="1:21" x14ac:dyDescent="0.2">
      <c r="P86">
        <f t="shared" si="3"/>
        <v>0</v>
      </c>
      <c r="Q86">
        <v>0</v>
      </c>
    </row>
    <row r="87" spans="1:21" x14ac:dyDescent="0.2">
      <c r="A87" s="38" t="s">
        <v>1635</v>
      </c>
      <c r="B87" t="s">
        <v>1394</v>
      </c>
      <c r="C87" t="s">
        <v>1433</v>
      </c>
      <c r="D87" t="s">
        <v>1469</v>
      </c>
      <c r="E87" t="s">
        <v>1357</v>
      </c>
      <c r="P87">
        <f t="shared" si="3"/>
        <v>4</v>
      </c>
      <c r="Q87" s="44">
        <v>5</v>
      </c>
    </row>
    <row r="88" spans="1:21" x14ac:dyDescent="0.2">
      <c r="P88">
        <f t="shared" si="3"/>
        <v>0</v>
      </c>
      <c r="Q88">
        <v>0</v>
      </c>
    </row>
    <row r="89" spans="1:21" x14ac:dyDescent="0.2">
      <c r="P89">
        <f t="shared" si="3"/>
        <v>0</v>
      </c>
      <c r="Q89">
        <v>0</v>
      </c>
    </row>
    <row r="90" spans="1:21" x14ac:dyDescent="0.2">
      <c r="P90">
        <f t="shared" si="3"/>
        <v>0</v>
      </c>
      <c r="Q90">
        <v>0</v>
      </c>
    </row>
    <row r="91" spans="1:21" x14ac:dyDescent="0.2">
      <c r="P91">
        <f t="shared" si="3"/>
        <v>0</v>
      </c>
      <c r="Q91">
        <v>0</v>
      </c>
    </row>
    <row r="92" spans="1:21" x14ac:dyDescent="0.2">
      <c r="P92">
        <f t="shared" si="3"/>
        <v>0</v>
      </c>
      <c r="Q92">
        <v>0</v>
      </c>
    </row>
    <row r="93" spans="1:21" x14ac:dyDescent="0.2">
      <c r="P93">
        <f t="shared" si="3"/>
        <v>0</v>
      </c>
      <c r="Q93">
        <v>0</v>
      </c>
    </row>
    <row r="94" spans="1:21" x14ac:dyDescent="0.2">
      <c r="P94">
        <f t="shared" si="3"/>
        <v>0</v>
      </c>
      <c r="Q94">
        <v>0</v>
      </c>
    </row>
    <row r="95" spans="1:21" x14ac:dyDescent="0.2">
      <c r="P95">
        <f t="shared" si="3"/>
        <v>0</v>
      </c>
      <c r="Q95">
        <v>0</v>
      </c>
    </row>
    <row r="96" spans="1:21" x14ac:dyDescent="0.2">
      <c r="B96" t="s">
        <v>1403</v>
      </c>
      <c r="P96">
        <f t="shared" si="3"/>
        <v>1</v>
      </c>
      <c r="Q96">
        <v>1</v>
      </c>
    </row>
    <row r="97" spans="2:30" x14ac:dyDescent="0.2">
      <c r="B97" t="s">
        <v>1404</v>
      </c>
      <c r="P97">
        <f t="shared" si="3"/>
        <v>1</v>
      </c>
      <c r="Q97">
        <v>1</v>
      </c>
    </row>
    <row r="98" spans="2:30" x14ac:dyDescent="0.2">
      <c r="P98">
        <f t="shared" si="3"/>
        <v>0</v>
      </c>
      <c r="Q98">
        <v>0</v>
      </c>
      <c r="S98" s="33">
        <f>COUNTIF(S6:S97, "&lt;&gt;")</f>
        <v>26</v>
      </c>
      <c r="T98" s="33">
        <f>COUNTIF(T6:T97, "&lt;&gt;")</f>
        <v>44</v>
      </c>
      <c r="U98" s="33">
        <f>SUM(U6:U97)</f>
        <v>218</v>
      </c>
      <c r="V98" s="33"/>
      <c r="W98" s="33"/>
      <c r="X98" s="33"/>
      <c r="Y98" s="33"/>
      <c r="Z98" s="33"/>
      <c r="AA98" s="33"/>
      <c r="AB98" s="33"/>
      <c r="AC98" s="33"/>
      <c r="AD98" s="33"/>
    </row>
    <row r="99" spans="2:30" x14ac:dyDescent="0.2">
      <c r="P99">
        <f t="shared" si="3"/>
        <v>0</v>
      </c>
      <c r="Q99">
        <v>0</v>
      </c>
    </row>
    <row r="100" spans="2:30" x14ac:dyDescent="0.2">
      <c r="P100">
        <f t="shared" si="3"/>
        <v>0</v>
      </c>
      <c r="Q100">
        <v>0</v>
      </c>
    </row>
    <row r="101" spans="2:30" x14ac:dyDescent="0.2">
      <c r="P101">
        <f t="shared" si="3"/>
        <v>0</v>
      </c>
      <c r="Q101">
        <v>0</v>
      </c>
    </row>
    <row r="102" spans="2:30" x14ac:dyDescent="0.2">
      <c r="P102">
        <f t="shared" si="3"/>
        <v>0</v>
      </c>
      <c r="Q102">
        <v>0</v>
      </c>
    </row>
    <row r="103" spans="2:30" x14ac:dyDescent="0.2">
      <c r="P103">
        <f t="shared" si="3"/>
        <v>0</v>
      </c>
      <c r="Q103">
        <v>0</v>
      </c>
    </row>
    <row r="104" spans="2:30" x14ac:dyDescent="0.2">
      <c r="B104" t="s">
        <v>1411</v>
      </c>
      <c r="P104">
        <f t="shared" si="3"/>
        <v>1</v>
      </c>
      <c r="Q104">
        <v>1</v>
      </c>
    </row>
    <row r="105" spans="2:30" x14ac:dyDescent="0.2">
      <c r="P105">
        <f t="shared" si="3"/>
        <v>0</v>
      </c>
      <c r="Q105">
        <v>0</v>
      </c>
    </row>
    <row r="106" spans="2:30" x14ac:dyDescent="0.2">
      <c r="B106" t="s">
        <v>1413</v>
      </c>
      <c r="P106">
        <f t="shared" si="3"/>
        <v>1</v>
      </c>
      <c r="Q106">
        <v>1</v>
      </c>
    </row>
    <row r="107" spans="2:30" x14ac:dyDescent="0.2">
      <c r="B107" t="s">
        <v>1412</v>
      </c>
      <c r="C107" t="s">
        <v>1407</v>
      </c>
      <c r="P107">
        <f t="shared" si="3"/>
        <v>2</v>
      </c>
      <c r="Q107">
        <v>2</v>
      </c>
    </row>
    <row r="108" spans="2:30" x14ac:dyDescent="0.2">
      <c r="B108" t="s">
        <v>1415</v>
      </c>
      <c r="P108">
        <f t="shared" si="3"/>
        <v>1</v>
      </c>
      <c r="Q108">
        <v>1</v>
      </c>
    </row>
    <row r="109" spans="2:30" x14ac:dyDescent="0.2">
      <c r="P109">
        <f t="shared" si="3"/>
        <v>0</v>
      </c>
      <c r="Q109">
        <v>0</v>
      </c>
    </row>
    <row r="110" spans="2:30" x14ac:dyDescent="0.2">
      <c r="P110">
        <f t="shared" si="3"/>
        <v>0</v>
      </c>
      <c r="Q110">
        <v>0</v>
      </c>
    </row>
    <row r="111" spans="2:30" x14ac:dyDescent="0.2">
      <c r="Q111">
        <v>0</v>
      </c>
    </row>
    <row r="112" spans="2:30" x14ac:dyDescent="0.2">
      <c r="B112" t="s">
        <v>1419</v>
      </c>
      <c r="C112" t="s">
        <v>1420</v>
      </c>
      <c r="P112">
        <f t="shared" ref="P112:P143" si="4">COUNTIF(B112:O112,"&lt;&gt;")</f>
        <v>2</v>
      </c>
      <c r="Q112">
        <v>2</v>
      </c>
    </row>
    <row r="113" spans="2:17" x14ac:dyDescent="0.2">
      <c r="P113">
        <f t="shared" si="4"/>
        <v>0</v>
      </c>
      <c r="Q113">
        <v>0</v>
      </c>
    </row>
    <row r="114" spans="2:17" x14ac:dyDescent="0.2">
      <c r="B114" t="s">
        <v>1421</v>
      </c>
      <c r="P114">
        <f t="shared" si="4"/>
        <v>1</v>
      </c>
      <c r="Q114">
        <v>1</v>
      </c>
    </row>
    <row r="115" spans="2:17" x14ac:dyDescent="0.2">
      <c r="B115" t="s">
        <v>1422</v>
      </c>
      <c r="P115">
        <f t="shared" si="4"/>
        <v>1</v>
      </c>
      <c r="Q115">
        <v>1</v>
      </c>
    </row>
    <row r="116" spans="2:17" x14ac:dyDescent="0.2">
      <c r="B116" t="s">
        <v>1423</v>
      </c>
      <c r="P116">
        <f t="shared" si="4"/>
        <v>1</v>
      </c>
      <c r="Q116">
        <v>1</v>
      </c>
    </row>
    <row r="117" spans="2:17" x14ac:dyDescent="0.2">
      <c r="B117" t="s">
        <v>1424</v>
      </c>
      <c r="P117">
        <f t="shared" si="4"/>
        <v>1</v>
      </c>
      <c r="Q117">
        <v>1</v>
      </c>
    </row>
    <row r="118" spans="2:17" x14ac:dyDescent="0.2">
      <c r="P118">
        <f t="shared" si="4"/>
        <v>0</v>
      </c>
      <c r="Q118">
        <v>0</v>
      </c>
    </row>
    <row r="119" spans="2:17" x14ac:dyDescent="0.2">
      <c r="P119">
        <f t="shared" si="4"/>
        <v>0</v>
      </c>
      <c r="Q119">
        <v>0</v>
      </c>
    </row>
    <row r="120" spans="2:17" x14ac:dyDescent="0.2">
      <c r="B120" t="s">
        <v>1427</v>
      </c>
      <c r="P120">
        <f t="shared" si="4"/>
        <v>1</v>
      </c>
      <c r="Q120">
        <v>1</v>
      </c>
    </row>
    <row r="121" spans="2:17" x14ac:dyDescent="0.2">
      <c r="B121" t="s">
        <v>1428</v>
      </c>
      <c r="P121">
        <f t="shared" si="4"/>
        <v>1</v>
      </c>
      <c r="Q121">
        <v>1</v>
      </c>
    </row>
    <row r="122" spans="2:17" x14ac:dyDescent="0.2">
      <c r="P122">
        <f t="shared" si="4"/>
        <v>0</v>
      </c>
      <c r="Q122">
        <v>0</v>
      </c>
    </row>
    <row r="123" spans="2:17" x14ac:dyDescent="0.2">
      <c r="P123">
        <f t="shared" si="4"/>
        <v>0</v>
      </c>
      <c r="Q123">
        <v>0</v>
      </c>
    </row>
    <row r="124" spans="2:17" x14ac:dyDescent="0.2">
      <c r="P124">
        <f t="shared" si="4"/>
        <v>0</v>
      </c>
      <c r="Q124">
        <v>0</v>
      </c>
    </row>
    <row r="125" spans="2:17" x14ac:dyDescent="0.2">
      <c r="P125">
        <f t="shared" si="4"/>
        <v>0</v>
      </c>
      <c r="Q125">
        <v>0</v>
      </c>
    </row>
    <row r="126" spans="2:17" x14ac:dyDescent="0.2">
      <c r="P126">
        <f t="shared" si="4"/>
        <v>0</v>
      </c>
      <c r="Q126">
        <v>0</v>
      </c>
    </row>
    <row r="127" spans="2:17" x14ac:dyDescent="0.2">
      <c r="P127">
        <f t="shared" si="4"/>
        <v>0</v>
      </c>
      <c r="Q127">
        <v>0</v>
      </c>
    </row>
    <row r="128" spans="2:17" x14ac:dyDescent="0.2">
      <c r="B128" t="s">
        <v>1436</v>
      </c>
      <c r="P128">
        <f t="shared" si="4"/>
        <v>1</v>
      </c>
      <c r="Q128">
        <v>1</v>
      </c>
    </row>
    <row r="129" spans="2:17" x14ac:dyDescent="0.2">
      <c r="P129">
        <f t="shared" si="4"/>
        <v>0</v>
      </c>
      <c r="Q129">
        <v>0</v>
      </c>
    </row>
    <row r="130" spans="2:17" x14ac:dyDescent="0.2">
      <c r="P130">
        <f t="shared" si="4"/>
        <v>0</v>
      </c>
      <c r="Q130">
        <v>0</v>
      </c>
    </row>
    <row r="131" spans="2:17" x14ac:dyDescent="0.2">
      <c r="P131">
        <f t="shared" si="4"/>
        <v>0</v>
      </c>
      <c r="Q131">
        <v>0</v>
      </c>
    </row>
    <row r="132" spans="2:17" x14ac:dyDescent="0.2">
      <c r="B132" t="s">
        <v>1439</v>
      </c>
      <c r="P132">
        <f t="shared" si="4"/>
        <v>1</v>
      </c>
      <c r="Q132">
        <v>1</v>
      </c>
    </row>
    <row r="133" spans="2:17" x14ac:dyDescent="0.2">
      <c r="P133">
        <f t="shared" si="4"/>
        <v>0</v>
      </c>
      <c r="Q133">
        <v>0</v>
      </c>
    </row>
    <row r="134" spans="2:17" x14ac:dyDescent="0.2">
      <c r="B134" t="s">
        <v>1441</v>
      </c>
      <c r="P134">
        <f t="shared" si="4"/>
        <v>1</v>
      </c>
      <c r="Q134">
        <v>1</v>
      </c>
    </row>
    <row r="135" spans="2:17" x14ac:dyDescent="0.2">
      <c r="B135" t="s">
        <v>1442</v>
      </c>
      <c r="C135" t="s">
        <v>1443</v>
      </c>
      <c r="P135">
        <f t="shared" si="4"/>
        <v>2</v>
      </c>
      <c r="Q135">
        <v>2</v>
      </c>
    </row>
    <row r="136" spans="2:17" x14ac:dyDescent="0.2">
      <c r="P136">
        <f t="shared" si="4"/>
        <v>0</v>
      </c>
      <c r="Q136">
        <v>0</v>
      </c>
    </row>
    <row r="137" spans="2:17" x14ac:dyDescent="0.2">
      <c r="P137">
        <f t="shared" si="4"/>
        <v>0</v>
      </c>
      <c r="Q137">
        <v>0</v>
      </c>
    </row>
    <row r="138" spans="2:17" x14ac:dyDescent="0.2">
      <c r="P138">
        <f t="shared" si="4"/>
        <v>0</v>
      </c>
      <c r="Q138">
        <v>0</v>
      </c>
    </row>
    <row r="139" spans="2:17" x14ac:dyDescent="0.2">
      <c r="P139">
        <f t="shared" si="4"/>
        <v>0</v>
      </c>
      <c r="Q139">
        <v>0</v>
      </c>
    </row>
    <row r="140" spans="2:17" x14ac:dyDescent="0.2">
      <c r="P140">
        <f t="shared" si="4"/>
        <v>0</v>
      </c>
      <c r="Q140">
        <v>0</v>
      </c>
    </row>
    <row r="141" spans="2:17" x14ac:dyDescent="0.2">
      <c r="P141">
        <f t="shared" si="4"/>
        <v>0</v>
      </c>
      <c r="Q141">
        <v>0</v>
      </c>
    </row>
    <row r="142" spans="2:17" x14ac:dyDescent="0.2">
      <c r="B142" t="s">
        <v>1449</v>
      </c>
      <c r="P142">
        <f t="shared" si="4"/>
        <v>1</v>
      </c>
      <c r="Q142">
        <v>1</v>
      </c>
    </row>
    <row r="143" spans="2:17" x14ac:dyDescent="0.2">
      <c r="B143" t="s">
        <v>1450</v>
      </c>
      <c r="P143">
        <f t="shared" si="4"/>
        <v>1</v>
      </c>
      <c r="Q143">
        <v>1</v>
      </c>
    </row>
    <row r="144" spans="2:17" x14ac:dyDescent="0.2">
      <c r="P144">
        <f t="shared" ref="P144:P175" si="5">COUNTIF(B144:O144,"&lt;&gt;")</f>
        <v>0</v>
      </c>
      <c r="Q144">
        <v>0</v>
      </c>
    </row>
    <row r="145" spans="2:17" x14ac:dyDescent="0.2">
      <c r="B145" t="s">
        <v>1452</v>
      </c>
      <c r="P145">
        <f t="shared" si="5"/>
        <v>1</v>
      </c>
      <c r="Q145">
        <v>1</v>
      </c>
    </row>
    <row r="146" spans="2:17" x14ac:dyDescent="0.2">
      <c r="B146" t="s">
        <v>1453</v>
      </c>
      <c r="P146">
        <f t="shared" si="5"/>
        <v>1</v>
      </c>
      <c r="Q146">
        <v>1</v>
      </c>
    </row>
    <row r="147" spans="2:17" x14ac:dyDescent="0.2">
      <c r="B147" t="s">
        <v>1454</v>
      </c>
      <c r="P147">
        <f t="shared" si="5"/>
        <v>1</v>
      </c>
      <c r="Q147">
        <v>1</v>
      </c>
    </row>
    <row r="148" spans="2:17" x14ac:dyDescent="0.2">
      <c r="P148">
        <f t="shared" si="5"/>
        <v>0</v>
      </c>
      <c r="Q148">
        <v>0</v>
      </c>
    </row>
    <row r="149" spans="2:17" x14ac:dyDescent="0.2">
      <c r="P149">
        <f t="shared" si="5"/>
        <v>0</v>
      </c>
      <c r="Q149">
        <v>0</v>
      </c>
    </row>
    <row r="150" spans="2:17" x14ac:dyDescent="0.2">
      <c r="P150">
        <f t="shared" si="5"/>
        <v>0</v>
      </c>
      <c r="Q150">
        <v>0</v>
      </c>
    </row>
    <row r="151" spans="2:17" x14ac:dyDescent="0.2">
      <c r="P151">
        <f t="shared" si="5"/>
        <v>0</v>
      </c>
      <c r="Q151">
        <v>0</v>
      </c>
    </row>
    <row r="152" spans="2:17" x14ac:dyDescent="0.2">
      <c r="B152" t="s">
        <v>1459</v>
      </c>
      <c r="P152">
        <f t="shared" si="5"/>
        <v>1</v>
      </c>
      <c r="Q152">
        <v>1</v>
      </c>
    </row>
    <row r="153" spans="2:17" x14ac:dyDescent="0.2">
      <c r="P153">
        <f t="shared" si="5"/>
        <v>0</v>
      </c>
      <c r="Q153">
        <v>0</v>
      </c>
    </row>
    <row r="154" spans="2:17" x14ac:dyDescent="0.2">
      <c r="P154">
        <f t="shared" si="5"/>
        <v>0</v>
      </c>
      <c r="Q154">
        <v>0</v>
      </c>
    </row>
    <row r="155" spans="2:17" x14ac:dyDescent="0.2">
      <c r="P155">
        <f t="shared" si="5"/>
        <v>0</v>
      </c>
      <c r="Q155">
        <v>0</v>
      </c>
    </row>
    <row r="156" spans="2:17" x14ac:dyDescent="0.2">
      <c r="P156">
        <f t="shared" si="5"/>
        <v>0</v>
      </c>
      <c r="Q156">
        <v>0</v>
      </c>
    </row>
    <row r="157" spans="2:17" x14ac:dyDescent="0.2">
      <c r="P157">
        <f t="shared" si="5"/>
        <v>0</v>
      </c>
      <c r="Q157">
        <v>0</v>
      </c>
    </row>
    <row r="158" spans="2:17" x14ac:dyDescent="0.2">
      <c r="P158">
        <f t="shared" si="5"/>
        <v>0</v>
      </c>
      <c r="Q158">
        <v>0</v>
      </c>
    </row>
    <row r="159" spans="2:17" x14ac:dyDescent="0.2">
      <c r="P159">
        <f t="shared" si="5"/>
        <v>0</v>
      </c>
      <c r="Q159">
        <v>0</v>
      </c>
    </row>
    <row r="160" spans="2:17" x14ac:dyDescent="0.2">
      <c r="P160">
        <f t="shared" si="5"/>
        <v>0</v>
      </c>
      <c r="Q160">
        <v>0</v>
      </c>
    </row>
    <row r="161" spans="2:17" x14ac:dyDescent="0.2">
      <c r="P161">
        <f t="shared" si="5"/>
        <v>0</v>
      </c>
      <c r="Q161">
        <v>0</v>
      </c>
    </row>
    <row r="162" spans="2:17" x14ac:dyDescent="0.2">
      <c r="P162">
        <f t="shared" si="5"/>
        <v>0</v>
      </c>
      <c r="Q162">
        <v>0</v>
      </c>
    </row>
    <row r="163" spans="2:17" x14ac:dyDescent="0.2">
      <c r="B163" t="s">
        <v>1470</v>
      </c>
      <c r="P163">
        <f t="shared" si="5"/>
        <v>1</v>
      </c>
      <c r="Q163">
        <v>1</v>
      </c>
    </row>
    <row r="164" spans="2:17" x14ac:dyDescent="0.2">
      <c r="B164" t="s">
        <v>1471</v>
      </c>
      <c r="P164">
        <f t="shared" si="5"/>
        <v>1</v>
      </c>
      <c r="Q164">
        <v>1</v>
      </c>
    </row>
    <row r="165" spans="2:17" x14ac:dyDescent="0.2">
      <c r="B165" t="s">
        <v>1472</v>
      </c>
      <c r="P165">
        <f t="shared" si="5"/>
        <v>1</v>
      </c>
      <c r="Q165">
        <v>1</v>
      </c>
    </row>
    <row r="166" spans="2:17" x14ac:dyDescent="0.2">
      <c r="P166">
        <f t="shared" si="5"/>
        <v>0</v>
      </c>
      <c r="Q166">
        <v>0</v>
      </c>
    </row>
    <row r="167" spans="2:17" x14ac:dyDescent="0.2">
      <c r="P167">
        <f t="shared" si="5"/>
        <v>0</v>
      </c>
      <c r="Q167">
        <v>0</v>
      </c>
    </row>
    <row r="168" spans="2:17" x14ac:dyDescent="0.2">
      <c r="B168" t="s">
        <v>1475</v>
      </c>
      <c r="P168">
        <f t="shared" si="5"/>
        <v>1</v>
      </c>
      <c r="Q168">
        <v>1</v>
      </c>
    </row>
    <row r="169" spans="2:17" x14ac:dyDescent="0.2">
      <c r="P169">
        <f t="shared" si="5"/>
        <v>0</v>
      </c>
      <c r="Q169">
        <v>0</v>
      </c>
    </row>
    <row r="170" spans="2:17" x14ac:dyDescent="0.2">
      <c r="P170">
        <f t="shared" si="5"/>
        <v>0</v>
      </c>
      <c r="Q170">
        <v>0</v>
      </c>
    </row>
    <row r="171" spans="2:17" x14ac:dyDescent="0.2">
      <c r="P171">
        <f t="shared" si="5"/>
        <v>0</v>
      </c>
      <c r="Q171">
        <v>0</v>
      </c>
    </row>
    <row r="172" spans="2:17" x14ac:dyDescent="0.2">
      <c r="B172" t="s">
        <v>1479</v>
      </c>
      <c r="P172">
        <f t="shared" si="5"/>
        <v>1</v>
      </c>
      <c r="Q172">
        <v>1</v>
      </c>
    </row>
    <row r="173" spans="2:17" x14ac:dyDescent="0.2">
      <c r="P173">
        <f t="shared" si="5"/>
        <v>0</v>
      </c>
      <c r="Q173">
        <v>0</v>
      </c>
    </row>
    <row r="174" spans="2:17" x14ac:dyDescent="0.2">
      <c r="B174" t="s">
        <v>1481</v>
      </c>
      <c r="P174">
        <f t="shared" si="5"/>
        <v>1</v>
      </c>
      <c r="Q174">
        <v>1</v>
      </c>
    </row>
    <row r="175" spans="2:17" x14ac:dyDescent="0.2">
      <c r="B175" t="s">
        <v>1482</v>
      </c>
      <c r="P175">
        <f t="shared" si="5"/>
        <v>1</v>
      </c>
      <c r="Q175">
        <v>1</v>
      </c>
    </row>
    <row r="176" spans="2:17" x14ac:dyDescent="0.2">
      <c r="B176" t="s">
        <v>1483</v>
      </c>
      <c r="P176">
        <f t="shared" ref="P176:P177" si="6">COUNTIF(B176:O176,"&lt;&gt;")</f>
        <v>1</v>
      </c>
      <c r="Q176">
        <v>1</v>
      </c>
    </row>
    <row r="177" spans="1:17" x14ac:dyDescent="0.2">
      <c r="P177">
        <f t="shared" si="6"/>
        <v>0</v>
      </c>
      <c r="Q177">
        <v>0</v>
      </c>
    </row>
    <row r="178" spans="1:17" x14ac:dyDescent="0.2">
      <c r="Q178">
        <v>0</v>
      </c>
    </row>
    <row r="179" spans="1:17" x14ac:dyDescent="0.2">
      <c r="Q179">
        <v>0</v>
      </c>
    </row>
    <row r="180" spans="1:17" x14ac:dyDescent="0.2">
      <c r="A180" s="38" t="s">
        <v>1637</v>
      </c>
      <c r="B180" t="s">
        <v>1564</v>
      </c>
      <c r="C180" t="s">
        <v>1546</v>
      </c>
      <c r="D180" t="s">
        <v>1521</v>
      </c>
      <c r="E180" t="s">
        <v>1437</v>
      </c>
      <c r="F180" t="s">
        <v>1547</v>
      </c>
      <c r="G180" t="s">
        <v>1498</v>
      </c>
      <c r="P180">
        <f>COUNTIF(B180:O180,"&lt;&gt;")</f>
        <v>6</v>
      </c>
      <c r="Q180" s="44">
        <v>6</v>
      </c>
    </row>
    <row r="181" spans="1:17" x14ac:dyDescent="0.2">
      <c r="A181" s="38" t="s">
        <v>1650</v>
      </c>
      <c r="B181" t="s">
        <v>1488</v>
      </c>
      <c r="C181" t="s">
        <v>1552</v>
      </c>
      <c r="D181" t="s">
        <v>1553</v>
      </c>
      <c r="P181">
        <f>COUNTIF(B181:O181,"&lt;&gt;")</f>
        <v>3</v>
      </c>
      <c r="Q181">
        <v>3</v>
      </c>
    </row>
    <row r="182" spans="1:17" x14ac:dyDescent="0.2">
      <c r="A182" s="38" t="s">
        <v>1647</v>
      </c>
      <c r="B182" t="s">
        <v>1507</v>
      </c>
      <c r="C182" t="s">
        <v>1544</v>
      </c>
      <c r="D182" t="s">
        <v>1489</v>
      </c>
      <c r="Q182">
        <v>3</v>
      </c>
    </row>
    <row r="183" spans="1:17" x14ac:dyDescent="0.2">
      <c r="A183" s="38" t="s">
        <v>1639</v>
      </c>
      <c r="B183" t="s">
        <v>1438</v>
      </c>
      <c r="C183" t="s">
        <v>1579</v>
      </c>
      <c r="D183" t="s">
        <v>1367</v>
      </c>
      <c r="E183" t="s">
        <v>1505</v>
      </c>
      <c r="F183" t="s">
        <v>1518</v>
      </c>
      <c r="P183">
        <f>COUNTIF(B183:O183,"&lt;&gt;")</f>
        <v>5</v>
      </c>
      <c r="Q183" s="44">
        <v>6</v>
      </c>
    </row>
    <row r="184" spans="1:17" x14ac:dyDescent="0.2">
      <c r="Q184">
        <v>0</v>
      </c>
    </row>
    <row r="185" spans="1:17" x14ac:dyDescent="0.2">
      <c r="B185" t="s">
        <v>1492</v>
      </c>
      <c r="P185">
        <f t="shared" ref="P185:P216" si="7">COUNTIF(B185:O185,"&lt;&gt;")</f>
        <v>1</v>
      </c>
      <c r="Q185">
        <v>1</v>
      </c>
    </row>
    <row r="186" spans="1:17" x14ac:dyDescent="0.2">
      <c r="B186" t="s">
        <v>1493</v>
      </c>
      <c r="P186">
        <f t="shared" si="7"/>
        <v>1</v>
      </c>
      <c r="Q186">
        <v>1</v>
      </c>
    </row>
    <row r="187" spans="1:17" x14ac:dyDescent="0.2">
      <c r="B187" t="s">
        <v>1495</v>
      </c>
      <c r="P187">
        <f t="shared" si="7"/>
        <v>1</v>
      </c>
      <c r="Q187">
        <v>1</v>
      </c>
    </row>
    <row r="188" spans="1:17" x14ac:dyDescent="0.2">
      <c r="P188">
        <f t="shared" si="7"/>
        <v>0</v>
      </c>
      <c r="Q188">
        <v>0</v>
      </c>
    </row>
    <row r="189" spans="1:17" x14ac:dyDescent="0.2">
      <c r="B189" t="s">
        <v>1496</v>
      </c>
      <c r="C189" t="s">
        <v>1497</v>
      </c>
      <c r="P189">
        <f t="shared" si="7"/>
        <v>2</v>
      </c>
      <c r="Q189">
        <v>2</v>
      </c>
    </row>
    <row r="190" spans="1:17" x14ac:dyDescent="0.2">
      <c r="P190">
        <f t="shared" si="7"/>
        <v>0</v>
      </c>
      <c r="Q190">
        <v>0</v>
      </c>
    </row>
    <row r="191" spans="1:17" x14ac:dyDescent="0.2">
      <c r="P191">
        <f t="shared" si="7"/>
        <v>0</v>
      </c>
      <c r="Q191">
        <v>0</v>
      </c>
    </row>
    <row r="192" spans="1:17" x14ac:dyDescent="0.2">
      <c r="P192">
        <f t="shared" si="7"/>
        <v>0</v>
      </c>
      <c r="Q192">
        <v>0</v>
      </c>
    </row>
    <row r="193" spans="2:17" x14ac:dyDescent="0.2">
      <c r="B193" t="s">
        <v>1500</v>
      </c>
      <c r="C193" t="s">
        <v>1501</v>
      </c>
      <c r="P193">
        <f t="shared" si="7"/>
        <v>2</v>
      </c>
      <c r="Q193">
        <v>2</v>
      </c>
    </row>
    <row r="194" spans="2:17" x14ac:dyDescent="0.2">
      <c r="P194">
        <f t="shared" si="7"/>
        <v>0</v>
      </c>
      <c r="Q194">
        <v>0</v>
      </c>
    </row>
    <row r="195" spans="2:17" x14ac:dyDescent="0.2">
      <c r="B195" t="s">
        <v>1502</v>
      </c>
      <c r="P195">
        <f t="shared" si="7"/>
        <v>1</v>
      </c>
      <c r="Q195">
        <v>1</v>
      </c>
    </row>
    <row r="196" spans="2:17" x14ac:dyDescent="0.2">
      <c r="P196">
        <f t="shared" si="7"/>
        <v>0</v>
      </c>
      <c r="Q196">
        <v>0</v>
      </c>
    </row>
    <row r="197" spans="2:17" x14ac:dyDescent="0.2">
      <c r="B197" t="s">
        <v>1504</v>
      </c>
      <c r="P197">
        <f t="shared" si="7"/>
        <v>1</v>
      </c>
      <c r="Q197">
        <v>1</v>
      </c>
    </row>
    <row r="198" spans="2:17" x14ac:dyDescent="0.2">
      <c r="P198">
        <f t="shared" si="7"/>
        <v>0</v>
      </c>
      <c r="Q198">
        <v>0</v>
      </c>
    </row>
    <row r="199" spans="2:17" x14ac:dyDescent="0.2">
      <c r="B199" t="s">
        <v>1506</v>
      </c>
      <c r="P199">
        <f t="shared" si="7"/>
        <v>1</v>
      </c>
      <c r="Q199">
        <v>1</v>
      </c>
    </row>
    <row r="200" spans="2:17" x14ac:dyDescent="0.2">
      <c r="P200">
        <f t="shared" si="7"/>
        <v>0</v>
      </c>
      <c r="Q200">
        <v>0</v>
      </c>
    </row>
    <row r="201" spans="2:17" x14ac:dyDescent="0.2">
      <c r="P201">
        <f t="shared" si="7"/>
        <v>0</v>
      </c>
      <c r="Q201">
        <v>0</v>
      </c>
    </row>
    <row r="202" spans="2:17" x14ac:dyDescent="0.2">
      <c r="B202" t="s">
        <v>1509</v>
      </c>
      <c r="P202">
        <f t="shared" si="7"/>
        <v>1</v>
      </c>
      <c r="Q202">
        <v>1</v>
      </c>
    </row>
    <row r="203" spans="2:17" x14ac:dyDescent="0.2">
      <c r="B203" t="s">
        <v>1510</v>
      </c>
      <c r="P203">
        <f t="shared" si="7"/>
        <v>1</v>
      </c>
      <c r="Q203">
        <v>1</v>
      </c>
    </row>
    <row r="204" spans="2:17" x14ac:dyDescent="0.2">
      <c r="P204">
        <f t="shared" si="7"/>
        <v>0</v>
      </c>
      <c r="Q204">
        <v>0</v>
      </c>
    </row>
    <row r="205" spans="2:17" x14ac:dyDescent="0.2">
      <c r="B205" t="s">
        <v>1512</v>
      </c>
      <c r="C205" t="s">
        <v>1511</v>
      </c>
      <c r="P205">
        <f t="shared" si="7"/>
        <v>2</v>
      </c>
      <c r="Q205">
        <v>2</v>
      </c>
    </row>
    <row r="206" spans="2:17" x14ac:dyDescent="0.2">
      <c r="P206">
        <f t="shared" si="7"/>
        <v>0</v>
      </c>
      <c r="Q206">
        <v>0</v>
      </c>
    </row>
    <row r="207" spans="2:17" x14ac:dyDescent="0.2">
      <c r="B207" t="s">
        <v>1487</v>
      </c>
      <c r="P207">
        <f t="shared" si="7"/>
        <v>1</v>
      </c>
      <c r="Q207">
        <v>1</v>
      </c>
    </row>
    <row r="208" spans="2:17" x14ac:dyDescent="0.2">
      <c r="B208" t="s">
        <v>1486</v>
      </c>
      <c r="P208">
        <f t="shared" si="7"/>
        <v>1</v>
      </c>
      <c r="Q208">
        <v>1</v>
      </c>
    </row>
    <row r="209" spans="1:17" x14ac:dyDescent="0.2">
      <c r="P209">
        <f t="shared" si="7"/>
        <v>0</v>
      </c>
      <c r="Q209">
        <v>0</v>
      </c>
    </row>
    <row r="210" spans="1:17" x14ac:dyDescent="0.2">
      <c r="P210">
        <f t="shared" si="7"/>
        <v>0</v>
      </c>
      <c r="Q210">
        <v>0</v>
      </c>
    </row>
    <row r="211" spans="1:17" x14ac:dyDescent="0.2">
      <c r="P211">
        <f t="shared" si="7"/>
        <v>0</v>
      </c>
      <c r="Q211">
        <v>0</v>
      </c>
    </row>
    <row r="212" spans="1:17" x14ac:dyDescent="0.2">
      <c r="P212">
        <f t="shared" si="7"/>
        <v>0</v>
      </c>
      <c r="Q212">
        <v>0</v>
      </c>
    </row>
    <row r="213" spans="1:17" x14ac:dyDescent="0.2">
      <c r="P213">
        <f t="shared" si="7"/>
        <v>0</v>
      </c>
      <c r="Q213">
        <v>0</v>
      </c>
    </row>
    <row r="214" spans="1:17" x14ac:dyDescent="0.2">
      <c r="P214">
        <f t="shared" si="7"/>
        <v>0</v>
      </c>
      <c r="Q214">
        <v>0</v>
      </c>
    </row>
    <row r="215" spans="1:17" x14ac:dyDescent="0.2">
      <c r="P215">
        <f t="shared" si="7"/>
        <v>0</v>
      </c>
      <c r="Q215">
        <v>0</v>
      </c>
    </row>
    <row r="216" spans="1:17" x14ac:dyDescent="0.2">
      <c r="P216">
        <f t="shared" si="7"/>
        <v>0</v>
      </c>
      <c r="Q216">
        <v>0</v>
      </c>
    </row>
    <row r="217" spans="1:17" x14ac:dyDescent="0.2">
      <c r="P217">
        <f t="shared" ref="P217:P248" si="8">COUNTIF(B217:O217,"&lt;&gt;")</f>
        <v>0</v>
      </c>
      <c r="Q217">
        <v>0</v>
      </c>
    </row>
    <row r="218" spans="1:17" x14ac:dyDescent="0.2">
      <c r="B218" t="s">
        <v>1525</v>
      </c>
      <c r="P218">
        <f t="shared" si="8"/>
        <v>1</v>
      </c>
      <c r="Q218">
        <v>1</v>
      </c>
    </row>
    <row r="219" spans="1:17" x14ac:dyDescent="0.2">
      <c r="A219" s="38" t="s">
        <v>1651</v>
      </c>
      <c r="B219" t="s">
        <v>1526</v>
      </c>
      <c r="C219" t="s">
        <v>1527</v>
      </c>
      <c r="D219" t="s">
        <v>1555</v>
      </c>
      <c r="P219">
        <f t="shared" si="8"/>
        <v>3</v>
      </c>
      <c r="Q219">
        <v>3</v>
      </c>
    </row>
    <row r="220" spans="1:17" x14ac:dyDescent="0.2">
      <c r="P220">
        <f t="shared" si="8"/>
        <v>0</v>
      </c>
      <c r="Q220">
        <v>0</v>
      </c>
    </row>
    <row r="221" spans="1:17" x14ac:dyDescent="0.2">
      <c r="P221">
        <f t="shared" si="8"/>
        <v>0</v>
      </c>
      <c r="Q221">
        <v>0</v>
      </c>
    </row>
    <row r="222" spans="1:17" x14ac:dyDescent="0.2">
      <c r="B222" t="s">
        <v>1529</v>
      </c>
      <c r="P222">
        <f t="shared" si="8"/>
        <v>1</v>
      </c>
      <c r="Q222">
        <v>1</v>
      </c>
    </row>
    <row r="223" spans="1:17" x14ac:dyDescent="0.2">
      <c r="B223" t="s">
        <v>1530</v>
      </c>
      <c r="P223">
        <f t="shared" si="8"/>
        <v>1</v>
      </c>
      <c r="Q223">
        <v>1</v>
      </c>
    </row>
    <row r="224" spans="1:17" x14ac:dyDescent="0.2">
      <c r="B224" t="s">
        <v>1531</v>
      </c>
      <c r="P224">
        <f t="shared" si="8"/>
        <v>1</v>
      </c>
      <c r="Q224">
        <v>1</v>
      </c>
    </row>
    <row r="225" spans="1:17" x14ac:dyDescent="0.2">
      <c r="B225" t="s">
        <v>1532</v>
      </c>
      <c r="P225">
        <f t="shared" si="8"/>
        <v>1</v>
      </c>
      <c r="Q225">
        <v>1</v>
      </c>
    </row>
    <row r="226" spans="1:17" x14ac:dyDescent="0.2">
      <c r="P226">
        <f t="shared" si="8"/>
        <v>0</v>
      </c>
      <c r="Q226">
        <v>0</v>
      </c>
    </row>
    <row r="227" spans="1:17" x14ac:dyDescent="0.2">
      <c r="B227" t="s">
        <v>1534</v>
      </c>
      <c r="P227">
        <f t="shared" si="8"/>
        <v>1</v>
      </c>
      <c r="Q227">
        <v>1</v>
      </c>
    </row>
    <row r="228" spans="1:17" x14ac:dyDescent="0.2">
      <c r="P228">
        <f t="shared" si="8"/>
        <v>0</v>
      </c>
      <c r="Q228">
        <v>0</v>
      </c>
    </row>
    <row r="229" spans="1:17" x14ac:dyDescent="0.2">
      <c r="P229">
        <f t="shared" si="8"/>
        <v>0</v>
      </c>
      <c r="Q229">
        <v>0</v>
      </c>
    </row>
    <row r="230" spans="1:17" x14ac:dyDescent="0.2">
      <c r="P230">
        <f t="shared" si="8"/>
        <v>0</v>
      </c>
      <c r="Q230">
        <v>0</v>
      </c>
    </row>
    <row r="231" spans="1:17" x14ac:dyDescent="0.2">
      <c r="B231" t="s">
        <v>1538</v>
      </c>
      <c r="P231">
        <f t="shared" si="8"/>
        <v>1</v>
      </c>
      <c r="Q231">
        <v>1</v>
      </c>
    </row>
    <row r="232" spans="1:17" x14ac:dyDescent="0.2">
      <c r="A232" s="38" t="s">
        <v>1644</v>
      </c>
      <c r="B232" t="s">
        <v>1539</v>
      </c>
      <c r="C232" t="s">
        <v>1594</v>
      </c>
      <c r="D232" t="s">
        <v>1535</v>
      </c>
      <c r="E232" t="s">
        <v>1499</v>
      </c>
      <c r="P232">
        <f t="shared" si="8"/>
        <v>4</v>
      </c>
      <c r="Q232" s="44">
        <v>4</v>
      </c>
    </row>
    <row r="233" spans="1:17" x14ac:dyDescent="0.2">
      <c r="B233" t="s">
        <v>1540</v>
      </c>
      <c r="P233">
        <f t="shared" si="8"/>
        <v>1</v>
      </c>
      <c r="Q233">
        <v>1</v>
      </c>
    </row>
    <row r="234" spans="1:17" x14ac:dyDescent="0.2">
      <c r="B234" t="s">
        <v>1541</v>
      </c>
      <c r="P234">
        <f t="shared" si="8"/>
        <v>1</v>
      </c>
      <c r="Q234">
        <v>1</v>
      </c>
    </row>
    <row r="235" spans="1:17" x14ac:dyDescent="0.2">
      <c r="B235" t="s">
        <v>1542</v>
      </c>
      <c r="P235">
        <f t="shared" si="8"/>
        <v>1</v>
      </c>
      <c r="Q235">
        <v>1</v>
      </c>
    </row>
    <row r="236" spans="1:17" x14ac:dyDescent="0.2">
      <c r="P236">
        <f t="shared" si="8"/>
        <v>0</v>
      </c>
      <c r="Q236">
        <v>0</v>
      </c>
    </row>
    <row r="237" spans="1:17" x14ac:dyDescent="0.2">
      <c r="P237">
        <f t="shared" si="8"/>
        <v>0</v>
      </c>
      <c r="Q237">
        <v>0</v>
      </c>
    </row>
    <row r="238" spans="1:17" x14ac:dyDescent="0.2">
      <c r="P238">
        <f t="shared" si="8"/>
        <v>0</v>
      </c>
      <c r="Q238">
        <v>0</v>
      </c>
    </row>
    <row r="239" spans="1:17" x14ac:dyDescent="0.2">
      <c r="P239">
        <f t="shared" si="8"/>
        <v>0</v>
      </c>
      <c r="Q239">
        <v>0</v>
      </c>
    </row>
    <row r="240" spans="1:17" x14ac:dyDescent="0.2">
      <c r="P240">
        <f t="shared" si="8"/>
        <v>0</v>
      </c>
      <c r="Q240">
        <v>0</v>
      </c>
    </row>
    <row r="241" spans="1:17" x14ac:dyDescent="0.2">
      <c r="P241">
        <f t="shared" si="8"/>
        <v>0</v>
      </c>
      <c r="Q241">
        <v>0</v>
      </c>
    </row>
    <row r="242" spans="1:17" x14ac:dyDescent="0.2">
      <c r="A242" s="38" t="s">
        <v>1645</v>
      </c>
      <c r="B242" t="s">
        <v>1549</v>
      </c>
      <c r="C242" t="s">
        <v>1550</v>
      </c>
      <c r="D242" t="s">
        <v>1586</v>
      </c>
      <c r="E242" t="s">
        <v>1444</v>
      </c>
      <c r="P242">
        <f t="shared" si="8"/>
        <v>4</v>
      </c>
      <c r="Q242" s="44">
        <v>4</v>
      </c>
    </row>
    <row r="243" spans="1:17" x14ac:dyDescent="0.2">
      <c r="P243">
        <f t="shared" si="8"/>
        <v>0</v>
      </c>
      <c r="Q243">
        <v>0</v>
      </c>
    </row>
    <row r="244" spans="1:17" x14ac:dyDescent="0.2">
      <c r="B244" t="s">
        <v>1551</v>
      </c>
      <c r="P244">
        <f t="shared" si="8"/>
        <v>1</v>
      </c>
      <c r="Q244">
        <v>1</v>
      </c>
    </row>
    <row r="245" spans="1:17" x14ac:dyDescent="0.2">
      <c r="P245">
        <f t="shared" si="8"/>
        <v>0</v>
      </c>
      <c r="Q245">
        <v>0</v>
      </c>
    </row>
    <row r="246" spans="1:17" x14ac:dyDescent="0.2">
      <c r="P246">
        <f t="shared" si="8"/>
        <v>0</v>
      </c>
      <c r="Q246">
        <v>0</v>
      </c>
    </row>
    <row r="247" spans="1:17" x14ac:dyDescent="0.2">
      <c r="P247">
        <f t="shared" si="8"/>
        <v>0</v>
      </c>
      <c r="Q247">
        <v>0</v>
      </c>
    </row>
    <row r="248" spans="1:17" x14ac:dyDescent="0.2">
      <c r="P248">
        <f t="shared" si="8"/>
        <v>0</v>
      </c>
      <c r="Q248">
        <v>0</v>
      </c>
    </row>
    <row r="249" spans="1:17" x14ac:dyDescent="0.2">
      <c r="P249">
        <f t="shared" ref="P249:P256" si="9">COUNTIF(B249:O249,"&lt;&gt;")</f>
        <v>0</v>
      </c>
      <c r="Q249">
        <v>0</v>
      </c>
    </row>
    <row r="250" spans="1:17" x14ac:dyDescent="0.2">
      <c r="P250">
        <f t="shared" si="9"/>
        <v>0</v>
      </c>
      <c r="Q250">
        <v>0</v>
      </c>
    </row>
    <row r="251" spans="1:17" x14ac:dyDescent="0.2">
      <c r="P251">
        <f t="shared" si="9"/>
        <v>0</v>
      </c>
      <c r="Q251">
        <v>0</v>
      </c>
    </row>
    <row r="252" spans="1:17" x14ac:dyDescent="0.2">
      <c r="P252">
        <f t="shared" si="9"/>
        <v>0</v>
      </c>
      <c r="Q252">
        <v>0</v>
      </c>
    </row>
    <row r="253" spans="1:17" x14ac:dyDescent="0.2">
      <c r="B253" t="s">
        <v>1560</v>
      </c>
      <c r="P253">
        <f t="shared" si="9"/>
        <v>1</v>
      </c>
      <c r="Q253">
        <v>1</v>
      </c>
    </row>
    <row r="254" spans="1:17" x14ac:dyDescent="0.2">
      <c r="B254" t="s">
        <v>1561</v>
      </c>
      <c r="P254">
        <f t="shared" si="9"/>
        <v>1</v>
      </c>
      <c r="Q254">
        <v>1</v>
      </c>
    </row>
    <row r="255" spans="1:17" x14ac:dyDescent="0.2">
      <c r="B255" t="s">
        <v>1562</v>
      </c>
      <c r="P255">
        <f t="shared" si="9"/>
        <v>1</v>
      </c>
      <c r="Q255">
        <v>1</v>
      </c>
    </row>
    <row r="256" spans="1:17" x14ac:dyDescent="0.2">
      <c r="B256" t="s">
        <v>1563</v>
      </c>
      <c r="P256">
        <f t="shared" si="9"/>
        <v>1</v>
      </c>
      <c r="Q256">
        <v>1</v>
      </c>
    </row>
    <row r="257" spans="1:17" x14ac:dyDescent="0.2">
      <c r="Q257">
        <v>0</v>
      </c>
    </row>
    <row r="258" spans="1:17" x14ac:dyDescent="0.2">
      <c r="B258" t="s">
        <v>1565</v>
      </c>
      <c r="C258" t="s">
        <v>1406</v>
      </c>
      <c r="P258">
        <f t="shared" ref="P258:P297" si="10">COUNTIF(B258:O258,"&lt;&gt;")</f>
        <v>2</v>
      </c>
      <c r="Q258">
        <v>2</v>
      </c>
    </row>
    <row r="259" spans="1:17" x14ac:dyDescent="0.2">
      <c r="P259">
        <f t="shared" si="10"/>
        <v>0</v>
      </c>
      <c r="Q259">
        <v>0</v>
      </c>
    </row>
    <row r="260" spans="1:17" x14ac:dyDescent="0.2">
      <c r="P260">
        <f t="shared" si="10"/>
        <v>0</v>
      </c>
      <c r="Q260">
        <v>0</v>
      </c>
    </row>
    <row r="261" spans="1:17" x14ac:dyDescent="0.2">
      <c r="A261" s="38" t="s">
        <v>1652</v>
      </c>
      <c r="B261" t="s">
        <v>1568</v>
      </c>
      <c r="C261" t="s">
        <v>1569</v>
      </c>
      <c r="P261">
        <f t="shared" si="10"/>
        <v>2</v>
      </c>
      <c r="Q261">
        <v>2</v>
      </c>
    </row>
    <row r="262" spans="1:17" x14ac:dyDescent="0.2">
      <c r="P262">
        <f t="shared" si="10"/>
        <v>0</v>
      </c>
      <c r="Q262">
        <v>0</v>
      </c>
    </row>
    <row r="263" spans="1:17" x14ac:dyDescent="0.2">
      <c r="B263" t="s">
        <v>1570</v>
      </c>
      <c r="P263">
        <f t="shared" si="10"/>
        <v>1</v>
      </c>
      <c r="Q263">
        <v>1</v>
      </c>
    </row>
    <row r="264" spans="1:17" x14ac:dyDescent="0.2">
      <c r="B264" t="s">
        <v>1571</v>
      </c>
      <c r="P264">
        <f t="shared" si="10"/>
        <v>1</v>
      </c>
      <c r="Q264">
        <v>1</v>
      </c>
    </row>
    <row r="265" spans="1:17" x14ac:dyDescent="0.2">
      <c r="P265">
        <f t="shared" si="10"/>
        <v>0</v>
      </c>
      <c r="Q265">
        <v>0</v>
      </c>
    </row>
    <row r="266" spans="1:17" x14ac:dyDescent="0.2">
      <c r="P266">
        <f t="shared" si="10"/>
        <v>0</v>
      </c>
      <c r="Q266">
        <v>0</v>
      </c>
    </row>
    <row r="267" spans="1:17" x14ac:dyDescent="0.2">
      <c r="B267" t="s">
        <v>1574</v>
      </c>
      <c r="P267">
        <f t="shared" si="10"/>
        <v>1</v>
      </c>
      <c r="Q267">
        <v>1</v>
      </c>
    </row>
    <row r="268" spans="1:17" x14ac:dyDescent="0.2">
      <c r="B268" t="s">
        <v>1575</v>
      </c>
      <c r="P268">
        <f t="shared" si="10"/>
        <v>1</v>
      </c>
      <c r="Q268">
        <v>1</v>
      </c>
    </row>
    <row r="269" spans="1:17" x14ac:dyDescent="0.2">
      <c r="B269" t="s">
        <v>1576</v>
      </c>
      <c r="C269" t="s">
        <v>1578</v>
      </c>
      <c r="P269">
        <f t="shared" si="10"/>
        <v>2</v>
      </c>
      <c r="Q269">
        <v>2</v>
      </c>
    </row>
    <row r="270" spans="1:17" x14ac:dyDescent="0.2">
      <c r="P270">
        <f t="shared" si="10"/>
        <v>0</v>
      </c>
      <c r="Q270">
        <v>0</v>
      </c>
    </row>
    <row r="271" spans="1:17" x14ac:dyDescent="0.2">
      <c r="P271">
        <f t="shared" si="10"/>
        <v>0</v>
      </c>
      <c r="Q271">
        <v>0</v>
      </c>
    </row>
    <row r="272" spans="1:17" x14ac:dyDescent="0.2">
      <c r="P272">
        <f t="shared" si="10"/>
        <v>0</v>
      </c>
      <c r="Q272">
        <v>0</v>
      </c>
    </row>
    <row r="273" spans="1:17" x14ac:dyDescent="0.2">
      <c r="P273">
        <f t="shared" si="10"/>
        <v>0</v>
      </c>
      <c r="Q273">
        <v>0</v>
      </c>
    </row>
    <row r="274" spans="1:17" x14ac:dyDescent="0.2">
      <c r="B274" t="s">
        <v>1580</v>
      </c>
      <c r="P274">
        <f t="shared" si="10"/>
        <v>1</v>
      </c>
      <c r="Q274">
        <v>1</v>
      </c>
    </row>
    <row r="275" spans="1:17" x14ac:dyDescent="0.2">
      <c r="B275" t="s">
        <v>1581</v>
      </c>
      <c r="P275">
        <f t="shared" si="10"/>
        <v>1</v>
      </c>
      <c r="Q275">
        <v>1</v>
      </c>
    </row>
    <row r="276" spans="1:17" x14ac:dyDescent="0.2">
      <c r="P276">
        <f t="shared" si="10"/>
        <v>0</v>
      </c>
      <c r="Q276">
        <v>0</v>
      </c>
    </row>
    <row r="277" spans="1:17" x14ac:dyDescent="0.2">
      <c r="P277">
        <f t="shared" si="10"/>
        <v>0</v>
      </c>
      <c r="Q277">
        <v>0</v>
      </c>
    </row>
    <row r="278" spans="1:17" x14ac:dyDescent="0.2">
      <c r="P278">
        <f t="shared" si="10"/>
        <v>0</v>
      </c>
      <c r="Q278">
        <v>0</v>
      </c>
    </row>
    <row r="279" spans="1:17" x14ac:dyDescent="0.2">
      <c r="P279">
        <f t="shared" si="10"/>
        <v>0</v>
      </c>
      <c r="Q279">
        <v>0</v>
      </c>
    </row>
    <row r="280" spans="1:17" x14ac:dyDescent="0.2">
      <c r="P280">
        <f t="shared" si="10"/>
        <v>0</v>
      </c>
      <c r="Q280">
        <v>0</v>
      </c>
    </row>
    <row r="281" spans="1:17" x14ac:dyDescent="0.2">
      <c r="A281" s="38" t="s">
        <v>1646</v>
      </c>
      <c r="B281" t="s">
        <v>1587</v>
      </c>
      <c r="C281" t="s">
        <v>1588</v>
      </c>
      <c r="D281" t="s">
        <v>1545</v>
      </c>
      <c r="E281" t="s">
        <v>1445</v>
      </c>
      <c r="P281">
        <f t="shared" si="10"/>
        <v>4</v>
      </c>
      <c r="Q281" s="44">
        <v>4</v>
      </c>
    </row>
    <row r="282" spans="1:17" x14ac:dyDescent="0.2">
      <c r="P282">
        <f t="shared" si="10"/>
        <v>0</v>
      </c>
      <c r="Q282">
        <v>0</v>
      </c>
    </row>
    <row r="283" spans="1:17" x14ac:dyDescent="0.2">
      <c r="A283" s="38" t="s">
        <v>1653</v>
      </c>
      <c r="B283" t="s">
        <v>1589</v>
      </c>
      <c r="C283" t="s">
        <v>1590</v>
      </c>
      <c r="P283">
        <f t="shared" si="10"/>
        <v>2</v>
      </c>
      <c r="Q283">
        <v>2</v>
      </c>
    </row>
    <row r="284" spans="1:17" x14ac:dyDescent="0.2">
      <c r="P284">
        <f t="shared" si="10"/>
        <v>0</v>
      </c>
      <c r="Q284">
        <v>0</v>
      </c>
    </row>
    <row r="285" spans="1:17" x14ac:dyDescent="0.2">
      <c r="P285">
        <f t="shared" si="10"/>
        <v>0</v>
      </c>
      <c r="Q285">
        <v>0</v>
      </c>
    </row>
    <row r="286" spans="1:17" x14ac:dyDescent="0.2">
      <c r="P286">
        <f t="shared" si="10"/>
        <v>0</v>
      </c>
      <c r="Q286">
        <v>0</v>
      </c>
    </row>
    <row r="287" spans="1:17" x14ac:dyDescent="0.2">
      <c r="B287" t="s">
        <v>1593</v>
      </c>
      <c r="P287">
        <f t="shared" si="10"/>
        <v>1</v>
      </c>
      <c r="Q287">
        <v>1</v>
      </c>
    </row>
    <row r="288" spans="1:17" x14ac:dyDescent="0.2">
      <c r="P288">
        <f t="shared" si="10"/>
        <v>0</v>
      </c>
      <c r="Q288">
        <v>0</v>
      </c>
    </row>
    <row r="289" spans="1:18" x14ac:dyDescent="0.2">
      <c r="P289">
        <f t="shared" si="10"/>
        <v>0</v>
      </c>
      <c r="Q289">
        <v>0</v>
      </c>
    </row>
    <row r="290" spans="1:18" x14ac:dyDescent="0.2">
      <c r="P290">
        <f t="shared" si="10"/>
        <v>0</v>
      </c>
      <c r="Q290">
        <v>0</v>
      </c>
    </row>
    <row r="291" spans="1:18" x14ac:dyDescent="0.2">
      <c r="P291">
        <f t="shared" si="10"/>
        <v>0</v>
      </c>
      <c r="Q291">
        <v>0</v>
      </c>
    </row>
    <row r="292" spans="1:18" x14ac:dyDescent="0.2">
      <c r="P292">
        <f t="shared" si="10"/>
        <v>0</v>
      </c>
      <c r="Q292">
        <v>0</v>
      </c>
    </row>
    <row r="293" spans="1:18" x14ac:dyDescent="0.2">
      <c r="P293">
        <f t="shared" si="10"/>
        <v>0</v>
      </c>
      <c r="Q293">
        <v>0</v>
      </c>
    </row>
    <row r="294" spans="1:18" x14ac:dyDescent="0.2">
      <c r="B294" t="s">
        <v>1600</v>
      </c>
      <c r="P294">
        <f t="shared" si="10"/>
        <v>1</v>
      </c>
      <c r="Q294">
        <v>1</v>
      </c>
    </row>
    <row r="295" spans="1:18" x14ac:dyDescent="0.2">
      <c r="P295">
        <f t="shared" si="10"/>
        <v>0</v>
      </c>
      <c r="Q295">
        <v>0</v>
      </c>
    </row>
    <row r="296" spans="1:18" x14ac:dyDescent="0.2">
      <c r="P296">
        <f t="shared" si="10"/>
        <v>0</v>
      </c>
      <c r="Q296">
        <v>0</v>
      </c>
    </row>
    <row r="297" spans="1:18" x14ac:dyDescent="0.2">
      <c r="P297">
        <f t="shared" si="10"/>
        <v>0</v>
      </c>
      <c r="Q297">
        <v>0</v>
      </c>
    </row>
    <row r="298" spans="1:18" s="34" customFormat="1" x14ac:dyDescent="0.2">
      <c r="A298" s="40">
        <f>COUNTIF(A3:A297, "&lt;&gt;")</f>
        <v>44</v>
      </c>
      <c r="B298" s="34">
        <f>COUNTIF(B3:B297,"&lt;&gt;")</f>
        <v>122</v>
      </c>
      <c r="P298" s="34">
        <f>COUNTIF(P3:P297,"&gt;1")</f>
        <v>53</v>
      </c>
      <c r="Q298" s="34">
        <f>COUNTIF(Q3:Q297,"&gt;1")</f>
        <v>58</v>
      </c>
      <c r="R298" s="47"/>
    </row>
    <row r="299" spans="1:18" x14ac:dyDescent="0.2">
      <c r="P299" s="34">
        <f>COUNTIF(P4:P298,"&gt;4")</f>
        <v>22</v>
      </c>
      <c r="Q299" s="34">
        <f>COUNTIF(Q4:Q298,"&gt;=4")</f>
        <v>35</v>
      </c>
    </row>
  </sheetData>
  <pageMargins left="0.75" right="0.75" top="1" bottom="1"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4</vt:i4>
      </vt:variant>
    </vt:vector>
  </HeadingPairs>
  <TitlesOfParts>
    <vt:vector size="4" baseType="lpstr">
      <vt:lpstr>Initial Results</vt:lpstr>
      <vt:lpstr>Accepted Papers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Samu Kumpulainen</cp:lastModifiedBy>
  <cp:revision>443</cp:revision>
  <dcterms:created xsi:type="dcterms:W3CDTF">2020-10-27T10:05:58Z</dcterms:created>
  <dcterms:modified xsi:type="dcterms:W3CDTF">2020-12-08T10:38:10Z</dcterms:modified>
  <dc:language>en-US</dc:language>
</cp:coreProperties>
</file>