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E:\Yliopisto\gradu\aigrad\gradu\material\"/>
    </mc:Choice>
  </mc:AlternateContent>
  <xr:revisionPtr revIDLastSave="0" documentId="13_ncr:1_{314E0C1A-4F0A-46E5-9E95-177B14B8DE7F}" xr6:coauthVersionLast="45" xr6:coauthVersionMax="45" xr10:uidLastSave="{00000000-0000-0000-0000-000000000000}"/>
  <bookViews>
    <workbookView xWindow="-28920" yWindow="-120" windowWidth="29040" windowHeight="15840" tabRatio="500" activeTab="1" xr2:uid="{00000000-000D-0000-FFFF-FFFF00000000}"/>
  </bookViews>
  <sheets>
    <sheet name="Initial Results" sheetId="1" r:id="rId1"/>
    <sheet name="Accepted Papers" sheetId="2" r:id="rId2"/>
    <sheet name="Keywords" sheetId="3" r:id="rId3"/>
    <sheet name="Categoriza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299" i="4" l="1"/>
  <c r="Q298" i="4"/>
  <c r="B298" i="4"/>
  <c r="A298" i="4"/>
  <c r="P297" i="4"/>
  <c r="P296" i="4"/>
  <c r="P295" i="4"/>
  <c r="P294" i="4"/>
  <c r="P293" i="4"/>
  <c r="P292" i="4"/>
  <c r="P291" i="4"/>
  <c r="P290" i="4"/>
  <c r="P289" i="4"/>
  <c r="P288" i="4"/>
  <c r="P287" i="4"/>
  <c r="P286" i="4"/>
  <c r="P285" i="4"/>
  <c r="P284" i="4"/>
  <c r="P283" i="4"/>
  <c r="P282" i="4"/>
  <c r="P281" i="4"/>
  <c r="P280" i="4"/>
  <c r="P279" i="4"/>
  <c r="P278" i="4"/>
  <c r="P277" i="4"/>
  <c r="P276" i="4"/>
  <c r="P275" i="4"/>
  <c r="P274" i="4"/>
  <c r="P273" i="4"/>
  <c r="P272" i="4"/>
  <c r="P271" i="4"/>
  <c r="P270" i="4"/>
  <c r="P269" i="4"/>
  <c r="P268" i="4"/>
  <c r="P267" i="4"/>
  <c r="P266" i="4"/>
  <c r="P265" i="4"/>
  <c r="P264" i="4"/>
  <c r="P263" i="4"/>
  <c r="P262" i="4"/>
  <c r="P261" i="4"/>
  <c r="P260" i="4"/>
  <c r="P259" i="4"/>
  <c r="P258" i="4"/>
  <c r="P256" i="4"/>
  <c r="P255" i="4"/>
  <c r="P254" i="4"/>
  <c r="P253" i="4"/>
  <c r="P252" i="4"/>
  <c r="P251" i="4"/>
  <c r="P250" i="4"/>
  <c r="P249" i="4"/>
  <c r="P248" i="4"/>
  <c r="P247" i="4"/>
  <c r="P246" i="4"/>
  <c r="P245" i="4"/>
  <c r="P244" i="4"/>
  <c r="P243" i="4"/>
  <c r="P242" i="4"/>
  <c r="P241" i="4"/>
  <c r="P240" i="4"/>
  <c r="P239" i="4"/>
  <c r="P238" i="4"/>
  <c r="P237" i="4"/>
  <c r="P236" i="4"/>
  <c r="P235" i="4"/>
  <c r="P234" i="4"/>
  <c r="P233" i="4"/>
  <c r="P232" i="4"/>
  <c r="P231" i="4"/>
  <c r="P230" i="4"/>
  <c r="P229" i="4"/>
  <c r="P228" i="4"/>
  <c r="P227" i="4"/>
  <c r="P226" i="4"/>
  <c r="P225" i="4"/>
  <c r="P224" i="4"/>
  <c r="P223" i="4"/>
  <c r="P222" i="4"/>
  <c r="P221" i="4"/>
  <c r="P220" i="4"/>
  <c r="P219" i="4"/>
  <c r="P218" i="4"/>
  <c r="P217" i="4"/>
  <c r="P216" i="4"/>
  <c r="P215" i="4"/>
  <c r="P214" i="4"/>
  <c r="P213" i="4"/>
  <c r="P212" i="4"/>
  <c r="P211" i="4"/>
  <c r="P210" i="4"/>
  <c r="P209" i="4"/>
  <c r="P208" i="4"/>
  <c r="P207" i="4"/>
  <c r="P206" i="4"/>
  <c r="P205" i="4"/>
  <c r="P204" i="4"/>
  <c r="P203" i="4"/>
  <c r="P202" i="4"/>
  <c r="P201" i="4"/>
  <c r="P200" i="4"/>
  <c r="P199" i="4"/>
  <c r="P198" i="4"/>
  <c r="P197" i="4"/>
  <c r="P196" i="4"/>
  <c r="P195" i="4"/>
  <c r="P194" i="4"/>
  <c r="P193" i="4"/>
  <c r="P192" i="4"/>
  <c r="P191" i="4"/>
  <c r="P190" i="4"/>
  <c r="P189" i="4"/>
  <c r="P188" i="4"/>
  <c r="P187" i="4"/>
  <c r="P186" i="4"/>
  <c r="P185" i="4"/>
  <c r="P183" i="4"/>
  <c r="P181" i="4"/>
  <c r="P180" i="4"/>
  <c r="P177" i="4"/>
  <c r="P176" i="4"/>
  <c r="P175" i="4"/>
  <c r="P174" i="4"/>
  <c r="P173" i="4"/>
  <c r="P172" i="4"/>
  <c r="P171" i="4"/>
  <c r="P170" i="4"/>
  <c r="P169" i="4"/>
  <c r="P168" i="4"/>
  <c r="P167" i="4"/>
  <c r="P166" i="4"/>
  <c r="P165" i="4"/>
  <c r="P164" i="4"/>
  <c r="P163" i="4"/>
  <c r="P162" i="4"/>
  <c r="P161" i="4"/>
  <c r="P160" i="4"/>
  <c r="P159" i="4"/>
  <c r="P158" i="4"/>
  <c r="P157" i="4"/>
  <c r="P156" i="4"/>
  <c r="P155" i="4"/>
  <c r="P154" i="4"/>
  <c r="P153" i="4"/>
  <c r="P152" i="4"/>
  <c r="P151" i="4"/>
  <c r="P150" i="4"/>
  <c r="P149" i="4"/>
  <c r="P148" i="4"/>
  <c r="P147" i="4"/>
  <c r="P146" i="4"/>
  <c r="P145" i="4"/>
  <c r="P144" i="4"/>
  <c r="P143" i="4"/>
  <c r="P142" i="4"/>
  <c r="P141" i="4"/>
  <c r="P140" i="4"/>
  <c r="P139" i="4"/>
  <c r="P138" i="4"/>
  <c r="P137" i="4"/>
  <c r="P136" i="4"/>
  <c r="P135" i="4"/>
  <c r="P134" i="4"/>
  <c r="P133" i="4"/>
  <c r="P132" i="4"/>
  <c r="P131" i="4"/>
  <c r="P130" i="4"/>
  <c r="P129" i="4"/>
  <c r="P128" i="4"/>
  <c r="P127" i="4"/>
  <c r="P126" i="4"/>
  <c r="P125" i="4"/>
  <c r="P124" i="4"/>
  <c r="P123" i="4"/>
  <c r="P122" i="4"/>
  <c r="P121" i="4"/>
  <c r="P120" i="4"/>
  <c r="P119" i="4"/>
  <c r="P118" i="4"/>
  <c r="P117" i="4"/>
  <c r="P116" i="4"/>
  <c r="P115" i="4"/>
  <c r="P114" i="4"/>
  <c r="P113" i="4"/>
  <c r="P112" i="4"/>
  <c r="P110" i="4"/>
  <c r="P109" i="4"/>
  <c r="P108" i="4"/>
  <c r="P107" i="4"/>
  <c r="P106" i="4"/>
  <c r="P105" i="4"/>
  <c r="P104" i="4"/>
  <c r="P103" i="4"/>
  <c r="P102" i="4"/>
  <c r="P101" i="4"/>
  <c r="P100" i="4"/>
  <c r="P99" i="4"/>
  <c r="V98" i="4"/>
  <c r="U98" i="4"/>
  <c r="T98" i="4"/>
  <c r="P98" i="4"/>
  <c r="P97" i="4"/>
  <c r="P96" i="4"/>
  <c r="P95" i="4"/>
  <c r="P94" i="4"/>
  <c r="P93" i="4"/>
  <c r="P92" i="4"/>
  <c r="P91" i="4"/>
  <c r="P90" i="4"/>
  <c r="P89" i="4"/>
  <c r="P88" i="4"/>
  <c r="P87" i="4"/>
  <c r="P86" i="4"/>
  <c r="P85" i="4"/>
  <c r="P84" i="4"/>
  <c r="P83" i="4"/>
  <c r="P82" i="4"/>
  <c r="P81" i="4"/>
  <c r="P80" i="4"/>
  <c r="P79"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5" i="4"/>
  <c r="P14" i="4"/>
  <c r="P13" i="4"/>
  <c r="P12" i="4"/>
  <c r="P11" i="4"/>
  <c r="P10" i="4"/>
  <c r="P9" i="4"/>
  <c r="P8" i="4"/>
  <c r="P7" i="4"/>
  <c r="P6" i="4"/>
  <c r="P298" i="4" s="1"/>
  <c r="P299" i="4" s="1"/>
  <c r="P5" i="4"/>
  <c r="P4" i="4"/>
  <c r="P3" i="4"/>
  <c r="B303" i="3"/>
  <c r="B302" i="3"/>
  <c r="B301" i="3"/>
  <c r="B300" i="3"/>
  <c r="B299" i="3"/>
  <c r="M95" i="2"/>
  <c r="A95" i="2"/>
  <c r="G199" i="1"/>
  <c r="H199" i="1" s="1"/>
  <c r="F199" i="1"/>
  <c r="E199" i="1"/>
  <c r="G198" i="1"/>
  <c r="H198" i="1" s="1"/>
  <c r="F198" i="1"/>
  <c r="E198" i="1"/>
  <c r="G197" i="1"/>
  <c r="H197" i="1" s="1"/>
  <c r="F197" i="1"/>
  <c r="E197" i="1"/>
  <c r="G196" i="1"/>
  <c r="H196" i="1" s="1"/>
  <c r="F196" i="1"/>
  <c r="E196" i="1"/>
  <c r="G195" i="1"/>
  <c r="G200" i="1" s="1"/>
  <c r="F195" i="1"/>
  <c r="F200" i="1" s="1"/>
  <c r="E195" i="1"/>
  <c r="E200" i="1" s="1"/>
  <c r="R190" i="1"/>
  <c r="Q190" i="1"/>
  <c r="O190" i="1"/>
  <c r="A190" i="1"/>
  <c r="H200" i="1" l="1"/>
  <c r="H195" i="1"/>
</calcChain>
</file>

<file path=xl/sharedStrings.xml><?xml version="1.0" encoding="utf-8"?>
<sst xmlns="http://schemas.openxmlformats.org/spreadsheetml/2006/main" count="3816" uniqueCount="1767">
  <si>
    <t>Material search results</t>
  </si>
  <si>
    <t>0=exluded, 1=potential, 2=likely accepted</t>
  </si>
  <si>
    <t>Yellow color=Decision was made but it was a really close one, a borderline case. Red color=definitely exluded. Green color= included.</t>
  </si>
  <si>
    <t>#</t>
  </si>
  <si>
    <t>Title</t>
  </si>
  <si>
    <t>Authors</t>
  </si>
  <si>
    <t>Year</t>
  </si>
  <si>
    <t>Venue</t>
  </si>
  <si>
    <t>Abstract</t>
  </si>
  <si>
    <t>Keywords</t>
  </si>
  <si>
    <t>Link</t>
  </si>
  <si>
    <t>DOI</t>
  </si>
  <si>
    <t>Citations</t>
  </si>
  <si>
    <t>Document Type</t>
  </si>
  <si>
    <t>Access</t>
  </si>
  <si>
    <t>Source</t>
  </si>
  <si>
    <t>Volume</t>
  </si>
  <si>
    <t>Potential</t>
  </si>
  <si>
    <t>Inclusion criteria (5)</t>
  </si>
  <si>
    <t>Inspection required</t>
  </si>
  <si>
    <t>Accepted</t>
  </si>
  <si>
    <t>Rejection reasoning</t>
  </si>
  <si>
    <t>Emergent Keywords</t>
  </si>
  <si>
    <t>Research type</t>
  </si>
  <si>
    <t>W-class</t>
  </si>
  <si>
    <t>Category</t>
  </si>
  <si>
    <t>General game playing with imperfect information</t>
  </si>
  <si>
    <t>Schofield M., Thielscher M.</t>
  </si>
  <si>
    <t>JAIR</t>
  </si>
  <si>
    <t>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</si>
  <si>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Artificial intelligence; Electronics engineering; Artificial general intelligences; Controlled environment; General game playing; Generating samples; Imperfect information; Imperfect information games; Perfect informations; Soundness and completeness; Game theory</t>
  </si>
  <si>
    <t>https://www.scopus.com/inward/record.uri?eid=2-s2.0-85077113657&amp;doi=10.1613%2fjair.1.11844&amp;partnerID=40&amp;md5=0052247d32d655186468a1d856b629f1</t>
  </si>
  <si>
    <t>10.1613/jair.1.11844</t>
  </si>
  <si>
    <t>Article</t>
  </si>
  <si>
    <t>Open Access</t>
  </si>
  <si>
    <t>Scopus</t>
  </si>
  <si>
    <t>ReBA: A refinement-based architecture for knowledge representation and reasoning in robotics</t>
  </si>
  <si>
    <t>Sridharan M., Gelfond M., Zhang S., Wyatt J.</t>
  </si>
  <si>
    <t>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</si>
  <si>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</si>
  <si>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https://www.scopus.com/inward/record.uri?eid=2-s2.0-85067344170&amp;doi=10.1613%2fjair.1.11524&amp;partnerID=40&amp;md5=9e842ff6163a2ea76900d348c3348cf2</t>
  </si>
  <si>
    <t>10.1613/jair.1.11524</t>
  </si>
  <si>
    <t>No direct mention of general intelligence, more to do with robotics.</t>
  </si>
  <si>
    <t>Proximal gradient temporal difference learning: Stable reinforcement learning with polynomial sample complexity</t>
  </si>
  <si>
    <t>Liu B., Gemp I., Ghavamzadeh M., Liu J., Mahadevan S., Petrik M.</t>
  </si>
  <si>
    <t>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</si>
  <si>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</si>
  <si>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https://www.scopus.com/inward/record.uri?eid=2-s2.0-85061273317&amp;doi=10.1613%2fjair.1.11251&amp;partnerID=40&amp;md5=dc018d7966f35e0ca6f732285dd60728</t>
  </si>
  <si>
    <t>10.1613/jair.1.11251</t>
  </si>
  <si>
    <t>No direct mention, related to reinforcement learning.</t>
  </si>
  <si>
    <t>Viewpoint: When will ai exceed human performance? Evidence from ai experts</t>
  </si>
  <si>
    <t>Grace K., Salvatier J., Dafoe A., Zhang B., Evans O.</t>
  </si>
  <si>
    <t>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</si>
  <si>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Learning systems; High school; Human performance; Large surveys; North American; Policy makers; Artificial intelligence</t>
  </si>
  <si>
    <t>https://www.scopus.com/inward/record.uri?eid=2-s2.0-85052837104&amp;doi=10.1613%2fjair.1.11222&amp;partnerID=40&amp;md5=6f68c31d6e0272a337bb755910ab75ec</t>
  </si>
  <si>
    <t>10.1613/jair.1.11222</t>
  </si>
  <si>
    <t>Review</t>
  </si>
  <si>
    <t>AI impacts on society</t>
  </si>
  <si>
    <t>Revisiting the arcade learning environment: Evaluation protocols and open problems for general agents</t>
  </si>
  <si>
    <t>Machado M.C., Bellemare M.G., Talvitie E., Veness J., Hausknecht M., Bowling M.</t>
  </si>
  <si>
    <t>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</si>
  <si>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Arches; Best practices; Evaluation methodologies; Evaluation platforms; Evaluation protocol; Learning environments; Research communities; Scientific community; State of the art; Computer aided instruction</t>
  </si>
  <si>
    <t>https://www.scopus.com/inward/record.uri?eid=2-s2.0-85047807140&amp;doi=10.1613%2fjair.5699&amp;partnerID=40&amp;md5=6a189b459f05e8a7eca8b761ab3e207e</t>
  </si>
  <si>
    <t>10.1613/jair.5699</t>
  </si>
  <si>
    <t>AGI safety literature review</t>
  </si>
  <si>
    <t>Everitt T., Lea G., Hutter M.</t>
  </si>
  <si>
    <t>IJCAI</t>
  </si>
  <si>
    <t>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</si>
  <si>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Artificial general intelligences; Literature reviews; Major events; Potential benefits; Recent researches; Safety concerns; Safety problems; Artificial intelligence</t>
  </si>
  <si>
    <t>https://www.scopus.com/inward/record.uri?eid=2-s2.0-85055692095&amp;doi=10.24963%2fijcai.2018%2f768&amp;partnerID=40&amp;md5=49cfad723b47562b085cc806e7337cc3</t>
  </si>
  <si>
    <t>10.24963/ijcai.2018/768</t>
  </si>
  <si>
    <t>Conference Paper</t>
  </si>
  <si>
    <t>2018-July</t>
  </si>
  <si>
    <t>The facets of artificial intelligence: A framework to track the evolution of AI</t>
  </si>
  <si>
    <t>Martínez-Plumed F., Loe B.S., Flach P., Eéigeartaigh S.Ó., Vold K., Hernández-Orallo J.</t>
  </si>
  <si>
    <t>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</si>
  <si>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AI systems; Qualitative analysis; Artificial intelligence</t>
  </si>
  <si>
    <t>https://www.scopus.com/inward/record.uri?eid=2-s2.0-85055673391&amp;doi=10.24963%2fijcai.2018%2f718&amp;partnerID=40&amp;md5=ea5af9d41964e590dd2e0aadd07f6bac</t>
  </si>
  <si>
    <t>10.24963/ijcai.2018/718</t>
  </si>
  <si>
    <t>Concerned with AI research in general.</t>
  </si>
  <si>
    <t>Building ethics into artificial intelligence</t>
  </si>
  <si>
    <t>Yu H., Shen Z., Miao C., Leung C., Lesser V.R., Yang Q.</t>
  </si>
  <si>
    <t>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</si>
  <si>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Artificial intelligence; Behavioral research; Decision making; AI systems; Decision framework; Ethical decision making; Ethical dilemma; Future research directions; Human society; Research communities; Technical solutions; Philosophical aspects</t>
  </si>
  <si>
    <t>https://www.scopus.com/inward/record.uri?eid=2-s2.0-85055689453&amp;doi=10.24963%2fijcai.2018%2f779&amp;partnerID=40&amp;md5=65f432f3c5091857fbe65e092afd6d12</t>
  </si>
  <si>
    <t>10.24963/ijcai.2018/779</t>
  </si>
  <si>
    <t>A common-sense conceptual categorization system integrating heterogeneous proxytypes and the dual process of reasoning</t>
  </si>
  <si>
    <t>Lieto A., Radicioni D.P., Rho V.</t>
  </si>
  <si>
    <t>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</si>
  <si>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Artificial intelligence; Knowledge representation; Artificial systems; Biologically inspired; Categorization strategies; Categorization systems; Cognitive architectures; Commonsense reasoning; Dual-process theories; Linguistic descriptions; Cognitive systems</t>
  </si>
  <si>
    <t>https://www.scopus.com/inward/record.uri?eid=2-s2.0-84949788233&amp;partnerID=40&amp;md5=38fbbfe06200ec391b5e23501c8ba1ba</t>
  </si>
  <si>
    <t>2015-January</t>
  </si>
  <si>
    <t>Knowledge representation, conceptual categorization</t>
  </si>
  <si>
    <t>The off-switch game</t>
  </si>
  <si>
    <t>Hadfield-Menell D., Dragan A., Abbeel P., Russell S.</t>
  </si>
  <si>
    <t>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</si>
  <si>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Artificial intelligence; AI systems; Expected utility; Potential risks; Rational agents; Reward function; Simple games; Subgoals; Rational functions</t>
  </si>
  <si>
    <t>https://www.scopus.com/inward/record.uri?eid=2-s2.0-85031899623&amp;doi=10.24963%2fijcai.2017%2f32&amp;partnerID=40&amp;md5=f857e16f5d257fb5ef83d2aa969af1ac</t>
  </si>
  <si>
    <t>10.24963/ijcai.2017/32</t>
  </si>
  <si>
    <t>Does not specify AGI</t>
  </si>
  <si>
    <t>Reinforcement learning with a corrupted reward channel</t>
  </si>
  <si>
    <t>Everitt T., Krakovna V., Orseau L., Legg S.</t>
  </si>
  <si>
    <t>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</si>
  <si>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Crime; Machine learning; Program debugging; Software agents; Systematic errors; Inverse reinforcement learning; Markov decision problem; Optimisations; Randomisation; Reinforcement learning agent; Reward function; Semi-supervised; Simplifying assumptions; Reinforcement learning</t>
  </si>
  <si>
    <t>https://www.scopus.com/inward/record.uri?eid=2-s2.0-85031900858&amp;doi=10.24963%2fijcai.2017%2f656&amp;partnerID=40&amp;md5=f1605746760d8730394d446842631645</t>
  </si>
  <si>
    <t>10.24963/ijcai.2017/656</t>
  </si>
  <si>
    <t>Focused on reinforcement learning.</t>
  </si>
  <si>
    <t>Should robots be obedient?</t>
  </si>
  <si>
    <t>Milli S., Hadfield-Menell D., Dragan A., Russell S.</t>
  </si>
  <si>
    <t>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</si>
  <si>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Artificial intelligence; Misspecified models; Model misspecification; Robots</t>
  </si>
  <si>
    <t>https://www.scopus.com/inward/record.uri?eid=2-s2.0-85031901993&amp;doi=10.24963%2fijcai.2017%2f662&amp;partnerID=40&amp;md5=c4d1b4c90b2481342324af23892fc336</t>
  </si>
  <si>
    <t>10.24963/ijcai.2017/662</t>
  </si>
  <si>
    <t>What can you do with a rock? Affordance extraction viaword embeddings</t>
  </si>
  <si>
    <t>Fulda N., Ricks D., Murdoch B., Wingate D.</t>
  </si>
  <si>
    <t>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</si>
  <si>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Artificial intelligence; Embeddings; Extraction; Reinforcement learning; Vectors; Action selection; Action spaces; Affordances; Common knowledge; Reinforcement learning agent; Search spaces; Wikipedia; Word vectors; Autonomous agents</t>
  </si>
  <si>
    <t>https://www.scopus.com/inward/record.uri?eid=2-s2.0-85031923818&amp;doi=10.24963%2fijcai.2017%2f144&amp;partnerID=40&amp;md5=41ad207b98ddde93355c0d1c44636ca1</t>
  </si>
  <si>
    <t>10.24963/ijcai.2017/144</t>
  </si>
  <si>
    <t>Action spaces, affordance detection</t>
  </si>
  <si>
    <t>The malmo platform for artificial intelligence experimentation</t>
  </si>
  <si>
    <t>Johnson M., Hofmann K., Hutton T., Bignell D.</t>
  </si>
  <si>
    <t>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</si>
  <si>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</si>
  <si>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https://www.scopus.com/inward/record.uri?eid=2-s2.0-85006167877&amp;partnerID=40&amp;md5=eae883c7ad068a1265abf9ab170ea719</t>
  </si>
  <si>
    <t>2016-January</t>
  </si>
  <si>
    <t>Incentivizing intelligent customer behavior in smart-grids: A risk-sharing tariff &amp; optimal strategies</t>
  </si>
  <si>
    <t>Methenitis G., Kaisers M., Poutré H.L.</t>
  </si>
  <si>
    <t>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</si>
  <si>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</si>
  <si>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https://www.scopus.com/inward/record.uri?eid=2-s2.0-85006085486&amp;partnerID=40&amp;md5=18297bde242ae7c365d4ec97746d93e2</t>
  </si>
  <si>
    <t>Specific problem with no relation to AGI.</t>
  </si>
  <si>
    <t>Online fair division Redux</t>
  </si>
  <si>
    <t>Aleksandrov M.</t>
  </si>
  <si>
    <t>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</si>
  <si>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Artificial intelligence; Behavioral research; Stochastic systems; Allocation mechanism; Allocation preferences; Customer demands; Fair divisions; Food allocation; Relief organizations; Spatial dynamics; Transportation cost; Complex networks</t>
  </si>
  <si>
    <t>https://www.scopus.com/inward/record.uri?eid=2-s2.0-85006094911&amp;partnerID=40&amp;md5=49c6511aa48be189dd004f8161ec28a8</t>
  </si>
  <si>
    <t>Technical, hard and explainable question answering (the-QA)</t>
  </si>
  <si>
    <t>Sampat S.</t>
  </si>
  <si>
    <t>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</si>
  <si>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https://www.scopus.com/inward/record.uri?eid=2-s2.0-85074924096&amp;doi=10.24963%2fijcai.2019%2f916&amp;partnerID=40&amp;md5=9bd43ca37723fa5e2f54ee240b7e1a5e</t>
  </si>
  <si>
    <t>10.24963/ijcai.2019/916</t>
  </si>
  <si>
    <t>2019-August</t>
  </si>
  <si>
    <t>Computer models solving intelligence test problems: Progress and implications</t>
  </si>
  <si>
    <t>Hernández-Orallo J., Martínez-Plumed F., Schmid U., Siebers M., Dowe D.L.</t>
  </si>
  <si>
    <t>AIJ</t>
  </si>
  <si>
    <t>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</si>
  <si>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Artificial intelligence; Cognitive systems; Human form models; Cognitive model; Cognitive science; Computational model; Computer models; Human performance; Intelligence evaluation; Intelligence tests; Item difficulties; Problem solving</t>
  </si>
  <si>
    <t>https://www.scopus.com/inward/record.uri?eid=2-s2.0-84944080895&amp;doi=10.1016%2fj.artint.2015.09.011&amp;partnerID=40&amp;md5=3b92b06589f2988e784a0a4ebf2aad90</t>
  </si>
  <si>
    <t>10.1016/j.artint.2015.09.011</t>
  </si>
  <si>
    <t>Intelligence evaluation, AI history</t>
  </si>
  <si>
    <t>Ethical guidelines for a superintelligence</t>
  </si>
  <si>
    <t>Davis E.</t>
  </si>
  <si>
    <t>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</si>
  <si>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Artificial intelligence; Ethical behavior; Human level intelligence; Superintelligence; Philosophical aspects</t>
  </si>
  <si>
    <t>https://www.scopus.com/inward/record.uri?eid=2-s2.0-85027941750&amp;doi=10.1016%2fj.artint.2014.12.003&amp;partnerID=40&amp;md5=4541b53b4ea2420f051b34da429bde49</t>
  </si>
  <si>
    <t>10.1016/j.artint.2014.12.003</t>
  </si>
  <si>
    <t>Short Survey</t>
  </si>
  <si>
    <t>Artificial cognition for social human–robot interaction: An implementation</t>
  </si>
  <si>
    <t>Lemaignan S., Warnier M., Sisbot E.A., Clodic A., Alami R.</t>
  </si>
  <si>
    <t>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</si>
  <si>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</si>
  <si>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https://www.scopus.com/inward/record.uri?eid=2-s2.0-84998996792&amp;doi=10.1016%2fj.artint.2016.07.002&amp;partnerID=40&amp;md5=0ab29fc2dafbf5db37c1e031de54ac59</t>
  </si>
  <si>
    <t>10.1016/j.artint.2016.07.002</t>
  </si>
  <si>
    <t>Human-robot interaction</t>
  </si>
  <si>
    <t xml:space="preserve">On Defining Artificial Intelligence </t>
  </si>
  <si>
    <t xml:space="preserve">Pei Wang </t>
  </si>
  <si>
    <t>JAGI</t>
  </si>
  <si>
    <t>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</si>
  <si>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10.2478/jagi-2019-0002</t>
  </si>
  <si>
    <t>Sciendo</t>
  </si>
  <si>
    <t>Defining AI</t>
  </si>
  <si>
    <t>Computable Variants of AIXI which are More Powerful than AIXItl</t>
  </si>
  <si>
    <t>Susumu Katayama</t>
  </si>
  <si>
    <t>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</si>
  <si>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</si>
  <si>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10.2478/jagi-2019-0001</t>
  </si>
  <si>
    <t xml:space="preserve">Intelligence via ultrafilters: structural properties of some intelligence comparators of deterministic Legg-Hutter agents </t>
  </si>
  <si>
    <t>Samuel Allen Alexander</t>
  </si>
  <si>
    <t>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</si>
  <si>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10.2478/jagi-2019-0003</t>
  </si>
  <si>
    <t>Towards General Evaluation of Intelligent Systems: Lessons Learned from Reproducing AIQ Test Results</t>
  </si>
  <si>
    <t>Ondřej Vadinský</t>
  </si>
  <si>
    <t>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</si>
  <si>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</si>
  <si>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10.2478/jagi-2018-0001</t>
  </si>
  <si>
    <t>Learning and decision-making in artificial animals</t>
  </si>
  <si>
    <t>Claes Strannegård , Nils Svangård , David Lindström , Joscha Bach ,  and Bas Steunebrink</t>
  </si>
  <si>
    <t>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</si>
  <si>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</si>
  <si>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10.2478/jagi-2018-0002</t>
  </si>
  <si>
    <t>Homeostatic Agent for General Environment</t>
  </si>
  <si>
    <t>Naoto Yoshida</t>
  </si>
  <si>
    <t>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</si>
  <si>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</si>
  <si>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10.1515/jagi-2017-0001</t>
  </si>
  <si>
    <t>Learning and Reasoning in Unknown Domains</t>
  </si>
  <si>
    <t>Claes Strannegård , Abdul Rahim Nizamani, Jonas Juel,  and Ulf Persson</t>
  </si>
  <si>
    <t>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</si>
  <si>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autonomous agent; bounded rationality; arbitrary symbolic domain</t>
  </si>
  <si>
    <t>10.1515/jagi-2016-0002</t>
  </si>
  <si>
    <t>The Sigma Cognitive Architecture and System: Towards Functionally Elegant Grand Unification</t>
  </si>
  <si>
    <t>Paul S. Rosenbloom, Abram Demski,  and Volkan Ustun</t>
  </si>
  <si>
    <t>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</si>
  <si>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Cognitive architecture; graphical models; cognitive system; Sigma</t>
  </si>
  <si>
    <t>10.1515/jagi-2016-0001</t>
  </si>
  <si>
    <t>Editorial: Computational Creativity, Concept Invention, and General Intelligence</t>
  </si>
  <si>
    <t>Tarek R. Besold, Kai-Uwe Kühnberger,  and Tony Veale</t>
  </si>
  <si>
    <t>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</si>
  <si>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Computational creativity; artificial intelligence; problem-solving; cognition</t>
  </si>
  <si>
    <t>10.1515/jagi-2015-0001</t>
  </si>
  <si>
    <t>Editorial</t>
  </si>
  <si>
    <t>Computational creativity.</t>
  </si>
  <si>
    <t>Unnatural Selection: Seeing Human Intelligence in Artificial Creations</t>
  </si>
  <si>
    <t>Tony Veale</t>
  </si>
  <si>
    <t>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</si>
  <si>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computational creativity; language; art; readymades; modernism; Twitterbots</t>
  </si>
  <si>
    <t xml:space="preserve">10.1515/jagi-2015-0002 </t>
  </si>
  <si>
    <t>Focus on generative systems.</t>
  </si>
  <si>
    <t>Choosing the Right Path: Image Schema Theory as a Foundation for Concept Invention</t>
  </si>
  <si>
    <t>Maria M. Hedblom, Oliver Kutz,  and Fabian Neuhaus</t>
  </si>
  <si>
    <t>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</si>
  <si>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</si>
  <si>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</si>
  <si>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Creative thought.</t>
  </si>
  <si>
    <t>From Distributional Semantics to Conceptual Spaces: A Novel Computational Method for Concept Creation</t>
  </si>
  <si>
    <t xml:space="preserve"> Stephen McGregor, Kat Agres, Matthew Purver,  and Geraint A. Wiggins</t>
  </si>
  <si>
    <t>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</si>
  <si>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</si>
  <si>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</si>
  <si>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Concept discovery.</t>
  </si>
  <si>
    <t>Tra-la-Lyrics 2.0: Automatic Generation of Song Lyrics on a Semantic Domain</t>
  </si>
  <si>
    <t>Hugo Gonçalo Oliveira</t>
  </si>
  <si>
    <t>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</si>
  <si>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computational creativity; linguistic creativity; song lyrics; poetry; rhythm; semantics</t>
  </si>
  <si>
    <t>10.1515/jagi-2015-0005</t>
  </si>
  <si>
    <t>Lyric generation.</t>
  </si>
  <si>
    <t xml:space="preserve">A Play on Words: Using Cognitive Computing as a Basis for AI Solvers in Word Puzzles </t>
  </si>
  <si>
    <t>Thomas Manzini, Simon Ellis,  and James Hendler</t>
  </si>
  <si>
    <t>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</si>
  <si>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</si>
  <si>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10.1515/jagi-2015-0006</t>
  </si>
  <si>
    <t>On Mathematical Proving</t>
  </si>
  <si>
    <t>Petros Stefaneas and Ioannis M. Vandoulakis</t>
  </si>
  <si>
    <t>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</si>
  <si>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</si>
  <si>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10.1515/jagi-2015-0007</t>
  </si>
  <si>
    <t>Mathematical proving.</t>
  </si>
  <si>
    <t>AGI Brain: A Learning and Decision Making Framework for Artificial General Intelligence Systems Based on Modern Control Theory</t>
  </si>
  <si>
    <t>Mohammadreza Alidoust</t>
  </si>
  <si>
    <t>ICAGI</t>
  </si>
  <si>
    <t>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</si>
  <si>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Artificial general intelligence, Modern control theory, Optimization, Implicit and explicit memory, Shared memory, Stages of learning, Planning, Policy, Multi-Agent, Emotions, Decision making, Continuous and hybrid ASOR space</t>
  </si>
  <si>
    <t>http://link.springer.com/chapter/10.1007/978-3-030-27005-6_1</t>
  </si>
  <si>
    <t>10.1007/978-3-030-27005-6_1</t>
  </si>
  <si>
    <t>Springer-Link</t>
  </si>
  <si>
    <t>Programming Languages and Artificial General Intelligence</t>
  </si>
  <si>
    <t>Vitaly KhudobakhshovAndrey PitkoDenis Zotov</t>
  </si>
  <si>
    <t>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</si>
  <si>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Programming Language, Partial Evaluation, Inference Algorithm, Cognitive Architecture, General Intelligence</t>
  </si>
  <si>
    <t>http://link.springer.com/chapter/10.1007/978-3-319-21365-1_30</t>
  </si>
  <si>
    <t>10.1007/978-3-319-21365-1_30</t>
  </si>
  <si>
    <t>The Cyber-Physical System Approach Towards Artificial General Intelligence: The Problem of Verification</t>
  </si>
  <si>
    <t>Zoltán TősérAndrás Lőrincz</t>
  </si>
  <si>
    <t>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</si>
  <si>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Markov Decision Process, Robust Controller, General Intelligence, Explosive Device, High Order Concept</t>
  </si>
  <si>
    <t>http://link.springer.com/chapter/10.1007/978-3-319-21365-1_38</t>
  </si>
  <si>
    <t>10.1007/978-3-319-21365-1_38</t>
  </si>
  <si>
    <t>Can Machines Design? An Artificial General Intelligence Approach</t>
  </si>
  <si>
    <t>Andreas M. HeinHélène Condat</t>
  </si>
  <si>
    <t>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</si>
  <si>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Artificial general intelligence, Gödel machine, Computational creativity, Software engineering, Systems engineering, Design theory, Reinforcement learning</t>
  </si>
  <si>
    <t>http://link.springer.com/chapter/10.1007/978-3-319-97676-1_9</t>
  </si>
  <si>
    <t>10.1007/978-3-319-97676-1_9</t>
  </si>
  <si>
    <t>Safe Baby AGI</t>
  </si>
  <si>
    <t>Jordi BiegerKristinn R. ThórissonPei Wang</t>
  </si>
  <si>
    <t>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</si>
  <si>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Artificial intelligence, Nurture, Nature, AI safety, Friendly AI</t>
  </si>
  <si>
    <t>http://link.springer.com/chapter/10.1007/978-3-319-21365-1_5</t>
  </si>
  <si>
    <t>10.1007/978-3-319-21365-1_5</t>
  </si>
  <si>
    <t>The Foundations of Deep Learning with a Path Towards General Intelligence</t>
  </si>
  <si>
    <t>Eray Özkural</t>
  </si>
  <si>
    <t>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</si>
  <si>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Deep Learning Research, Solomonoff Induction, Capsule Network, Minimum Message Length (MML), Universal Induction</t>
  </si>
  <si>
    <t>http://link.springer.com/chapter/10.1007/978-3-319-97676-1_16</t>
  </si>
  <si>
    <t>10.1007/978-3-319-97676-1_16</t>
  </si>
  <si>
    <t>Embracing Inference as Action: A Step Towards Human-Level Reasoning</t>
  </si>
  <si>
    <t>John LicatoMaxwell Fowler</t>
  </si>
  <si>
    <t>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</si>
  <si>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Event Calculus, Possible Inference, First-person Form, First-order Modal Logic, Implement Inference Rules</t>
  </si>
  <si>
    <t>http://link.springer.com/chapter/10.1007/978-3-319-41649-6_19</t>
  </si>
  <si>
    <t>10.1007/978-3-319-41649-6_19</t>
  </si>
  <si>
    <t>On the Limits of Recursively Self-Improving AGI</t>
  </si>
  <si>
    <t>Roman V. Yampolskiy</t>
  </si>
  <si>
    <t>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</si>
  <si>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Recursive self-improvement, Convergence theory, Bootstrapping</t>
  </si>
  <si>
    <t>http://link.springer.com/chapter/10.1007/978-3-319-21365-1_40</t>
  </si>
  <si>
    <t>10.1007/978-3-319-21365-1_40</t>
  </si>
  <si>
    <t>A Priori Modeling of Information and Intelligence</t>
  </si>
  <si>
    <t>Marcus Abundis</t>
  </si>
  <si>
    <t>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</si>
  <si>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Priori Model, Signal Entropy, Basic Cognitive Psychology, Computational Irreducibility, Dual Proximity</t>
  </si>
  <si>
    <t>http://link.springer.com/chapter/10.1007/978-3-319-63703-7_25</t>
  </si>
  <si>
    <t>10.1007/978-3-319-63703-7_25</t>
  </si>
  <si>
    <t>Embodiment as a Necessary a Priori of General Intelligence</t>
  </si>
  <si>
    <t>David Kremelberg</t>
  </si>
  <si>
    <t>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</si>
  <si>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http://link.springer.com/chapter/10.1007/978-3-030-27005-6_13</t>
  </si>
  <si>
    <t>10.1007/978-3-030-27005-6_13</t>
  </si>
  <si>
    <t>The MaRz Algorithm: Towards an Artificial General Episodic Learner</t>
  </si>
  <si>
    <t>Christian RodriguezGiselle MarstonWilliam GoolkasianAshley RosenbergAndrew Nuxoll</t>
  </si>
  <si>
    <t>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</si>
  <si>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http://link.springer.com/chapter/10.1007/978-3-319-63703-7_15</t>
  </si>
  <si>
    <t>10.1007/978-3-319-63703-7_15</t>
  </si>
  <si>
    <t>Hybrid Strategies Towards Safe “Self-Aware” Superintelligent Systems</t>
  </si>
  <si>
    <t>Nadisha-Marie AlimanLeon Kester</t>
  </si>
  <si>
    <t>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</si>
  <si>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Self-awareness, AI Safety, Human enhancement, AI alignment, Superintelligence</t>
  </si>
  <si>
    <t>http://link.springer.com/chapter/10.1007/978-3-319-97676-1_1</t>
  </si>
  <si>
    <t>10.1007/978-3-319-97676-1_1</t>
  </si>
  <si>
    <t>A General (Category Theory) Principle for General Intelligence: Duality (Adjointness)</t>
  </si>
  <si>
    <t>Steven Phillips</t>
  </si>
  <si>
    <t>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</si>
  <si>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Systematicity, Compositionality, category theory, Functor, adjunction, Intelligence, Raven Progressive Matrices</t>
  </si>
  <si>
    <t>http://link.springer.com/chapter/10.1007/978-3-319-63703-7_6</t>
  </si>
  <si>
    <t>10.1007/978-3-319-63703-7_6</t>
  </si>
  <si>
    <t>Probabilistic Growth and Mining of Combinations: A Unifying Meta-Algorithm for Practical General Intelligence</t>
  </si>
  <si>
    <t>Ben Goertzel</t>
  </si>
  <si>
    <t>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</si>
  <si>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http://link.springer.com/chapter/10.1007/978-3-319-41649-6_35</t>
  </si>
  <si>
    <t>10.1007/978-3-319-41649-6_35</t>
  </si>
  <si>
    <t>Augmented Utilitarianism for AGI Safety</t>
  </si>
  <si>
    <t>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</si>
  <si>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AGI Safety, Utility function, Perverse instantiation, AI alignment, Augmented Utilitarianism</t>
  </si>
  <si>
    <t>http://link.springer.com/chapter/10.1007/978-3-030-27005-6_2</t>
  </si>
  <si>
    <t>10.1007/978-3-030-27005-6_2</t>
  </si>
  <si>
    <t>Analysis of Types of Self-Improving Software</t>
  </si>
  <si>
    <t>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</si>
  <si>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Recursive self-improvement, Self-modifying code, Self-modifying software, Self-modifying algorithm, Autogenous intelligence, Bootstrap fallacy</t>
  </si>
  <si>
    <t>http://link.springer.com/chapter/10.1007/978-3-319-21365-1_39</t>
  </si>
  <si>
    <t>10.1007/978-3-319-21365-1_39</t>
  </si>
  <si>
    <t>Malevolent Cyborgization</t>
  </si>
  <si>
    <t>Nadisha-Marie Aliman</t>
  </si>
  <si>
    <t>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</si>
  <si>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Cyborgization, Malevolent Artificial Intelligence, Superintelligence</t>
  </si>
  <si>
    <t>http://link.springer.com/chapter/10.1007/978-3-319-63703-7_18</t>
  </si>
  <si>
    <t>10.1007/978-3-319-63703-7_18</t>
  </si>
  <si>
    <t>The Space of Possible Mind Designs</t>
  </si>
  <si>
    <t>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</si>
  <si>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AGI, Intellectology, Mind, Mind designs, Space of minds</t>
  </si>
  <si>
    <t>http://link.springer.com/chapter/10.1007/978-3-319-21365-1_23</t>
  </si>
  <si>
    <t>10.1007/978-3-319-21365-1_23</t>
  </si>
  <si>
    <t>Mind design</t>
  </si>
  <si>
    <t>Assumptions of Decision-Making Models in AGI</t>
  </si>
  <si>
    <t>Pei WangPatrick Hammer</t>
  </si>
  <si>
    <t>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</si>
  <si>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Decision Theory, Inference Rule, Traditional Model, Markov Decision Process, Deduction Rule</t>
  </si>
  <si>
    <t>http://link.springer.com/chapter/10.1007/978-3-319-21365-1_21</t>
  </si>
  <si>
    <t>10.1007/978-3-319-21365-1_21</t>
  </si>
  <si>
    <t>Toward Mapping the Paths to AGI</t>
  </si>
  <si>
    <t>Ross GruetzemacherDavid Paradice</t>
  </si>
  <si>
    <t>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</si>
  <si>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AGI, Scenario analysis, Scenario mapping, Technology roadmap</t>
  </si>
  <si>
    <t>http://link.springer.com/chapter/10.1007/978-3-030-27005-6_7</t>
  </si>
  <si>
    <t>10.1007/978-3-030-27005-6_7</t>
  </si>
  <si>
    <t>Transforming Kantian Aesthetic Principles into Qualitative Hermeneutics for Contemplative AGI Agents</t>
  </si>
  <si>
    <t>Jeremy O. TurnerSteve DiPaola</t>
  </si>
  <si>
    <t>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</si>
  <si>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AGI, Contemplation, Aesthetic philosophy, Agents</t>
  </si>
  <si>
    <t>http://link.springer.com/chapter/10.1007/978-3-319-97676-1_23</t>
  </si>
  <si>
    <t>10.1007/978-3-319-97676-1_23</t>
  </si>
  <si>
    <t>Toward Tractable Universal Induction Through Recursive Program Learning</t>
  </si>
  <si>
    <t>Arthur Franz</t>
  </si>
  <si>
    <t>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</si>
  <si>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State Machine, Turing Machine, Complexity Level, General Intelligence, Kolmogorov Complexity</t>
  </si>
  <si>
    <t>http://link.springer.com/chapter/10.1007/978-3-319-21365-1_26</t>
  </si>
  <si>
    <t>10.1007/978-3-319-21365-1_26</t>
  </si>
  <si>
    <t>Inferring Human Values for Safe AGI Design</t>
  </si>
  <si>
    <t>Can Eren Sezener</t>
  </si>
  <si>
    <t>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</si>
  <si>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Value learning, Inverse reinforcement learning, Friendly AI, Safe AGI</t>
  </si>
  <si>
    <t>http://link.springer.com/chapter/10.1007/978-3-319-21365-1_16</t>
  </si>
  <si>
    <t>10.1007/978-3-319-21365-1_16</t>
  </si>
  <si>
    <t>Resource-Constrained Social Evidence Based Cognitive Model for Empathy-Driven Artificial Intelligence</t>
  </si>
  <si>
    <t>Anton Kolonin</t>
  </si>
  <si>
    <t>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</si>
  <si>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Artificial psychology, Artificial general intelligence, Compassion, Cognitive model, Empathy, Social evidence, Social proof</t>
  </si>
  <si>
    <t>http://link.springer.com/chapter/10.1007/978-3-319-97676-1_10</t>
  </si>
  <si>
    <t>10.1007/978-3-319-97676-1_10</t>
  </si>
  <si>
    <t>Ultimate Intelligence Part II: Physical Complexity and Limits of Inductive Inference Systems</t>
  </si>
  <si>
    <t>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</si>
  <si>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Operator Induction, Inductive Inference, Universal Induction, Logical Depth, Minimum Message Length</t>
  </si>
  <si>
    <t>http://link.springer.com/chapter/10.1007/978-3-319-41649-6_4</t>
  </si>
  <si>
    <t>10.1007/978-3-319-41649-6_4</t>
  </si>
  <si>
    <t>Universal induction</t>
  </si>
  <si>
    <t>From Abstract Agents Models to Real-World AGI Architectures: Bridging the Gap</t>
  </si>
  <si>
    <t>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</si>
  <si>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http://link.springer.com/chapter/10.1007/978-3-319-63703-7_1</t>
  </si>
  <si>
    <t>10.1007/978-3-319-63703-7_1</t>
  </si>
  <si>
    <t>System Induction Games and Cognitive Modeling as an AGI Methodology</t>
  </si>
  <si>
    <t>Sean Markan</t>
  </si>
  <si>
    <t>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</si>
  <si>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Hide State, Concept Learning, Input Symbol, Deterministic Finite Automaton, Mealy Machine</t>
  </si>
  <si>
    <t>http://link.springer.com/chapter/10.1007/978-3-319-41649-6_22</t>
  </si>
  <si>
    <t>10.1007/978-3-319-41649-6_22</t>
  </si>
  <si>
    <t>Cumulative Learning</t>
  </si>
  <si>
    <t>Kristinn R. ThórissonJordi BiegerXiang LiPei Wang</t>
  </si>
  <si>
    <t>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</si>
  <si>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Cumulative learning, Autonomous knowledge acquisition, Knowledge representation, Artificial general intelligence</t>
  </si>
  <si>
    <t>http://link.springer.com/chapter/10.1007/978-3-030-27005-6_20</t>
  </si>
  <si>
    <t>10.1007/978-3-030-27005-6_20</t>
  </si>
  <si>
    <t>The AGI Containment Problem</t>
  </si>
  <si>
    <t>James BabcockJános KramárRoman Yampolskiy</t>
  </si>
  <si>
    <t>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</si>
  <si>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Virtual Machine, Intrusion Detection System, Security Vulnerability, Containment System, Game Mechanic</t>
  </si>
  <si>
    <t>http://link.springer.com/chapter/10.1007/978-3-319-41649-6_6</t>
  </si>
  <si>
    <t>10.1007/978-3-319-41649-6_6</t>
  </si>
  <si>
    <t>Vision System for AGI: Problems and Directions</t>
  </si>
  <si>
    <t>Alexey PotapovSergey RodionovMaxim PetersonOleg ScherbakovInnokentii ZhdanovNikolai Skorobogatko</t>
  </si>
  <si>
    <t>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</si>
  <si>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Vision, AGI, Generative models, Discriminative models</t>
  </si>
  <si>
    <t>http://link.springer.com/chapter/10.1007/978-3-319-97676-1_18</t>
  </si>
  <si>
    <t>10.1007/978-3-319-97676-1_18</t>
  </si>
  <si>
    <t>A Definition of Happiness for Reinforcement Learning Agents</t>
  </si>
  <si>
    <t>Mayank DaswaniJan Leike</t>
  </si>
  <si>
    <t>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</si>
  <si>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Temporal difference error, Reward prediction error, Pleasure, Well-being, Optimism, Machine ethics</t>
  </si>
  <si>
    <t>http://link.springer.com/chapter/10.1007/978-3-319-21365-1_24</t>
  </si>
  <si>
    <t>10.1007/978-3-319-21365-1_24</t>
  </si>
  <si>
    <t>Reinforcement learning.</t>
  </si>
  <si>
    <t>Issues in Temporal and Causal Inference</t>
  </si>
  <si>
    <t>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</si>
  <si>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Conditioned Stimulus, Unconditioned Stimulus, Causal Relation, Inference Rule, Causal Inference</t>
  </si>
  <si>
    <t>http://link.springer.com/chapter/10.1007/978-3-319-21365-1_22</t>
  </si>
  <si>
    <t>10.1007/978-3-319-21365-1_22</t>
  </si>
  <si>
    <t>WILLIAM: A Monolithic Approach to AGI</t>
  </si>
  <si>
    <t>Arthur FranzVictoria GogulyaMichael Löffler</t>
  </si>
  <si>
    <t>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</si>
  <si>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Inductive programming, Incremental compression, Algorithmic complexity, Universal induction, AIXI, Seed AI, Recursive self-improvement</t>
  </si>
  <si>
    <t>http://link.springer.com/chapter/10.1007/978-3-030-27005-6_5</t>
  </si>
  <si>
    <t>10.1007/978-3-030-27005-6_5</t>
  </si>
  <si>
    <t>Perception from an AGI Perspective</t>
  </si>
  <si>
    <t>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</si>
  <si>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http://link.springer.com/chapter/10.1007/978-3-319-97676-1_25</t>
  </si>
  <si>
    <t>10.1007/978-3-319-97676-1_25</t>
  </si>
  <si>
    <t>Mental Actions and Modelling of Reasoning in Semiotic Approach to AGI</t>
  </si>
  <si>
    <t>Alexey K. KovalevAleksandr I. Panov</t>
  </si>
  <si>
    <t>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</si>
  <si>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Cognitive agent, Sign-based world model, Semiotic network, Modeling of reasoning</t>
  </si>
  <si>
    <t>http://link.springer.com/chapter/10.1007/978-3-030-27005-6_12</t>
  </si>
  <si>
    <t>10.1007/978-3-030-27005-6_12</t>
  </si>
  <si>
    <t>The Temporal Singularity: Time-Accelerated Simulated Civilizations and Their Implications</t>
  </si>
  <si>
    <t>Giacomo Spigler</t>
  </si>
  <si>
    <t>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</si>
  <si>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Temporal Singularity, Simulated civilization, Multi-agent systems, Simulated society, Fermi paradox, Artificial life, Technological Singularity, Artificial general intelligence, Deep reinforcement learning, Simulation hypothesis, Post-biological civilization</t>
  </si>
  <si>
    <t>http://link.springer.com/chapter/10.1007/978-3-319-97676-1_20</t>
  </si>
  <si>
    <t>10.1007/978-3-319-97676-1_20</t>
  </si>
  <si>
    <t>Death and Suicide in Universal Artificial Intelligence</t>
  </si>
  <si>
    <t>Jarryd MartinTom EverittMarcus Hutter</t>
  </si>
  <si>
    <t>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</si>
  <si>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http://link.springer.com/chapter/10.1007/978-3-319-41649-6_3</t>
  </si>
  <si>
    <t>10.1007/978-3-319-41649-6_3</t>
  </si>
  <si>
    <t>Comparing Computer Models Solving Number Series Problems</t>
  </si>
  <si>
    <t>Ute SchmidMarco Ragni</t>
  </si>
  <si>
    <t>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</si>
  <si>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http://link.springer.com/chapter/10.1007/978-3-319-21365-1_36</t>
  </si>
  <si>
    <t>10.1007/978-3-319-21365-1_36</t>
  </si>
  <si>
    <t>Modeling Motivation in MicroPsi 2</t>
  </si>
  <si>
    <t>Joscha Bach</t>
  </si>
  <si>
    <t>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</si>
  <si>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Artificial general intelligence, Micropsi2, Motivation, Motivational system, Cognitive architectures</t>
  </si>
  <si>
    <t>http://link.springer.com/chapter/10.1007/978-3-319-21365-1_1</t>
  </si>
  <si>
    <t>10.1007/978-3-319-21365-1_1</t>
  </si>
  <si>
    <t>Micropsi architecture.</t>
  </si>
  <si>
    <t>Pursuing Fundamental Advances in Human Reasoning</t>
  </si>
  <si>
    <t>Timothy van GelderRichard de Rozario</t>
  </si>
  <si>
    <t>The IARPA CREATE program’s aim to produce “fundamental advances” in human reasoning may provide a new sufficiency test for AGI and insights for the evaluation of AGI performance. The approach of one CREATE program team, the SWARM Project, is outlined.</t>
  </si>
  <si>
    <t>Reasoning, Intelligence, Evaluation</t>
  </si>
  <si>
    <t>http://link.springer.com/chapter/10.1007/978-3-319-63703-7_24</t>
  </si>
  <si>
    <t>10.1007/978-3-319-63703-7_24</t>
  </si>
  <si>
    <t>Why Artificial Intelligence Needs a Task Theory</t>
  </si>
  <si>
    <t>Kristinn R. ThórissonJordi BiegerThröstur ThorarensenJóna S. SigurðardóttirBas R. Steunebrink</t>
  </si>
  <si>
    <t>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</si>
  <si>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Goal State, Invariant Relation, Artificial Intelligence System, Task Theory, Artificial Intelligence Research</t>
  </si>
  <si>
    <t>http://link.springer.com/chapter/10.1007/978-3-319-41649-6_12</t>
  </si>
  <si>
    <t>10.1007/978-3-319-41649-6_12</t>
  </si>
  <si>
    <t>Task theory</t>
  </si>
  <si>
    <t>From Specialized Syntax to General Logic: The Case of Comparatives</t>
  </si>
  <si>
    <t>Ruiting LianRodas SolomonAmen BelaynehBen GoertzelGino YuChangle Zhou</t>
  </si>
  <si>
    <t>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</si>
  <si>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Humanoid Robot, Pattern Miner, Language Comprehension, Term Logic, General Logic</t>
  </si>
  <si>
    <t>http://link.springer.com/chapter/10.1007/978-3-319-21365-1_31</t>
  </si>
  <si>
    <t>10.1007/978-3-319-21365-1_31</t>
  </si>
  <si>
    <t>Language processing.</t>
  </si>
  <si>
    <t>Controlling Combinatorial Explosion in Inference via Synergy with Nonlinear-Dynamical Attention Allocation</t>
  </si>
  <si>
    <t>Ben GoertzelMisgana Bayetta BelachewMatthew Ikle’Gino Yu</t>
  </si>
  <si>
    <t>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</si>
  <si>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Attentional Focus, General Intelligence, Inference Process, Logical Inference, Attention Allocation</t>
  </si>
  <si>
    <t>http://link.springer.com/chapter/10.1007/978-3-319-41649-6_34</t>
  </si>
  <si>
    <t>10.1007/978-3-319-41649-6_34</t>
  </si>
  <si>
    <t>Bounded Cognitive Resources and Arbitrary Domains</t>
  </si>
  <si>
    <t>Abdul Rahim NizamaniJonas JuelUlf PerssonClaes Strannegård</t>
  </si>
  <si>
    <t>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</si>
  <si>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Autonomous agent, Bounded rationality, Arbitrary domain</t>
  </si>
  <si>
    <t>http://link.springer.com/chapter/10.1007/978-3-319-21365-1_18</t>
  </si>
  <si>
    <t>10.1007/978-3-319-21365-1_18</t>
  </si>
  <si>
    <t>Duplicate, see #27</t>
  </si>
  <si>
    <t>Cumulative Learning with Causal-Relational Models</t>
  </si>
  <si>
    <t>Kristinn R. ThórissonArthur Talbot</t>
  </si>
  <si>
    <t>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</si>
  <si>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Artificial intelligence, Artificial general intelligence, Cumulative learning, Cumulative modeling, Causal relations, Models, Knowledge representation, Autonomous learning, Task-environment, Knowledge acquisition</t>
  </si>
  <si>
    <t>http://link.springer.com/chapter/10.1007/978-3-319-97676-1_22</t>
  </si>
  <si>
    <t>10.1007/978-3-319-97676-1_22</t>
  </si>
  <si>
    <t>Understanding and Common Sense: Two Sides of the Same Coin?</t>
  </si>
  <si>
    <t>Kristinn R. ThórissonDavid Kremelberg</t>
  </si>
  <si>
    <t>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</si>
  <si>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http://link.springer.com/chapter/10.1007/978-3-319-63703-7_19</t>
  </si>
  <si>
    <t>10.1007/978-3-319-63703-7_19</t>
  </si>
  <si>
    <t>Analysis of Algorithms and Partial Algorithms</t>
  </si>
  <si>
    <t>Andrew MacFie</t>
  </si>
  <si>
    <t>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</si>
  <si>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Probability Mass Function, Traditional Analysis, Kolmogorov Complexity, Discount Function, Discount Reward</t>
  </si>
  <si>
    <t>http://link.springer.com/chapter/10.1007/978-3-319-41649-6_29</t>
  </si>
  <si>
    <t>10.1007/978-3-319-41649-6_29</t>
  </si>
  <si>
    <t>Are There Deep Reasons Underlying the Pathologies of Today’s Deep Learning Algorithms?</t>
  </si>
  <si>
    <t>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</si>
  <si>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Episodic Memory, Auditory Cortex, Deep Learning, Convolutional Neural Network, Deep Neural Network</t>
  </si>
  <si>
    <t>http://link.springer.com/chapter/10.1007/978-3-319-21365-1_8</t>
  </si>
  <si>
    <t>10.1007/978-3-319-21365-1_8</t>
  </si>
  <si>
    <t>Deep learning, neural networks, CNN</t>
  </si>
  <si>
    <t>Instrumental Properties of Social Testbeds</t>
  </si>
  <si>
    <t>Javier Insa-CabreraJosé Hernández-Orallo</t>
  </si>
  <si>
    <t>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</si>
  <si>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Social intelligence, Multi-Agent systems, Cooperation, Competition, Game theory, Rewards, Universal psychometrics</t>
  </si>
  <si>
    <t>http://link.springer.com/chapter/10.1007/978-3-319-21365-1_11</t>
  </si>
  <si>
    <t>10.1007/978-3-319-21365-1_11</t>
  </si>
  <si>
    <t>Social intelligence.</t>
  </si>
  <si>
    <t>Towards Flexible Task Environments for Comprehensive Evaluation of Artificial Intelligent Systems and Automatic Learners</t>
  </si>
  <si>
    <t>Kristinn R. ThórissonJordi BiegerStephan SchiffelDeon Garrett</t>
  </si>
  <si>
    <t>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</si>
  <si>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Task-environment, Automation, Intelligence evaluation, Artificial intelligence, Machine learning</t>
  </si>
  <si>
    <t>http://link.springer.com/chapter/10.1007/978-3-319-21365-1_20</t>
  </si>
  <si>
    <t>10.1007/978-3-319-21365-1_20</t>
  </si>
  <si>
    <t>Integrating Model-Based Prediction and Facial Expressions in the Perception of Emotion</t>
  </si>
  <si>
    <t>Nutchanon YongsatianchotStacy Marsella</t>
  </si>
  <si>
    <t>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</si>
  <si>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Emotion perception, Bayesian inference, Agent-based modelling</t>
  </si>
  <si>
    <t>http://link.springer.com/chapter/10.1007/978-3-319-41649-6_23</t>
  </si>
  <si>
    <t>10.1007/978-3-319-41649-6_23</t>
  </si>
  <si>
    <t>A Comprehensive Ethical Framework for AI Entities: Foundations</t>
  </si>
  <si>
    <t>Andrej Dameski</t>
  </si>
  <si>
    <t>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</si>
  <si>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Ethics of AI, Machine ethics, AGI</t>
  </si>
  <si>
    <t>http://link.springer.com/chapter/10.1007/978-3-319-97676-1_5</t>
  </si>
  <si>
    <t>10.1007/978-3-319-97676-1_5</t>
  </si>
  <si>
    <t>Speculative Scientific Inference via Synergetic Combination of Probabilistic Logic and Evolutionary Pattern Recognition</t>
  </si>
  <si>
    <t>Ben GoertzelNil GeisweillerEddie MonroeMike DuncanSelamawit YilmaMeseret DastawMisgana BayettaAmen BelaynehMatthew Ikle’Gino Yu</t>
  </si>
  <si>
    <t>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</si>
  <si>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Gene Ontology, Procedural Knowledge, Gene Expression Dataset, Declarative Knowledge, Memory Type</t>
  </si>
  <si>
    <t>http://link.springer.com/chapter/10.1007/978-3-319-21365-1_9</t>
  </si>
  <si>
    <t>10.1007/978-3-319-21365-1_9</t>
  </si>
  <si>
    <t>Towards Human-Level Inductive Functional Programming</t>
  </si>
  <si>
    <t>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</si>
  <si>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Inductive programming, Code reuse, Functional programming</t>
  </si>
  <si>
    <t>http://link.springer.com/chapter/10.1007/978-3-319-21365-1_12</t>
  </si>
  <si>
    <t>10.1007/978-3-319-21365-1_12</t>
  </si>
  <si>
    <t>Open-Ended Intelligence</t>
  </si>
  <si>
    <t>David (Weaver) WeinbaumViktoras Veitas</t>
  </si>
  <si>
    <t>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</si>
  <si>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Intelligence, Cognition, Individuation, Assemblage, Self-organization, Sense-making, Coordination, Enaction, Fluid-identity</t>
  </si>
  <si>
    <t>http://link.springer.com/chapter/10.1007/978-3-319-41649-6_5</t>
  </si>
  <si>
    <t>10.1007/978-3-319-41649-6_5</t>
  </si>
  <si>
    <t>Towards General Evaluation of Intelligent Systems: Using Semantic Analysis to Improve Environments in the AIQ Test</t>
  </si>
  <si>
    <t>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</si>
  <si>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Artificial general intelligence, Evaluating intelligence of artificial systems, Universal Intelligence definition, Algorithmic Intelligence Quotient test</t>
  </si>
  <si>
    <t>http://link.springer.com/chapter/10.1007/978-3-319-97676-1_24</t>
  </si>
  <si>
    <t>10.1007/978-3-319-97676-1_24</t>
  </si>
  <si>
    <t>Exploration Strategies for Homeostatic Agents</t>
  </si>
  <si>
    <t>Patrick AnderssonAnton StrandmanClaes Strannegård</t>
  </si>
  <si>
    <t>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</si>
  <si>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Artificial general intelligence, Multi-objective reinforcement learning, Exploration strategies, Homeostatic regulation, Animat</t>
  </si>
  <si>
    <t>http://link.springer.com/chapter/10.1007/978-3-030-27005-6_18</t>
  </si>
  <si>
    <t>10.1007/978-3-030-27005-6_18</t>
  </si>
  <si>
    <t>Genetic Programming on Program Traces as an Inference Engine for Probabilistic Languages</t>
  </si>
  <si>
    <t>Vita BatishchevaAlexey Potapov</t>
  </si>
  <si>
    <t>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</si>
  <si>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Probabilistic programming, Genetic programming, Program traces</t>
  </si>
  <si>
    <t>http://link.springer.com/chapter/10.1007/978-3-319-21365-1_2</t>
  </si>
  <si>
    <t>10.1007/978-3-319-21365-1_2</t>
  </si>
  <si>
    <t>Genetic programming.</t>
  </si>
  <si>
    <t>About Understanding</t>
  </si>
  <si>
    <t>Kristinn R. ThórissonDavid KremelbergBas R. SteunebrinkEric Nivel</t>
  </si>
  <si>
    <t>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</si>
  <si>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Active Goal, Relevant Implication, Pragmatic Theory, Deictic Gesture, Chinese Room Argument</t>
  </si>
  <si>
    <t>http://link.springer.com/chapter/10.1007/978-3-319-41649-6_11</t>
  </si>
  <si>
    <t>10.1007/978-3-319-41649-6_11</t>
  </si>
  <si>
    <t>Toward Human-Level Massively-Parallel Neural Networks with Hodgkin-Huxley Neurons</t>
  </si>
  <si>
    <t>Lyle N. Long</t>
  </si>
  <si>
    <t>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</si>
  <si>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Neural networks, Neurons, Parallel, Hodgkin-Huxley, MPI</t>
  </si>
  <si>
    <t>http://link.springer.com/chapter/10.1007/978-3-319-41649-6_32</t>
  </si>
  <si>
    <t>10.1007/978-3-319-41649-6_32</t>
  </si>
  <si>
    <t>Neural networks.</t>
  </si>
  <si>
    <t>Cognitive Model of Brain-Machine Integration</t>
  </si>
  <si>
    <t>Zhongzhi ShiZeqin Huang</t>
  </si>
  <si>
    <t>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</si>
  <si>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Brain-machine integration, Environment awareness, Collaboration, Motivation, Joint intention</t>
  </si>
  <si>
    <t>http://link.springer.com/chapter/10.1007/978-3-030-27005-6_17</t>
  </si>
  <si>
    <t>10.1007/978-3-030-27005-6_17</t>
  </si>
  <si>
    <t>Brain-machine interface.</t>
  </si>
  <si>
    <t>An Experimental Study of Emergence of Communication of Reinforcement Learning Agents</t>
  </si>
  <si>
    <t>Qiong HuangDoya Kenji</t>
  </si>
  <si>
    <t>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</si>
  <si>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Multi-agent system, Reinforcement learning, Communication, Meeting task</t>
  </si>
  <si>
    <t>http://link.springer.com/chapter/10.1007/978-3-030-27005-6_9</t>
  </si>
  <si>
    <t>10.1007/978-3-030-27005-6_9</t>
  </si>
  <si>
    <t>Functionalist Emotion Model in NARS</t>
  </si>
  <si>
    <t>Xiang LiPatrick HammerPei WangHongling Xie</t>
  </si>
  <si>
    <t>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</si>
  <si>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Artificial general intelligence, NARS, Emotion</t>
  </si>
  <si>
    <t>http://link.springer.com/chapter/10.1007/978-3-319-97676-1_12</t>
  </si>
  <si>
    <t>10.1007/978-3-319-97676-1_12</t>
  </si>
  <si>
    <t>Task Analysis for Teaching Cumulative Learners</t>
  </si>
  <si>
    <t>Jordi E. BiegerKristinn R. Thórisson</t>
  </si>
  <si>
    <t>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</si>
  <si>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Artificial intelligence, Artificial pedagogy, Curriculum learning, Task theory, Trustworthy automation</t>
  </si>
  <si>
    <t>http://link.springer.com/chapter/10.1007/978-3-319-97676-1_3</t>
  </si>
  <si>
    <t>10.1007/978-3-319-97676-1_3</t>
  </si>
  <si>
    <t>A Formal Model of Cognitive Synergy</t>
  </si>
  <si>
    <t>“Cognitive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</si>
  <si>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http://link.springer.com/chapter/10.1007/978-3-319-63703-7_2</t>
  </si>
  <si>
    <t>10.1007/978-3-319-63703-7_2</t>
  </si>
  <si>
    <t>Solving Tree Problems with Category Theory</t>
  </si>
  <si>
    <t>Rafik Hadfi</t>
  </si>
  <si>
    <t>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</si>
  <si>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Artificial general intelligence, Problem solving, Analogy-making, Category theory, Functor, Decision tree, Maze problem, Transfer learning</t>
  </si>
  <si>
    <t>http://link.springer.com/chapter/10.1007/978-3-319-97676-1_7</t>
  </si>
  <si>
    <t>10.1007/978-3-319-97676-1_7</t>
  </si>
  <si>
    <t>Can Machines Learn Logics?</t>
  </si>
  <si>
    <t>Chiaki SakamaKatsumi Inoue</t>
  </si>
  <si>
    <t>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</si>
  <si>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Cellular Automaton, Inference Rule, Logic Programming, Transition Rule, Deduction System</t>
  </si>
  <si>
    <t>http://link.springer.com/chapter/10.1007/978-3-319-21365-1_35</t>
  </si>
  <si>
    <t>10.1007/978-3-319-21365-1_35</t>
  </si>
  <si>
    <t>Logic deduction.</t>
  </si>
  <si>
    <t>Imitation Learning as Cause-Effect Reasoning</t>
  </si>
  <si>
    <t>Garrett KatzDi-Wei HuangRodolphe GentiliJames Reggia</t>
  </si>
  <si>
    <t>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</si>
  <si>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Artificial general intelligence, Imitation learning, Cause-effect reasoning, Parsimonious covering theory, Cognitive robotics</t>
  </si>
  <si>
    <t>http://link.springer.com/chapter/10.1007/978-3-319-41649-6_7</t>
  </si>
  <si>
    <t>10.1007/978-3-319-41649-6_7</t>
  </si>
  <si>
    <t>Integrating Symbolic and Sub-symbolic Reasoning</t>
  </si>
  <si>
    <t>Claes StrannegårdAbdul Rahim Nizamani</t>
  </si>
  <si>
    <t>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</si>
  <si>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Autonomous agent, Bounded rationality, Survival, Symbolic reasoning, Sub-symbolic reasoning</t>
  </si>
  <si>
    <t>http://link.springer.com/chapter/10.1007/978-3-319-41649-6_17</t>
  </si>
  <si>
    <t>10.1007/978-3-319-41649-6_17</t>
  </si>
  <si>
    <t>Modeling Neuromodulation as a Framework to Integrate Uncertainty in General Cognitive Architectures</t>
  </si>
  <si>
    <t>Frédéric AlexandreMaxime Carrere</t>
  </si>
  <si>
    <t>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</si>
  <si>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Neuromodulation, Bio-inspiration, Decision making</t>
  </si>
  <si>
    <t>http://link.springer.com/chapter/10.1007/978-3-319-41649-6_33</t>
  </si>
  <si>
    <t>10.1007/978-3-319-41649-6_33</t>
  </si>
  <si>
    <t>Introspective Agents: Confidence Measures for General Value Functions</t>
  </si>
  <si>
    <t>Craig SherstanAdam WhiteMarlos C. MachadoPatrick M. Pilarski</t>
  </si>
  <si>
    <t>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</si>
  <si>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General Value Function, Introspective Agent, Confidence Measure, Learning Prediction, Ever-changing Environmental Conditions</t>
  </si>
  <si>
    <t>http://link.springer.com/chapter/10.1007/978-3-319-41649-6_26</t>
  </si>
  <si>
    <t>10.1007/978-3-319-41649-6_26</t>
  </si>
  <si>
    <t>Ideas for a Reinforcement Learning Algorithm that Learns Programs</t>
  </si>
  <si>
    <t>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</si>
  <si>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AIXI, Inductive programming, Imitation</t>
  </si>
  <si>
    <t>http://link.springer.com/chapter/10.1007/978-3-319-41649-6_36</t>
  </si>
  <si>
    <t>10.1007/978-3-319-41649-6_36</t>
  </si>
  <si>
    <t>Generalized Temporal Induction with Temporal Concepts in a Non-axiomatic Reasoning System</t>
  </si>
  <si>
    <t>Tony Lofthouse, Patrick Hammer</t>
  </si>
  <si>
    <t>The introduction of Temporal Concepts into a Syllogistic based reasoning system such as NARS (Non-Axiomatic Reasoning System) provides a generalized temporal induction capability and extends the meaning of semantic relationship to include temporality.</t>
  </si>
  <si>
    <t>Attention Control, Sequence Learning, Occurrence Time, Logic Rule, Reasoning System</t>
  </si>
  <si>
    <t>http://link.springer.com/chapter/10.1007/978-3-319-41649-6_25</t>
  </si>
  <si>
    <t>10.1007/978-3-319-41649-6_25</t>
  </si>
  <si>
    <t>Temporal reasoning, NARS</t>
  </si>
  <si>
    <t>Emotional Concept Development</t>
  </si>
  <si>
    <t>Claes StrannegårdSimone CirilloJohan Wessberg</t>
  </si>
  <si>
    <t>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</si>
  <si>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Autonomous agent, Concept development, Emotion</t>
  </si>
  <si>
    <t>http://link.springer.com/chapter/10.1007/978-3-319-21365-1_37</t>
  </si>
  <si>
    <t>10.1007/978-3-319-21365-1_37</t>
  </si>
  <si>
    <t>Artificial emotions.</t>
  </si>
  <si>
    <t>Observation, Communication and Intelligence in Agent-Based Systems</t>
  </si>
  <si>
    <t>Nader ChmaitDavid L. DoweDavid G. GreenYuan-Fang Li</t>
  </si>
  <si>
    <t>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</si>
  <si>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Multiagent System, Direct Communication, Communication Range, Communication Mode, Intelligence Test</t>
  </si>
  <si>
    <t>http://link.springer.com/chapter/10.1007/978-3-319-21365-1_6</t>
  </si>
  <si>
    <t>10.1007/978-3-319-21365-1_6</t>
  </si>
  <si>
    <t>Multi-agent systems, communication.</t>
  </si>
  <si>
    <t>Scene Based Reasoning</t>
  </si>
  <si>
    <t>Frank BergmannBrian Fenton</t>
  </si>
  <si>
    <t>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</si>
  <si>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Cognitive architecture, Self-model, Meta-reasoning, Description logics, Introspection, Multi-agent, Plan reasoning</t>
  </si>
  <si>
    <t>http://link.springer.com/chapter/10.1007/978-3-319-21365-1_3</t>
  </si>
  <si>
    <t>10.1007/978-3-319-21365-1_3</t>
  </si>
  <si>
    <t>Cognitive architecture</t>
  </si>
  <si>
    <t>Semantic Image Retrieval by Uniting Deep Neural Networks and Cognitive Architectures</t>
  </si>
  <si>
    <t>Alexey PotapovInnokentii ZhdanovOleg ScherbakovNikolai SkorobogatkoHugo LatapieEnzo Fenoglio</t>
  </si>
  <si>
    <t>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</si>
  <si>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Semantic vision, Image retrieval, Deep learning, Cognitive architectures</t>
  </si>
  <si>
    <t>http://link.springer.com/chapter/10.1007/978-3-319-97676-1_19</t>
  </si>
  <si>
    <t>10.1007/978-3-319-97676-1_19</t>
  </si>
  <si>
    <t>Adaptive Neuro-Symbolic Network Agent</t>
  </si>
  <si>
    <t>Patrick Hammer</t>
  </si>
  <si>
    <t>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</si>
  <si>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Non-Axiomatic Reasoning, Sensorimotor, Artificial general intelligence, Procedure learning, Autonomous agent</t>
  </si>
  <si>
    <t>http://link.springer.com/chapter/10.1007/978-3-030-27005-6_8</t>
  </si>
  <si>
    <t>10.1007/978-3-030-27005-6_8</t>
  </si>
  <si>
    <t>Reasoning, sensorimotor agent.</t>
  </si>
  <si>
    <t>The Emotional Mechanisms in NARS</t>
  </si>
  <si>
    <t>Pei WangMax TalanovPatrick Hammer</t>
  </si>
  <si>
    <t>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</si>
  <si>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Processing Resource, Open Door, Emotional Information, Reasoning System, Human Emotion</t>
  </si>
  <si>
    <t>http://link.springer.com/chapter/10.1007/978-3-319-41649-6_15</t>
  </si>
  <si>
    <t>10.1007/978-3-319-41649-6_15</t>
  </si>
  <si>
    <t>Different Conceptions of Learning: Function Approximation vs. Self-Organization</t>
  </si>
  <si>
    <t>Pei WangXiang Li</t>
  </si>
  <si>
    <t>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</si>
  <si>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Inferential Learning, Machine Learning Studies, Problem-specific Algorithms, Syllogistic Rules, Compound Terms</t>
  </si>
  <si>
    <t>http://link.springer.com/chapter/10.1007/978-3-319-41649-6_14</t>
  </si>
  <si>
    <t>10.1007/978-3-319-41649-6_14</t>
  </si>
  <si>
    <t>Computational Neuroscience Offers Hints for More General Machine Learning</t>
  </si>
  <si>
    <t>David RawlinsonGideon Kowadlo</t>
  </si>
  <si>
    <t>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</si>
  <si>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Machine learning, Biological plausibility, Credit assignment problem, Reinforcement learning, Spike timing dependent plasticity, Sparse coding, Predictive coding</t>
  </si>
  <si>
    <t>http://link.springer.com/chapter/10.1007/978-3-319-63703-7_12</t>
  </si>
  <si>
    <t>10.1007/978-3-319-63703-7_12</t>
  </si>
  <si>
    <t>General overview, machine learning</t>
  </si>
  <si>
    <t>An Inferential Approach to Mining Surprising Patterns in Hypergraphs</t>
  </si>
  <si>
    <t>Nil GeisweillerBen Goertzel</t>
  </si>
  <si>
    <t>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</si>
  <si>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Pattern miner, Surprisingness, Reasoning, Hypergraphs</t>
  </si>
  <si>
    <t>http://link.springer.com/chapter/10.1007/978-3-030-27005-6_6</t>
  </si>
  <si>
    <t>10.1007/978-3-030-27005-6_6</t>
  </si>
  <si>
    <t>The Pedagogical Pentagon: A Conceptual Framework for Artificial Pedagogy</t>
  </si>
  <si>
    <t>Jordi BiegerKristinn R. ThórissonBas R. Steunebrink</t>
  </si>
  <si>
    <t>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</si>
  <si>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http://link.springer.com/chapter/10.1007/978-3-319-63703-7_20</t>
  </si>
  <si>
    <t>10.1007/978-3-319-63703-7_20</t>
  </si>
  <si>
    <t>Arbitrarily Applicable Relational Responding</t>
  </si>
  <si>
    <t>Robert Johansson</t>
  </si>
  <si>
    <t>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</si>
  <si>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Relational Frame Theory, Behavioral psychology, Cognition, Intelligence, Language, Higher-order cognition, Self</t>
  </si>
  <si>
    <t>http://link.springer.com/chapter/10.1007/978-3-030-27005-6_10</t>
  </si>
  <si>
    <t>10.1007/978-3-030-27005-6_10</t>
  </si>
  <si>
    <t>Relational Frame Theory, cognitive science</t>
  </si>
  <si>
    <t>One-Shot Ontogenetic Learning in Biomedical Datastreams</t>
  </si>
  <si>
    <t>John KalantariMichael A. Mackey</t>
  </si>
  <si>
    <t>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</si>
  <si>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Probabilistic generative models, Unsupervised learning, Simplicial complexes, Artificial intelligence, Bayesian nonparametrics, Systems biology</t>
  </si>
  <si>
    <t>http://link.springer.com/chapter/10.1007/978-3-319-63703-7_14</t>
  </si>
  <si>
    <t>10.1007/978-3-319-63703-7_14</t>
  </si>
  <si>
    <t>Generative models, systems biology.</t>
  </si>
  <si>
    <t>A Game-Theoretic Analysis of the Off-Switch Game</t>
  </si>
  <si>
    <t>Tobias WängbergMikael BöörsElliot CattTom EverittMarcus Hutter</t>
  </si>
  <si>
    <t>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</si>
  <si>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http://link.springer.com/chapter/10.1007/978-3-319-63703-7_16</t>
  </si>
  <si>
    <t>10.1007/978-3-319-63703-7_16</t>
  </si>
  <si>
    <t>Programmatic Link Grammar Induction for Unsupervised Language Learning</t>
  </si>
  <si>
    <t>Alex GlushchenkoAndres SuarezAnton KoloninBen GoertzelOleg Baskov</t>
  </si>
  <si>
    <t>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</si>
  <si>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Categorization, Clustering, Computational linguistics, Dimensionality reduction, Formal grammar, Grammar induction, Natural language processing, Unsupervised learning, Vector space</t>
  </si>
  <si>
    <t>http://link.springer.com/chapter/10.1007/978-3-030-27005-6_11</t>
  </si>
  <si>
    <t>10.1007/978-3-030-27005-6_11</t>
  </si>
  <si>
    <t>NLP, linguistics</t>
  </si>
  <si>
    <t>Genetic Algorithms with DNN-Based Trainable Crossover as an Example of Partial Specialization of General Search</t>
  </si>
  <si>
    <t>Alexey PotapovSergey Rodionov</t>
  </si>
  <si>
    <t>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</si>
  <si>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Genetic algorithms, Deep neural networks, Optimization, Specialization, Universal induction, General search</t>
  </si>
  <si>
    <t>http://link.springer.com/chapter/10.1007/978-3-319-63703-7_10</t>
  </si>
  <si>
    <t>10.1007/978-3-319-63703-7_10</t>
  </si>
  <si>
    <t>General search, universal induction, neural networks</t>
  </si>
  <si>
    <t>Generic Animats</t>
  </si>
  <si>
    <t>Claes StrannegårdNils SvangårdJoscha BachBas Steunebrink</t>
  </si>
  <si>
    <t>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</si>
  <si>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Autonomous agent, Dynamic graph, Multi-objective reinforcement learning, Structural learning, Need satisfaction</t>
  </si>
  <si>
    <t>http://link.springer.com/chapter/10.1007/978-3-319-63703-7_3</t>
  </si>
  <si>
    <t>10.1007/978-3-319-63703-7_3</t>
  </si>
  <si>
    <t>How Can Cognitive Modeling Benefit from Ontologies? Evidence from the HCI Domain</t>
  </si>
  <si>
    <t>Marc HalbrüggeMichael QuadeKlaus-Peter Engelbrecht</t>
  </si>
  <si>
    <t>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</si>
  <si>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Cognitive modeling, Ontology, Human performance, Human error, Memory for goals</t>
  </si>
  <si>
    <t>http://link.springer.com/chapter/10.1007/978-3-319-21365-1_27</t>
  </si>
  <si>
    <t>10.1007/978-3-319-21365-1_27</t>
  </si>
  <si>
    <t>HCI, cognitive modeling</t>
  </si>
  <si>
    <t>Towards a Computational Framework for Function-Driven Concept Invention</t>
  </si>
  <si>
    <t>Nico PotykaDanny Gómez-RamírezKai-Uwe Kühnberger</t>
  </si>
  <si>
    <t>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</si>
  <si>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Utility Function, Functional Unit, Input Space, Local Algorithm, Concept Invention</t>
  </si>
  <si>
    <t>http://link.springer.com/chapter/10.1007/978-3-319-41649-6_21</t>
  </si>
  <si>
    <t>10.1007/978-3-319-41649-6_21</t>
  </si>
  <si>
    <t>Concept invention.</t>
  </si>
  <si>
    <t>Goal-Directed Procedure Learning</t>
  </si>
  <si>
    <t>Patrick HammerTony Lofthouse</t>
  </si>
  <si>
    <t>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</si>
  <si>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Goal-directed, Procedure learning, Preconditions, Motor-functions, Non-Axiomatic Reasoning System</t>
  </si>
  <si>
    <t>http://link.springer.com/chapter/10.1007/978-3-319-97676-1_8</t>
  </si>
  <si>
    <t>10.1007/978-3-319-97676-1_8</t>
  </si>
  <si>
    <t>Anytime Bounded Rationality</t>
  </si>
  <si>
    <t>Eric NivelKristinn R. ThórissonBas SteunebrinkJürgen Schmidhuber</t>
  </si>
  <si>
    <t>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</si>
  <si>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Conjunctive Model, Time Semantic, Arbitrary Time Scale, Cognitive Cycle, Disjunctive Model</t>
  </si>
  <si>
    <t>http://link.springer.com/chapter/10.1007/978-3-319-21365-1_13</t>
  </si>
  <si>
    <t>10.1007/978-3-319-21365-1_13</t>
  </si>
  <si>
    <t>Gödel Agents in a Scalable Synchronous Agent Framework</t>
  </si>
  <si>
    <t>Jörg ZimmermannHenning H. HenzeArmin B. Cremers</t>
  </si>
  <si>
    <t>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</si>
  <si>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Score Function, Environment Family, Initial Capital, Agent Policy, Input Symbol</t>
  </si>
  <si>
    <t>http://link.springer.com/chapter/10.1007/978-3-319-21365-1_41</t>
  </si>
  <si>
    <t>10.1007/978-3-319-21365-1_41</t>
  </si>
  <si>
    <t>Agent-environmennt interaction</t>
  </si>
  <si>
    <t>Stochastic Tasks: Difficulty and Levin Search</t>
  </si>
  <si>
    <t>José Hernández-Orallo</t>
  </si>
  <si>
    <t>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</si>
  <si>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Task difficulty, Task breadth, Levin’s search, Universal psychometrics</t>
  </si>
  <si>
    <t>http://link.springer.com/chapter/10.1007/978-3-319-21365-1_10</t>
  </si>
  <si>
    <t>10.1007/978-3-319-21365-1_10</t>
  </si>
  <si>
    <t>Task difficulty</t>
  </si>
  <si>
    <t>Reflective Variants of Solomonoff Induction and AIXI</t>
  </si>
  <si>
    <t>Benja FallensteinNate SoaresJessica Taylor</t>
  </si>
  <si>
    <t>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</si>
  <si>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Reflective oracles, Solomonoff induction, AIXI, Universal artificial intelligence</t>
  </si>
  <si>
    <t>http://link.springer.com/chapter/10.1007/978-3-319-21365-1_7</t>
  </si>
  <si>
    <t>10.1007/978-3-319-21365-1_7</t>
  </si>
  <si>
    <t>Self-awareness and Self-control in NARS</t>
  </si>
  <si>
    <t>Pei WangXiang LiPatrick Hammer</t>
  </si>
  <si>
    <t>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</si>
  <si>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http://link.springer.com/chapter/10.1007/978-3-319-63703-7_4</t>
  </si>
  <si>
    <t>10.1007/978-3-319-63703-7_4</t>
  </si>
  <si>
    <t>C-Tests Revisited: Back and Forth with Complexity</t>
  </si>
  <si>
    <t>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</si>
  <si>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Intelligence evaluation, Artificial intelligence, Algorithmic information theory, Universal psychometrics, Agent response curve</t>
  </si>
  <si>
    <t>http://link.springer.com/chapter/10.1007/978-3-319-21365-1_28</t>
  </si>
  <si>
    <t>10.1007/978-3-319-21365-1_28</t>
  </si>
  <si>
    <t>Intelligence evaluation</t>
  </si>
  <si>
    <t>Unsupervised Language Learning in OpenCog</t>
  </si>
  <si>
    <t>Alex GlushchenkoAndres SuarezAnton KoloninBen GoertzelClaudia CastilloMan Hin LeungOleg Baskov</t>
  </si>
  <si>
    <t>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</si>
  <si>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http://link.springer.com/chapter/10.1007/978-3-319-97676-1_11</t>
  </si>
  <si>
    <t>10.1007/978-3-319-97676-1_11</t>
  </si>
  <si>
    <t>Towards Emotion in Sigma: From Appraisal to Attention</t>
  </si>
  <si>
    <t>Paul S. RosenbloomJonathan GratchVolkan Ustun</t>
  </si>
  <si>
    <t>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</si>
  <si>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Sigma, Cognitive architecture, Emotion, Appraisal, Surprise, Attention, Evaluation</t>
  </si>
  <si>
    <t>http://link.springer.com/chapter/10.1007/978-3-319-21365-1_15</t>
  </si>
  <si>
    <t>10.1007/978-3-319-21365-1_15</t>
  </si>
  <si>
    <t>Sigma, emotion</t>
  </si>
  <si>
    <t>Growing Recursive Self-Improvers</t>
  </si>
  <si>
    <t>Bas R. SteunebrinkKristinn R. ThórissonJürgen Schmidhuber</t>
  </si>
  <si>
    <t>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</si>
  <si>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Test Theory, Formal Verification, Proof Search, Intrinsic Goal, Natural Language Understanding</t>
  </si>
  <si>
    <t>http://link.springer.com/chapter/10.1007/978-3-319-41649-6_13</t>
  </si>
  <si>
    <t>10.1007/978-3-319-41649-6_13</t>
  </si>
  <si>
    <t>Recursive self-improvement</t>
  </si>
  <si>
    <t>Optimization Framework with Minimum Description Length Principle for Probabilistic Programming</t>
  </si>
  <si>
    <t>Alexey PotapovVita BatishchevaSergey Rodionov</t>
  </si>
  <si>
    <t>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</si>
  <si>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Probabilistic programming, MDL, Image interpretation, AGI</t>
  </si>
  <si>
    <t>http://link.springer.com/chapter/10.1007/978-3-319-21365-1_34</t>
  </si>
  <si>
    <t>10.1007/978-3-319-21365-1_34</t>
  </si>
  <si>
    <t>Probabilistic programming</t>
  </si>
  <si>
    <t>Real-Time GA-Based Probabilistic Programming in Application to Robot Control</t>
  </si>
  <si>
    <t>Alexey PotapovSergey RodionovVita Potapova</t>
  </si>
  <si>
    <t>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</si>
  <si>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Probabilistic programming, Optimization queries, Genetic algorithms, Robot planning, Replanning</t>
  </si>
  <si>
    <t>http://link.springer.com/chapter/10.1007/978-3-319-41649-6_10</t>
  </si>
  <si>
    <t>10.1007/978-3-319-41649-6_10</t>
  </si>
  <si>
    <t>Generalized Diagnostics with the Non-Axiomatic Reasoning System (NARS)</t>
  </si>
  <si>
    <t>Bill PowerXiang LiPei Wang</t>
  </si>
  <si>
    <t>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</si>
  <si>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Diagnostics, Model Based Diagnostics, Abductive inference</t>
  </si>
  <si>
    <t>http://link.springer.com/chapter/10.1007/978-3-030-27005-6_16</t>
  </si>
  <si>
    <t>10.1007/978-3-030-27005-6_16</t>
  </si>
  <si>
    <t>DSO Cognitive Architecture: Unified Reasoning with Integrative Memory Using Global Workspace Theory</t>
  </si>
  <si>
    <t>Khin Hua NgZhiyuan DuGee Wah Ng</t>
  </si>
  <si>
    <t>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</si>
  <si>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Cognitive architecture, Unified reasoning, Integrative memory, Global workspace theory</t>
  </si>
  <si>
    <t>http://link.springer.com/chapter/10.1007/978-3-319-63703-7_5</t>
  </si>
  <si>
    <t>10.1007/978-3-319-63703-7_5</t>
  </si>
  <si>
    <t>More recent implementation on same thing in #141</t>
  </si>
  <si>
    <t>DSO Cognitive Architecture: Implementation and Validation of the Global Workspace Enhancement</t>
  </si>
  <si>
    <t>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</si>
  <si>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Cognitive architecture, Global Workspace Theory, Adaptive traffic control</t>
  </si>
  <si>
    <t>http://link.springer.com/chapter/10.1007/978-3-319-97676-1_15</t>
  </si>
  <si>
    <t>10.1007/978-3-319-97676-1_15</t>
  </si>
  <si>
    <t>Automatic Sampler Discovery via Probabilistic Programming and Approximate Bayesian Computation</t>
  </si>
  <si>
    <t>Yura PerovFrank Wood</t>
  </si>
  <si>
    <t>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</si>
  <si>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Probabilistic programming, Automatic programming, Program synthesis, Bayesian inference, Automatic modelling</t>
  </si>
  <si>
    <t>http://link.springer.com/chapter/10.1007/978-3-319-41649-6_27</t>
  </si>
  <si>
    <t>10.1007/978-3-319-41649-6_27</t>
  </si>
  <si>
    <t>How Much Computation and Distributedness is Needed in Sequence Learning Tasks?</t>
  </si>
  <si>
    <t>Mrwan MargemOzgur Yilmaz</t>
  </si>
  <si>
    <t>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</si>
  <si>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Cellular Automaton, Cellular Automaton, Recurrent Neural Network, Covariance Representation, Echo State Network</t>
  </si>
  <si>
    <t>http://link.springer.com/chapter/10.1007/978-3-319-41649-6_28</t>
  </si>
  <si>
    <t>10.1007/978-3-319-41649-6_28</t>
  </si>
  <si>
    <t>Cellular automaton</t>
  </si>
  <si>
    <t>Adaptive Compressed Search</t>
  </si>
  <si>
    <t>Robert Wünsche</t>
  </si>
  <si>
    <t>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</si>
  <si>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Compression, Universal-search, Induction</t>
  </si>
  <si>
    <t>http://link.springer.com/chapter/10.1007/978-3-319-97676-1_29</t>
  </si>
  <si>
    <t>10.1007/978-3-319-97676-1_29</t>
  </si>
  <si>
    <t>The OpenNARS Implementation of the Non-Axiomatic Reasoning System</t>
  </si>
  <si>
    <t>Patrick HammerTony LofthousePei Wang</t>
  </si>
  <si>
    <t>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</si>
  <si>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http://link.springer.com/chapter/10.1007/978-3-319-41649-6_16</t>
  </si>
  <si>
    <t>10.1007/978-3-319-41649-6_16</t>
  </si>
  <si>
    <t>Using Localization and Factorization to Reduce the Complexity of Reinforcement Learning</t>
  </si>
  <si>
    <t>Peter SunehagMarcus Hutter</t>
  </si>
  <si>
    <t>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</si>
  <si>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Reinforcement learning, Laws, Optimism, Bounds</t>
  </si>
  <si>
    <t>http://link.springer.com/chapter/10.1007/978-3-319-21365-1_19</t>
  </si>
  <si>
    <t>10.1007/978-3-319-21365-1_19</t>
  </si>
  <si>
    <t>Some Theorems on Incremental Compression</t>
  </si>
  <si>
    <t>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</si>
  <si>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Incremental compression, Data compression, Algorithmic complexity, Universal induction, Universal search, Feature extraction</t>
  </si>
  <si>
    <t>http://link.springer.com/chapter/10.1007/978-3-319-41649-6_8</t>
  </si>
  <si>
    <t>10.1007/978-3-319-41649-6_8</t>
  </si>
  <si>
    <t>Ultimate Intelligence Part I: Physical Completeness and Objectivity of Induction</t>
  </si>
  <si>
    <t>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</si>
  <si>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Quantum Circuit, Algorithmic Probability, Observable Universe, Universal Computer, Universal Induction</t>
  </si>
  <si>
    <t>http://link.springer.com/chapter/10.1007/978-3-319-21365-1_14</t>
  </si>
  <si>
    <t>10.1007/978-3-319-21365-1_14</t>
  </si>
  <si>
    <t>Generating Single Subject Activity Videos as a Sequence of Actions Using 3D Convolutional Generative Adversarial Networks</t>
  </si>
  <si>
    <t>Ahmad ArinaldiMohamad Ivan Fanany</t>
  </si>
  <si>
    <t>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</si>
  <si>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Activity video generation, 3D GAN, LSTM</t>
  </si>
  <si>
    <t>http://link.springer.com/chapter/10.1007/978-3-319-63703-7_13</t>
  </si>
  <si>
    <t>10.1007/978-3-319-63703-7_13</t>
  </si>
  <si>
    <t>GAN</t>
  </si>
  <si>
    <t>Asymptotic Logical Uncertainty and the Benford Test</t>
  </si>
  <si>
    <t>Scott GarrabrantTsvi Benson-TilsenSiddharth BhaskarAbram DemskiJoanna GarrabrantGeorge KoleszarikEvan Lloyd</t>
  </si>
  <si>
    <t>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</si>
  <si>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Logical Uncertainty, Standard Probability Theory, Logical Omniscience, Irreducible Patterns, Probability Axioms</t>
  </si>
  <si>
    <t>http://link.springer.com/chapter/10.1007/978-3-319-41649-6_20</t>
  </si>
  <si>
    <t>10.1007/978-3-319-41649-6_20</t>
  </si>
  <si>
    <t>Logical uncertainty</t>
  </si>
  <si>
    <t>Expression Graphs</t>
  </si>
  <si>
    <t>Abram Demski</t>
  </si>
  <si>
    <t>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</si>
  <si>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Bayesian Network, Terminal Node, Marginal Probability, Inference Algorithm, Factor Graph</t>
  </si>
  <si>
    <t>http://link.springer.com/chapter/10.1007/978-3-319-21365-1_25</t>
  </si>
  <si>
    <t>10.1007/978-3-319-21365-1_25</t>
  </si>
  <si>
    <t>Factor graphs, Bayesian networks</t>
  </si>
  <si>
    <t>Lifelong Learning Starting from Zero</t>
  </si>
  <si>
    <t>Claes StrannegårdHerman CarlströmNiklas EngsnerFredrik MäkeläinenFilip Slottner SeholmMorteza Haghir Chehreghani</t>
  </si>
  <si>
    <t>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</si>
  <si>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Lifelong learning, Deep learning, Dynamic architectures</t>
  </si>
  <si>
    <t>http://link.springer.com/chapter/10.1007/978-3-030-27005-6_19</t>
  </si>
  <si>
    <t>10.1007/978-3-030-27005-6_19</t>
  </si>
  <si>
    <t>Deep learning, neural networks</t>
  </si>
  <si>
    <t>An Information-Theoretic Predictive Model for the Accuracy of AI Agents Adapted from Psychometrics</t>
  </si>
  <si>
    <t>Nader ChmaitDavid L. DoweYuan-Fang LiDavid G. Green</t>
  </si>
  <si>
    <t>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</si>
  <si>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http://link.springer.com/chapter/10.1007/978-3-319-63703-7_21</t>
  </si>
  <si>
    <t>10.1007/978-3-319-63703-7_21</t>
  </si>
  <si>
    <t>Agent evaluation</t>
  </si>
  <si>
    <t>A Computational Theory for Life-Long Learning of Semantics</t>
  </si>
  <si>
    <t>Peter Sutor Jr.Douglas Summers-StayYiannis Aloimonos</t>
  </si>
  <si>
    <t>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</si>
  <si>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Semantic vectors, Hyperdimensional computing, Knowledge representation, Incremental learning, Dynamic systems</t>
  </si>
  <si>
    <t>http://link.springer.com/chapter/10.1007/978-3-319-97676-1_21</t>
  </si>
  <si>
    <t>10.1007/978-3-319-97676-1_21</t>
  </si>
  <si>
    <t>Semantic vectors, semantic communication</t>
  </si>
  <si>
    <t>Partial Operator Induction with Beta Distributions</t>
  </si>
  <si>
    <t>Nil Geisweiller</t>
  </si>
  <si>
    <t>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</si>
  <si>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Solomonoff Operator Induction, Beta distribution, Bayesian averaging</t>
  </si>
  <si>
    <t>http://link.springer.com/chapter/10.1007/978-3-319-97676-1_6</t>
  </si>
  <si>
    <t>10.1007/978-3-319-97676-1_6</t>
  </si>
  <si>
    <t>Solomonoff operator induction</t>
  </si>
  <si>
    <t>Decision-Making During Language Understanding by Intelligent Agents</t>
  </si>
  <si>
    <t>Marjorie McShaneSergei Nirenburg</t>
  </si>
  <si>
    <t>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</si>
  <si>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Natural language understanding, Intelligent agents, Reasoning, Cognitive architecture</t>
  </si>
  <si>
    <t>http://link.springer.com/chapter/10.1007/978-3-319-21365-1_32</t>
  </si>
  <si>
    <t>10.1007/978-3-319-21365-1_32</t>
  </si>
  <si>
    <t>NL understanding, reasoning, OntoAgents</t>
  </si>
  <si>
    <t>Anchoring Knowledge in Interaction: Towards a Harmonic Subsymbolic/Symbolic Framework and Architecture of Computational Cognition</t>
  </si>
  <si>
    <t>Tarek R. BesoldKai-Uwe KühnbergerArtur d’Avila GarcezAlessandro SaffiottiMartin H. FischerAlan Bundy</t>
  </si>
  <si>
    <t>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</si>
  <si>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Transfer Learning, Restrict Boltzmann Machine, Analogical Transfer, Deep Network, Chord Progression</t>
  </si>
  <si>
    <t>http://link.springer.com/chapter/10.1007/978-3-319-21365-1_4</t>
  </si>
  <si>
    <t>10.1007/978-3-319-21365-1_4</t>
  </si>
  <si>
    <t>Transfer learning, architecture</t>
  </si>
  <si>
    <t>Extending MicroPsi’s Model of Motivation and Emotion for Conversational Agents</t>
  </si>
  <si>
    <t>Joscha BachMurilo CoutinhoLiza Lichtinger</t>
  </si>
  <si>
    <t>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</si>
  <si>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MicroPsi architecture, Artificial emotion, Affect, Motivation, Modulation, Feelings, Appraisal models, Affective computing</t>
  </si>
  <si>
    <t>http://link.springer.com/chapter/10.1007/978-3-030-27005-6_4</t>
  </si>
  <si>
    <t>10.1007/978-3-030-27005-6_4</t>
  </si>
  <si>
    <t>Micropsi architecture, artificial emotion</t>
  </si>
  <si>
    <t>What People Say? Web-Based Casuistry for Artificial Morality Experiments</t>
  </si>
  <si>
    <t>Rafal RzepkaKenji Araki</t>
  </si>
  <si>
    <t>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</si>
  <si>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http://link.springer.com/chapter/10.1007/978-3-319-63703-7_17</t>
  </si>
  <si>
    <t>10.1007/978-3-319-63703-7_17</t>
  </si>
  <si>
    <t>Machine morality, agent ethics</t>
  </si>
  <si>
    <t>Two Attempts to Formalize Counterpossible Reasoning in Deterministic Settings</t>
  </si>
  <si>
    <t>Nate SoaresBenja Fallenstein</t>
  </si>
  <si>
    <t>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</si>
  <si>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Decision theory, Counterpossibles, Logical counterfactuals, CDT, UDT</t>
  </si>
  <si>
    <t>http://link.springer.com/chapter/10.1007/978-3-319-21365-1_17</t>
  </si>
  <si>
    <t>10.1007/978-3-319-21365-1_17</t>
  </si>
  <si>
    <t>Decision theory</t>
  </si>
  <si>
    <t>A New View on Grid Cells Beyond the Cognitive Map Hypothesis</t>
  </si>
  <si>
    <t>Jochen KerdelsGabriele Peters</t>
  </si>
  <si>
    <t>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</si>
  <si>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Grid cell model, Higher-order information processing</t>
  </si>
  <si>
    <t>http://link.springer.com/chapter/10.1007/978-3-319-21365-1_29</t>
  </si>
  <si>
    <t>10.1007/978-3-319-21365-1_29</t>
  </si>
  <si>
    <t>Grid cells</t>
  </si>
  <si>
    <t>Plan Recovery in Reactive HTNs Using Symbolic Planning</t>
  </si>
  <si>
    <t>Lydia Ould OualiCharles RichNicolas Sabouret</t>
  </si>
  <si>
    <t>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</si>
  <si>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Symbolic Modeling, Plan Recovery, Symbolic Condition, Applicability Condition, Task Node</t>
  </si>
  <si>
    <t>http://link.springer.com/chapter/10.1007/978-3-319-21365-1_33</t>
  </si>
  <si>
    <t>10.1007/978-3-319-21365-1_33</t>
  </si>
  <si>
    <t>Symbolic modeling, agent planning</t>
  </si>
  <si>
    <t>Zeta Distribution and Transfer Learning Problem</t>
  </si>
  <si>
    <t>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</si>
  <si>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http://link.springer.com/chapter/10.1007/978-3-319-97676-1_17</t>
  </si>
  <si>
    <t>10.1007/978-3-319-97676-1_17</t>
  </si>
  <si>
    <t>Transfer learning, zeta distribution</t>
  </si>
  <si>
    <t>Orthogonality-Based Disentanglement of Responsibilities for Ethical Intelligent Systems</t>
  </si>
  <si>
    <t>Nadisha-Marie AlimanLeon KesterPeter WerkhovenRoman Yampolskiy</t>
  </si>
  <si>
    <t>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</si>
  <si>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Ethical goal function, Self-awareness, AI alignment, Control problem, AI coordination</t>
  </si>
  <si>
    <t>http://link.springer.com/chapter/10.1007/978-3-030-27005-6_3</t>
  </si>
  <si>
    <t>10.1007/978-3-030-27005-6_3</t>
  </si>
  <si>
    <t>Rethinking Sigma’s Graphical Architecture: An Extension to Neural Networks</t>
  </si>
  <si>
    <t>Paul S. RosenbloomAbram DemskiVolkan Ustun</t>
  </si>
  <si>
    <t>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</si>
  <si>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Cognitive architecture, Graphical models, Neural network</t>
  </si>
  <si>
    <t>http://link.springer.com/chapter/10.1007/978-3-319-41649-6_9</t>
  </si>
  <si>
    <t>10.1007/978-3-319-41649-6_9</t>
  </si>
  <si>
    <t>Sigma, neural networks</t>
  </si>
  <si>
    <t>Self-Modification of Policy and Utility Function in Rational Agents</t>
  </si>
  <si>
    <t>Tom EverittDaniel FilanMayank DaswaniMarcus Hutter</t>
  </si>
  <si>
    <t>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</si>
  <si>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Current Utility Function, General Reinforcement Learning (GRL), Preservation Goals, Action-percept Pair, Orseau</t>
  </si>
  <si>
    <t>http://link.springer.com/chapter/10.1007/978-3-319-41649-6_1</t>
  </si>
  <si>
    <t>10.1007/978-3-319-41649-6_1</t>
  </si>
  <si>
    <t>AI safety, self-modification</t>
  </si>
  <si>
    <t>Estimating Cartesian Compression via Deep Learning</t>
  </si>
  <si>
    <t>András LőrinczAndrás SárkányZoltán Á. MilacskiZoltán Tősér</t>
  </si>
  <si>
    <t>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</si>
  <si>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Path Planning, Place Field, Deep Network, Slow Feature Analysis, Decoder Output</t>
  </si>
  <si>
    <t>http://link.springer.com/chapter/10.1007/978-3-319-41649-6_30</t>
  </si>
  <si>
    <t>10.1007/978-3-319-41649-6_30</t>
  </si>
  <si>
    <t>Cartesian compression, deep learning</t>
  </si>
  <si>
    <t>Cognitive Module Networks for Grounded Reasoning</t>
  </si>
  <si>
    <t>Alexey PotapovAnatoly BelikovVitaly BogdanovAlexander Scherbatiy</t>
  </si>
  <si>
    <t>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</si>
  <si>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Grounded reasoning, Cognitive architectures, Neural module networks, Visual question answering</t>
  </si>
  <si>
    <t>http://link.springer.com/chapter/10.1007/978-3-030-27005-6_15</t>
  </si>
  <si>
    <t>10.1007/978-3-030-27005-6_15</t>
  </si>
  <si>
    <t>Opencog, visual question answering</t>
  </si>
  <si>
    <t>Learning with Per-Sample Side Information</t>
  </si>
  <si>
    <t>Roman VisotskyYuval AtzmonGal Chechik</t>
  </si>
  <si>
    <t>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</si>
  <si>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Few-shot learning, Side information, Machine teaching</t>
  </si>
  <si>
    <t>http://link.springer.com/chapter/10.1007/978-3-030-27005-6_21</t>
  </si>
  <si>
    <t>10.1007/978-3-030-27005-6_21</t>
  </si>
  <si>
    <t>Neural networks, side information</t>
  </si>
  <si>
    <t>A Time-Critical Simulation of Language Comprehension</t>
  </si>
  <si>
    <t>Mark Wernsdorfer</t>
  </si>
  <si>
    <t>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</si>
  <si>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Time-critical model generation, Linguistic models, On-line learning</t>
  </si>
  <si>
    <t>http://link.springer.com/chapter/10.1007/978-3-319-97676-1_27</t>
  </si>
  <si>
    <t>10.1007/978-3-319-97676-1_27</t>
  </si>
  <si>
    <t>Language processing, on-line learning</t>
  </si>
  <si>
    <t>Bandit Models of Human Behavior: Reward Processing in Mental Disorders</t>
  </si>
  <si>
    <t>Djallel BouneffoufIrina RishGuillermo A. Cecchi</t>
  </si>
  <si>
    <t>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</si>
  <si>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http://link.springer.com/chapter/10.1007/978-3-319-63703-7_22</t>
  </si>
  <si>
    <t>10.1007/978-3-319-63703-7_22</t>
  </si>
  <si>
    <t>Multi-armed bandit, general parametric framework</t>
  </si>
  <si>
    <t>Request Confirmation Networks in MicroPsi 2</t>
  </si>
  <si>
    <t>Joscha BachKatherine Gallagher</t>
  </si>
  <si>
    <t>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</si>
  <si>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Request confirmation network, MicroPsi, ReCoN, Neurosymbolic representation</t>
  </si>
  <si>
    <t>http://link.springer.com/chapter/10.1007/978-3-319-97676-1_2</t>
  </si>
  <si>
    <t>10.1007/978-3-319-97676-1_2</t>
  </si>
  <si>
    <t>Micropsi architecture, neurosymbolic represention</t>
  </si>
  <si>
    <t>Associative Memory: An Spiking Neural Network Robotic Implementation</t>
  </si>
  <si>
    <t>André CyrFrédéric ThériaultMatthew RossSylvain Chartier</t>
  </si>
  <si>
    <t>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</si>
  <si>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Associative memory, Spiking neural network, Learning, Spike-timing dependent plasticity, Artificial intelligence, Robot</t>
  </si>
  <si>
    <t>http://link.springer.com/chapter/10.1007/978-3-319-97676-1_4</t>
  </si>
  <si>
    <t>10.1007/978-3-319-97676-1_4</t>
  </si>
  <si>
    <t>Associative memory, neural networks</t>
  </si>
  <si>
    <t>On Hierarchical Compression and Power Laws in Nature</t>
  </si>
  <si>
    <t>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</si>
  <si>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Hierarchical compression, Incremental compression, Algorithmic complexity, Universal induction, Power laws, Scale free structure</t>
  </si>
  <si>
    <t>http://link.springer.com/chapter/10.1007/978-3-319-63703-7_8</t>
  </si>
  <si>
    <t>10.1007/978-3-319-63703-7_8</t>
  </si>
  <si>
    <t>Efficient Concept Formation in Large State Spaces</t>
  </si>
  <si>
    <t>Fredrik MäkeläinenHampus TorénClaes Strannegård</t>
  </si>
  <si>
    <t>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</si>
  <si>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Autonomous agents, Artificial animals, Efficient concept formation, Adaptive architectures, Local Q-learning</t>
  </si>
  <si>
    <t>http://link.springer.com/chapter/10.1007/978-3-319-97676-1_14</t>
  </si>
  <si>
    <t>10.1007/978-3-319-97676-1_14</t>
  </si>
  <si>
    <t>Animats, Q-learning</t>
  </si>
  <si>
    <t>Deductive and Analogical Reasoning on a Semantically Embedded Knowledge Graph</t>
  </si>
  <si>
    <t>Douglas Summers-Stay</t>
  </si>
  <si>
    <t>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</si>
  <si>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Semantic vectors, Reasoning, Knowledge graphs, Knowledge bases, Analogy</t>
  </si>
  <si>
    <t>http://link.springer.com/chapter/10.1007/978-3-319-63703-7_11</t>
  </si>
  <si>
    <t>10.1007/978-3-319-63703-7_11</t>
  </si>
  <si>
    <t>Knowledge representation, semantics</t>
  </si>
  <si>
    <t>Computable Prediction</t>
  </si>
  <si>
    <t>Kenshi Miyabe</t>
  </si>
  <si>
    <t>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</si>
  <si>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Algorithmic probability, Universal induction, Computable randomness</t>
  </si>
  <si>
    <t>http://link.springer.com/chapter/10.1007/978-3-030-27005-6_14</t>
  </si>
  <si>
    <t>10.1007/978-3-030-27005-6_14</t>
  </si>
  <si>
    <t>Algorithmic probability, universal induction</t>
  </si>
  <si>
    <t>A Phenomenologically Justifiable Simulation of Mental Modeling</t>
  </si>
  <si>
    <t>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</si>
  <si>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Model generation, Reinforcement learning, Phenomenology, Mental models</t>
  </si>
  <si>
    <t>http://link.springer.com/chapter/10.1007/978-3-319-97676-1_26</t>
  </si>
  <si>
    <t>10.1007/978-3-319-97676-1_26</t>
  </si>
  <si>
    <t>Model generation, reinforcement learning</t>
  </si>
  <si>
    <t>How Failure Facilitates Success</t>
  </si>
  <si>
    <t>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</si>
  <si>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Modeling, Prediction, Partially observable environments, Hidden states, Interaction</t>
  </si>
  <si>
    <t>http://link.springer.com/chapter/10.1007/978-3-319-97676-1_28</t>
  </si>
  <si>
    <t>10.1007/978-3-319-97676-1_28</t>
  </si>
  <si>
    <t>Modeling, partially unknown environment</t>
  </si>
  <si>
    <t>Analyzing Human Decision Making Process with Intention Estimation Using Cooperative Pattern Task</t>
  </si>
  <si>
    <t>Kota ItodaNorifumi WatanabeYoshiyasu Takefuji</t>
  </si>
  <si>
    <t>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</si>
  <si>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http://link.springer.com/chapter/10.1007/978-3-319-63703-7_23</t>
  </si>
  <si>
    <t>10.1007/978-3-319-63703-7_23</t>
  </si>
  <si>
    <t>Human-robot interaction, cooperative intelligence</t>
  </si>
  <si>
    <t>Abstract Representations and Generalized Frequent Pattern Discovery</t>
  </si>
  <si>
    <t>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</si>
  <si>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http://link.springer.com/chapter/10.1007/978-3-319-63703-7_7</t>
  </si>
  <si>
    <t>10.1007/978-3-319-63703-7_7</t>
  </si>
  <si>
    <t>Frequent pattern mining, data mining</t>
  </si>
  <si>
    <t>From First-Order Logic to Assertional Logic</t>
  </si>
  <si>
    <t>Yi Zhou</t>
  </si>
  <si>
    <t>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</si>
  <si>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http://link.springer.com/chapter/10.1007/978-3-319-63703-7_9</t>
  </si>
  <si>
    <t>10.1007/978-3-319-63703-7_9</t>
  </si>
  <si>
    <t>Knowledge representation</t>
  </si>
  <si>
    <t>Towards a Sociological Conception of Artificial Intelligence</t>
  </si>
  <si>
    <t>Jakub MlynářHamed S. AlaviHimanshu VermaLorenzo Cantoni</t>
  </si>
  <si>
    <t>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</si>
  <si>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Artificial intelligence, Sociology, Social sciences</t>
  </si>
  <si>
    <t>http://link.springer.com/chapter/10.1007/978-3-319-97676-1_13</t>
  </si>
  <si>
    <t>10.1007/978-3-319-97676-1_13</t>
  </si>
  <si>
    <t>Human-robot interaction, social sciences</t>
  </si>
  <si>
    <t>A Methodology for the Assessment of AI Consciousness</t>
  </si>
  <si>
    <t>Harry H. Porter III</t>
  </si>
  <si>
    <t>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</si>
  <si>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Consciousness, Self-awareness, Definition, Measurement, Assessment</t>
  </si>
  <si>
    <t>http://link.springer.com/chapter/10.1007/978-3-319-41649-6_31</t>
  </si>
  <si>
    <t>10.1007/978-3-319-41649-6_31</t>
  </si>
  <si>
    <t>Consciousness measurement</t>
  </si>
  <si>
    <t>Avoiding Wireheading with Value Reinforcement Learning</t>
  </si>
  <si>
    <t>Tom EverittMarcus Hutter</t>
  </si>
  <si>
    <t>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</si>
  <si>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http://link.springer.com/chapter/10.1007/978-3-319-41649-6_2</t>
  </si>
  <si>
    <t>10.1007/978-3-319-41649-6_2</t>
  </si>
  <si>
    <t>Integrating Axiomatic and Analogical Reasoning</t>
  </si>
  <si>
    <t>Claes StrannegårdAbdul Rahim NizamaniUlf Persson</t>
  </si>
  <si>
    <t>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</si>
  <si>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Developing system, Bounded rationality, Symbolic domains, Axiomatic reasoning, Analogical reasoning</t>
  </si>
  <si>
    <t>http://link.springer.com/chapter/10.1007/978-3-319-41649-6_18</t>
  </si>
  <si>
    <t>10.1007/978-3-319-41649-6_18</t>
  </si>
  <si>
    <t>Analogies, reasoning</t>
  </si>
  <si>
    <t>A Few Notes on Multiple Theories and Conceptual Jump Size</t>
  </si>
  <si>
    <t>Grace Solomonoff</t>
  </si>
  <si>
    <t>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</si>
  <si>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Lsearch, Solomonoff, Universal Prior, Water Water Water, Levin Search</t>
  </si>
  <si>
    <t>http://link.springer.com/chapter/10.1007/978-3-319-41649-6_24</t>
  </si>
  <si>
    <t>10.1007/978-3-319-41649-6_24</t>
  </si>
  <si>
    <t>Personal notes, Solomonoff</t>
  </si>
  <si>
    <t>Search Summary</t>
  </si>
  <si>
    <t>Publication</t>
  </si>
  <si>
    <t>Search Engine</t>
  </si>
  <si>
    <t>Additional Limitations</t>
  </si>
  <si>
    <t>Total papers</t>
  </si>
  <si>
    <t>Accepted (%)</t>
  </si>
  <si>
    <t>None</t>
  </si>
  <si>
    <t xml:space="preserve">Papers accepted for mapping </t>
  </si>
  <si>
    <t>ER = Evaluation research, VR = Validation research, SP = Solution proposal, PP = Philosophical paper, OP = Opinion paper, PEP = Personal experience paper</t>
  </si>
  <si>
    <t>Wieringa-classification</t>
  </si>
  <si>
    <t>Category (P2)</t>
  </si>
  <si>
    <t>Category (P3)</t>
  </si>
  <si>
    <t>Notes</t>
  </si>
  <si>
    <t>General game playing, Game playing, Imperfect information, Hyperplay, AI evaluation</t>
  </si>
  <si>
    <t>SP, VR</t>
  </si>
  <si>
    <t>11, 18</t>
  </si>
  <si>
    <t>Arcade Learning Environment, Learning environment, AI evaluation, Game playing, Atari 2600, DQN, Best practices, general agent</t>
  </si>
  <si>
    <t>6, 11, 18</t>
  </si>
  <si>
    <t>AGI safety, Literature review, Intelligence explosion, AI research, AGI</t>
  </si>
  <si>
    <t>SLR, PP</t>
  </si>
  <si>
    <t>2, 10</t>
  </si>
  <si>
    <t>Explain in the text! Wieringa classification doesn't clearly have a category for SLRs</t>
  </si>
  <si>
    <t>AI and society, AI ethics, survey, AI research, AI governance, Human-AI interaction</t>
  </si>
  <si>
    <t>PP</t>
  </si>
  <si>
    <t>2, 5, 12</t>
  </si>
  <si>
    <t>5, 12</t>
  </si>
  <si>
    <t>Malmo platform, experimentation platform, Minecraft, Complex environment, 3d environment, AGI</t>
  </si>
  <si>
    <t>SP</t>
  </si>
  <si>
    <t>6, 18</t>
  </si>
  <si>
    <t>THE-QA, diagram understanding, reading comprehension, Question answering, Machine vision, Visual Question Answering, Corpus, HLAI</t>
  </si>
  <si>
    <t>9, 11</t>
  </si>
  <si>
    <t>Superintelligence, machine morality, AI safety, Philosophical aspects</t>
  </si>
  <si>
    <t>OP</t>
  </si>
  <si>
    <t>2, 12, 14</t>
  </si>
  <si>
    <t xml:space="preserve">Algorithmic Intelligence Quotient test, AIQ, MC-AIXI, Agent evaluation, AI evaluation, Universal Intelligence </t>
  </si>
  <si>
    <t>VR</t>
  </si>
  <si>
    <t>3, 11</t>
  </si>
  <si>
    <t>Artificial animals, Animats, local Q-learning, Homeostatic agent, AGI, General environment</t>
  </si>
  <si>
    <t>20, 24, 6</t>
  </si>
  <si>
    <t>Homeostat, Survival, Reinforcement learning, Reward, Animal behaviour</t>
  </si>
  <si>
    <t>ALICE IN WONDERLAND, Cognitive Architecture, Arbitrary symbolic domain, Bounded rationality, Beliefs, AGI</t>
  </si>
  <si>
    <t>1, 6</t>
  </si>
  <si>
    <t>Sigma, Cognitive architecture, Graphical models, Virtual human, AGI</t>
  </si>
  <si>
    <t>Word puzzles, Games, IBM Watson, AGI, Cognitive computing</t>
  </si>
  <si>
    <t>19, 18</t>
  </si>
  <si>
    <t>JYU</t>
  </si>
  <si>
    <t>AGI Brain, Modern control theory, Decision making, AGI, ASOR, Multi-agent system, Agent communication, Optimization, Personalities, Neural Networks</t>
  </si>
  <si>
    <t>13, 16, 7, 20</t>
  </si>
  <si>
    <t>AGI, Programming language, Probabilistic programming, Partial evaluation, Cognitive architecture</t>
  </si>
  <si>
    <t>1, 17</t>
  </si>
  <si>
    <t>Cyber-physical systems, Event-learning framework, Robust controllers, factored ELF, AGI components, Reinforcement learning</t>
  </si>
  <si>
    <t>8, 24</t>
  </si>
  <si>
    <t>AGI, Computational creativity, Gödel machine, Design theory</t>
  </si>
  <si>
    <t>AGI, AGI safety, Friendly AI, Nurture, Child AI</t>
  </si>
  <si>
    <t>2, 4</t>
  </si>
  <si>
    <t>Nurture? Pedagogy?</t>
  </si>
  <si>
    <t>HLAI, Deep learning, Requirements of AI, (Universal induction, AIXI, Solomonoff induction)</t>
  </si>
  <si>
    <t>3, 14, 21</t>
  </si>
  <si>
    <t>3, 14</t>
  </si>
  <si>
    <t>HLAI, Cognitive Event Calculus, Automated reasoning, Inference, AGI, MATR</t>
  </si>
  <si>
    <t>AGI, Recursive self-improvement, Convergence theory</t>
  </si>
  <si>
    <t>HLAI, S-O modeling, Information modeling, Intelligence modeling, Natural/Core informatics</t>
  </si>
  <si>
    <t>AGI, Embodiment, Intelligence development</t>
  </si>
  <si>
    <t>Explain in the text! Difficult se classify, seems like a literature review.</t>
  </si>
  <si>
    <t>AGI, Episodic learning, Episodic memory, MaRz algorithm, NSM</t>
  </si>
  <si>
    <t>AI safety, AI aligment, Self-awareness, Human Enhancement</t>
  </si>
  <si>
    <t>SP, PP</t>
  </si>
  <si>
    <t>2, 5</t>
  </si>
  <si>
    <t>AGI, Category theory, Functors, Adjunction, (Raven Progressive Matrices)</t>
  </si>
  <si>
    <t>Probabilistic Growth and Mining of Combinations, OpenCog, Probabilistic inference</t>
  </si>
  <si>
    <t>AGI safety, AI alignment, Augmented Utilitarism, Perverse instantiation, Utility functions, AI ethics</t>
  </si>
  <si>
    <t>2, 12</t>
  </si>
  <si>
    <t>Recursive self-improvement, Self-modification</t>
  </si>
  <si>
    <t>AI safety, Malevolent AI, Superintelligence, Cyborgization, Malevolent Cyborgization</t>
  </si>
  <si>
    <t>AGI, NARS, Decision theory, Decision making models</t>
  </si>
  <si>
    <t>1, 13</t>
  </si>
  <si>
    <t>AGI, Scenario mapping, Technology roadmap, Workshops, AI progress</t>
  </si>
  <si>
    <t>AGI, Aesthetic philosophy, Canonical intelligent agent categories, Contemplation</t>
  </si>
  <si>
    <t>AGI,  Universal induction, Kolmogorov complexity, AI progress, Turing machine</t>
  </si>
  <si>
    <t>AGI, AI alignment, AGI safety, Value Learning problem, AIXI</t>
  </si>
  <si>
    <t>2, 3</t>
  </si>
  <si>
    <t xml:space="preserve">AGI, Social environment, Artificial psychology, Empathy, Compassion, Multi-agent systems, HCI </t>
  </si>
  <si>
    <t>7, 16, 5</t>
  </si>
  <si>
    <t>AGI, OpenCog, PrimeAGI, Agent design, Cognitive Architecture</t>
  </si>
  <si>
    <t>1, 8</t>
  </si>
  <si>
    <t>AGI, Mealy machine, Experience learning, System Induction Games, Cognitive modeling</t>
  </si>
  <si>
    <t>4, 8</t>
  </si>
  <si>
    <t>AGI, Cumulative learning, NARS, AERA, Knowledge acquisition</t>
  </si>
  <si>
    <t>1, 4</t>
  </si>
  <si>
    <t>AGI, AGI safety, AGI containment problem</t>
  </si>
  <si>
    <t>AGI, Computer vision, Perception, AGI architecture, Discriminative models, Generative models</t>
  </si>
  <si>
    <t>8, 9</t>
  </si>
  <si>
    <t>AGI, Temporal inference, Causal inference, NARS</t>
  </si>
  <si>
    <t>PP, SP</t>
  </si>
  <si>
    <t>1, 15</t>
  </si>
  <si>
    <t>AGI, WILLIAM, Inductive programming, Incremental compression, AIXI, Seed AI, Recursive self-improvement, Core algorithm</t>
  </si>
  <si>
    <t>1, 3, 2</t>
  </si>
  <si>
    <t>1, 3, 26</t>
  </si>
  <si>
    <t>Not related to safety, just rsi</t>
  </si>
  <si>
    <t>AGI, Perception, Computer vision, NARS</t>
  </si>
  <si>
    <t>1, 9</t>
  </si>
  <si>
    <t>AGI, Temporal singularity, Simulated society, Multi-agent systems, Fermi paradox</t>
  </si>
  <si>
    <t>Universal AI, AIXI, Death, Suicide, Reinforcement learning, AI safety</t>
  </si>
  <si>
    <t>2, 3, 24</t>
  </si>
  <si>
    <t>AGI, Inductive reasoning, Number series problem, AGI evaluation</t>
  </si>
  <si>
    <t>ER</t>
  </si>
  <si>
    <t>3, 15, 19, 11</t>
  </si>
  <si>
    <t>AGI, IARPA CREATE, SWARM, AGI evaluation, Argument Marshalling, Project description</t>
  </si>
  <si>
    <t>10, 11</t>
  </si>
  <si>
    <t>Explain in the text! Describes IARPA's project, should this just be removed?</t>
  </si>
  <si>
    <t>AGI, OpenCog, Cognitive synergy, Attention, Logical Inference, Cognitive architecture, PrimeAGI</t>
  </si>
  <si>
    <t>1, 7, 15, 8</t>
  </si>
  <si>
    <t>AGI, Cumulative learning, Cumulative modeling, Causal relations</t>
  </si>
  <si>
    <t>Common sense, Understanding, CYC project, Symbolic systems</t>
  </si>
  <si>
    <t>AGI, Partial algorithms, Algorithm analysis, Expected discounted reward, Recursive self-improvement</t>
  </si>
  <si>
    <t>Focus not on rsi, but fits</t>
  </si>
  <si>
    <t>AI evaluation, Task environment, Environment design, Environment requirements</t>
  </si>
  <si>
    <t xml:space="preserve">2, 6, </t>
  </si>
  <si>
    <t>AGI, HCI, Emotion, Emotion detection, Bayesian inference, Facial expressions, Perception,</t>
  </si>
  <si>
    <t>5, 7, 9, 17</t>
  </si>
  <si>
    <t>AGI, AI Ethics, Machine morality, AI and society, Moral systems</t>
  </si>
  <si>
    <t xml:space="preserve">Presented framework is more of a solution, than a new way of looking at things </t>
  </si>
  <si>
    <t>AGI, OpenCog, Cognitive synergy, Probabilistic reasoning, MOSES, Probabilistic Logic Networks, OpenCogPrime, Gene expression dataset</t>
  </si>
  <si>
    <t>1, 17, 8</t>
  </si>
  <si>
    <t>AGI, Inductive programming, Functional programming, Inductive Functional Programming, MAGICHASKELLER, Adaptive planning</t>
  </si>
  <si>
    <t>Open-ended intelligence, Multi-agent systems, Self-organization, AGI, Intelligence definition, Individuation</t>
  </si>
  <si>
    <t>14, 16</t>
  </si>
  <si>
    <t>AGI, AI evaluation, AIQ, AGI evaluation, Universal Intelligence</t>
  </si>
  <si>
    <t>AGI, Artificial animals, Animats, Homeostatic agent, Reinforcement learning</t>
  </si>
  <si>
    <t>20, 24</t>
  </si>
  <si>
    <t>Understanding, Pragmatic understanding, HCI, AGI, AERA, Semantics</t>
  </si>
  <si>
    <t>1, 5, 14</t>
  </si>
  <si>
    <t>AGI, Reinforcement learning, Agent communication, Multi-agent systems, Meeting task, Split-Q-learning</t>
  </si>
  <si>
    <t>16, 24</t>
  </si>
  <si>
    <t>16, 19, 24</t>
  </si>
  <si>
    <t>AGI, NARS, Emotion, Cognitive Architecture, AGI design</t>
  </si>
  <si>
    <t>1, 7</t>
  </si>
  <si>
    <t>AGI, Cumulative learning, Curriculum learning, Artificial Pedagogy, Lifelong learning, Task analysis, Air Traffic Control</t>
  </si>
  <si>
    <t>4, 19</t>
  </si>
  <si>
    <t>AGI, OpenCog, PrimeAGI, Cognitive synergy, AGI design, Cognitive architecture, Category theory</t>
  </si>
  <si>
    <t>1, 8, 23</t>
  </si>
  <si>
    <t>Category theory, Functor, Tree structures, General problem solving</t>
  </si>
  <si>
    <t>Imitation learning, Cause-effect reasoning, Physical robot</t>
  </si>
  <si>
    <t>22, 15</t>
  </si>
  <si>
    <t>4, 15, 22</t>
  </si>
  <si>
    <t>Imitiation?</t>
  </si>
  <si>
    <t>Symbolic reasoning, Sub-symbolic reasoning, Autonomous agent, Q-learning</t>
  </si>
  <si>
    <t>15, 24</t>
  </si>
  <si>
    <t>Cognitive architecture, Neuromodulation, AGI, Bio-inspiration</t>
  </si>
  <si>
    <t>1, 20</t>
  </si>
  <si>
    <t>8, 20</t>
  </si>
  <si>
    <t>General value functions, Introspective agents, Prediction, Reward</t>
  </si>
  <si>
    <t>4, 13, 15</t>
  </si>
  <si>
    <t>AIXI, MC-AIXI, Reinforcement learning, Imitation, AGI, Lambda calculus, MAGICHASKELLER, Inductive programming</t>
  </si>
  <si>
    <t>3, 24</t>
  </si>
  <si>
    <t>AGI, Computer vision, Perception, DCNN, Cognitive architecture, Semantic image retrieval, YOLOv2, OpenCog, Semantic vision, Symbolic/Subsymbolic gap</t>
  </si>
  <si>
    <t>1, 9, 21</t>
  </si>
  <si>
    <t>AGI, NARS, Emotion, Cognitive Architecture, AGI design, OpenNARS</t>
  </si>
  <si>
    <t>1, 7, 8</t>
  </si>
  <si>
    <t>AGI, Algorithmic learning, Inferential learning, NARS</t>
  </si>
  <si>
    <t>AGI, OpenCog, Pattern mining, Surprisingness, Reasoning, Hypergraphs</t>
  </si>
  <si>
    <t>Artificial Pedagogy, Teaching AI, Cumulative learning, Pedagogical Pentagon, AGI</t>
  </si>
  <si>
    <t>HCI, Off-switch game, Game theory, Analysis, AGI, AGI Safety</t>
  </si>
  <si>
    <t>Artificial animals, Animats, Minecraft, Local Q-learning, Autonomous agent, Structural learning, Homestasis, Malmo project</t>
  </si>
  <si>
    <t>6, 20, 24</t>
  </si>
  <si>
    <t>AGI, NARS, Goal-directed Procedure Learning, Planning, OpenNARS, Preconditions, Reinforcement learning</t>
  </si>
  <si>
    <t>1, 13, 24</t>
  </si>
  <si>
    <t>AGI, Anytime Bounded Rationality, Lifetime learning, Anytime, AERA, Cognitive Architecture, Value-driven inference</t>
  </si>
  <si>
    <t>Solomonoff induction, AIXI, Turing machine, Oracle machine, Universal AI</t>
  </si>
  <si>
    <t>NARS, Self-awareness, Self-control</t>
  </si>
  <si>
    <t>1, 14</t>
  </si>
  <si>
    <t>OpenCog, Grammar learning, Unsupervised learning, NLP, Baby Turing Test</t>
  </si>
  <si>
    <t>1, 11</t>
  </si>
  <si>
    <t>AGI, Probabilistic programming, Genetic algorithms, Robot, Planning, Optimization, NAO</t>
  </si>
  <si>
    <t>13, 17, 20, 22</t>
  </si>
  <si>
    <t>NARS, Diagnostics, Model Based Diagnostics</t>
  </si>
  <si>
    <t>DSO-CA, Cognitive architectures, Global Workspace Theory, Traffic control problem</t>
  </si>
  <si>
    <t>1, 19</t>
  </si>
  <si>
    <t>Induction, Compression, Universal search, AGI, Lifelong learning</t>
  </si>
  <si>
    <t>3, 4</t>
  </si>
  <si>
    <t>NARS, AGI, OpenNARS, Cognitive architecture</t>
  </si>
  <si>
    <t>Check if this is the first NARS paper!</t>
  </si>
  <si>
    <t>Incremental compression, Universal induction, Universal search</t>
  </si>
  <si>
    <t>AI aligment, AI safety, AI ethics, Ethical goal function, Control problem, AGI</t>
  </si>
  <si>
    <t>Incremental compression, Hierarchical compression, Universal induction, Power laws</t>
  </si>
  <si>
    <t>Reinforcement learning, Wireheading problem, Value reinforcement learning, General agent, Agent goals</t>
  </si>
  <si>
    <t>The following papers were excluded because further inspection showed they didn’t match the criteria:</t>
  </si>
  <si>
    <t>Ultrafilters, Legg-Hutter-agent, Intelligence measurement, environment rewards</t>
  </si>
  <si>
    <t>Should this paper even be in? Doesn't relate to general intelligence explicitly!!</t>
  </si>
  <si>
    <t>Initial keywords from the python script</t>
  </si>
  <si>
    <t>agi/61</t>
  </si>
  <si>
    <t>cognitive architecture/12</t>
  </si>
  <si>
    <t>nars/11</t>
  </si>
  <si>
    <t>reinforcement learning/8</t>
  </si>
  <si>
    <t>opencog/8</t>
  </si>
  <si>
    <t>agi safety/6</t>
  </si>
  <si>
    <t>aixi/6</t>
  </si>
  <si>
    <t>ai evaluation/5</t>
  </si>
  <si>
    <t>ai safety/5</t>
  </si>
  <si>
    <t>ai ethics/4</t>
  </si>
  <si>
    <t>hlai/4</t>
  </si>
  <si>
    <t>recursive self-improvement/4</t>
  </si>
  <si>
    <t>multi-agent systems/4</t>
  </si>
  <si>
    <t>hci/4</t>
  </si>
  <si>
    <t>cumulative learning/4</t>
  </si>
  <si>
    <t>perception/4</t>
  </si>
  <si>
    <t>artificial animals/3</t>
  </si>
  <si>
    <t>animats/3</t>
  </si>
  <si>
    <t>category theory/3</t>
  </si>
  <si>
    <t>universal induction/3</t>
  </si>
  <si>
    <t>primeagi/3</t>
  </si>
  <si>
    <t>aera/3</t>
  </si>
  <si>
    <t>computer vision/3</t>
  </si>
  <si>
    <t>inductive programming/3</t>
  </si>
  <si>
    <t>incremental compression/3</t>
  </si>
  <si>
    <t>agi evaluation/3</t>
  </si>
  <si>
    <t>cognitive synergy/3</t>
  </si>
  <si>
    <t>emotion/3</t>
  </si>
  <si>
    <t>agi design/3</t>
  </si>
  <si>
    <t>opennars/3</t>
  </si>
  <si>
    <t>game playing/2</t>
  </si>
  <si>
    <t>general agent/2</t>
  </si>
  <si>
    <t>ai research/2</t>
  </si>
  <si>
    <t>ai and society/2</t>
  </si>
  <si>
    <t>minecraft/2</t>
  </si>
  <si>
    <t>superintelligence/2</t>
  </si>
  <si>
    <t>machine morality/2</t>
  </si>
  <si>
    <t>aiq/2</t>
  </si>
  <si>
    <t>mc-aixi/2</t>
  </si>
  <si>
    <t>universal intelligence/2</t>
  </si>
  <si>
    <t>local q-learning/2</t>
  </si>
  <si>
    <t>homeostatic agent/2</t>
  </si>
  <si>
    <t>reward/2</t>
  </si>
  <si>
    <t>agent communication/2</t>
  </si>
  <si>
    <t>optimization/2</t>
  </si>
  <si>
    <t>probabilistic programming/2</t>
  </si>
  <si>
    <t>ai aligment/2</t>
  </si>
  <si>
    <t>self-awareness/2</t>
  </si>
  <si>
    <t>ai alignment/2</t>
  </si>
  <si>
    <t>ai progress/2</t>
  </si>
  <si>
    <t>turing machine/2</t>
  </si>
  <si>
    <t>universal ai/2</t>
  </si>
  <si>
    <t>understanding/2</t>
  </si>
  <si>
    <t>magichaskeller/2</t>
  </si>
  <si>
    <t>artificial pedagogy/2</t>
  </si>
  <si>
    <t>lifelong learning/2</t>
  </si>
  <si>
    <t>autonomous agent/2</t>
  </si>
  <si>
    <t>inferential learning/2</t>
  </si>
  <si>
    <t>planning/2</t>
  </si>
  <si>
    <t>universal search/2</t>
  </si>
  <si>
    <t>general game playing/1</t>
  </si>
  <si>
    <t>imperfect information/1</t>
  </si>
  <si>
    <t>hyperplay/1</t>
  </si>
  <si>
    <t>arcade learning environment/1</t>
  </si>
  <si>
    <t>learning environment/1</t>
  </si>
  <si>
    <t>atari 2600/1</t>
  </si>
  <si>
    <t>dqn/1</t>
  </si>
  <si>
    <t>best practices/1</t>
  </si>
  <si>
    <t>literature review/1</t>
  </si>
  <si>
    <t>intelligence explosion/1</t>
  </si>
  <si>
    <t>survey/1</t>
  </si>
  <si>
    <t>ai governance/1</t>
  </si>
  <si>
    <t>human-ai interaction/1</t>
  </si>
  <si>
    <t>malmo platform/1</t>
  </si>
  <si>
    <t>experimentation platform/1</t>
  </si>
  <si>
    <t>complex environment/1</t>
  </si>
  <si>
    <t>3d environment/1</t>
  </si>
  <si>
    <t>the-qa/1</t>
  </si>
  <si>
    <t>diagram understanding/1</t>
  </si>
  <si>
    <t>reading comprehension/1</t>
  </si>
  <si>
    <t>question answering/1</t>
  </si>
  <si>
    <t>machine vision/1</t>
  </si>
  <si>
    <t>visual question answering/1</t>
  </si>
  <si>
    <t>corpus/1</t>
  </si>
  <si>
    <t>philosophical aspects/1</t>
  </si>
  <si>
    <t>algorithmic intelligence quotient test/1</t>
  </si>
  <si>
    <t>agent evaluation/1</t>
  </si>
  <si>
    <t>general environment/1</t>
  </si>
  <si>
    <t>homeostat/1</t>
  </si>
  <si>
    <t>survival/1</t>
  </si>
  <si>
    <t>animal behaviour/1</t>
  </si>
  <si>
    <t>alice in wonderland/1</t>
  </si>
  <si>
    <t>arbitrary symbolic domain/1</t>
  </si>
  <si>
    <t>bounded rationality/1</t>
  </si>
  <si>
    <t>beliefs/1</t>
  </si>
  <si>
    <t>sigma/1</t>
  </si>
  <si>
    <t>graphical models/1</t>
  </si>
  <si>
    <t>virtual human/1</t>
  </si>
  <si>
    <t>word puzzles/1</t>
  </si>
  <si>
    <t>games/1</t>
  </si>
  <si>
    <t>ibm watson/1</t>
  </si>
  <si>
    <t>cognitive computing/1</t>
  </si>
  <si>
    <t>agi brain/1</t>
  </si>
  <si>
    <t>modern control theory/1</t>
  </si>
  <si>
    <t>decision making/1</t>
  </si>
  <si>
    <t>asor/1</t>
  </si>
  <si>
    <t>multi-agent system/1</t>
  </si>
  <si>
    <t>personalities/1</t>
  </si>
  <si>
    <t>neural networks/1</t>
  </si>
  <si>
    <t>programming language/1</t>
  </si>
  <si>
    <t>partial evaluation/1</t>
  </si>
  <si>
    <t>cyber-physical systems/1</t>
  </si>
  <si>
    <t>event-learning framework/1</t>
  </si>
  <si>
    <t>robust controllers/1</t>
  </si>
  <si>
    <t>factored elf/1</t>
  </si>
  <si>
    <t>agi components/1</t>
  </si>
  <si>
    <t>computational creativity/1</t>
  </si>
  <si>
    <t>gödel machine/1</t>
  </si>
  <si>
    <t>design theory/1</t>
  </si>
  <si>
    <t>friendly ai/1</t>
  </si>
  <si>
    <t>nurture/1</t>
  </si>
  <si>
    <t>child ai/1</t>
  </si>
  <si>
    <t>deep learning/1</t>
  </si>
  <si>
    <t>requirements of ai/1</t>
  </si>
  <si>
    <t>universal induction/1</t>
  </si>
  <si>
    <t>solomonoff induction/1</t>
  </si>
  <si>
    <t>cognitive event calculus/1</t>
  </si>
  <si>
    <t>automated reasoning/1</t>
  </si>
  <si>
    <t>inference/1</t>
  </si>
  <si>
    <t>matr/1</t>
  </si>
  <si>
    <t>convergence theory/1</t>
  </si>
  <si>
    <t>s-o modeling/1</t>
  </si>
  <si>
    <t>information modeling/1</t>
  </si>
  <si>
    <t>intelligence modeling/1</t>
  </si>
  <si>
    <t>natural/core informatics/1</t>
  </si>
  <si>
    <t>embodiment/1</t>
  </si>
  <si>
    <t>intelligence development/1</t>
  </si>
  <si>
    <t>episodic learning/1</t>
  </si>
  <si>
    <t>episodic memory/1</t>
  </si>
  <si>
    <t>marz algorithm/1</t>
  </si>
  <si>
    <t>nsm/1</t>
  </si>
  <si>
    <t>human enhancement/1</t>
  </si>
  <si>
    <t>functors/1</t>
  </si>
  <si>
    <t>adjunction/1</t>
  </si>
  <si>
    <t>raven progressive matrices/1</t>
  </si>
  <si>
    <t>probabilistic growth and mining of combinations/1</t>
  </si>
  <si>
    <t>probabilistic inference/1</t>
  </si>
  <si>
    <t>augmented utilitarism/1</t>
  </si>
  <si>
    <t>perverse instantiation/1</t>
  </si>
  <si>
    <t>utility functions/1</t>
  </si>
  <si>
    <t>self-modification/1</t>
  </si>
  <si>
    <t>malevolent ai/1</t>
  </si>
  <si>
    <t>cyborgization/1</t>
  </si>
  <si>
    <t>malevolent cyborgization/1</t>
  </si>
  <si>
    <t>decision theory/1</t>
  </si>
  <si>
    <t>decision making models/1</t>
  </si>
  <si>
    <t>scenario mapping/1</t>
  </si>
  <si>
    <t>technology roadmap/1</t>
  </si>
  <si>
    <t>workshops/1</t>
  </si>
  <si>
    <t>aesthetic philosophy/1</t>
  </si>
  <si>
    <t>canonical intelligent agent categories/1</t>
  </si>
  <si>
    <t>contemplation/1</t>
  </si>
  <si>
    <t>kolmogorov complexity/1</t>
  </si>
  <si>
    <t>value learning problem/1</t>
  </si>
  <si>
    <t>social environment/1</t>
  </si>
  <si>
    <t>artificial psychology/1</t>
  </si>
  <si>
    <t>empathy/1</t>
  </si>
  <si>
    <t>compassion/1</t>
  </si>
  <si>
    <t>agent design/1</t>
  </si>
  <si>
    <t>mealy machine/1</t>
  </si>
  <si>
    <t>experience learning/1</t>
  </si>
  <si>
    <t>system induction games/1</t>
  </si>
  <si>
    <t>cognitive modeling/1</t>
  </si>
  <si>
    <t>knowledge acquisition/1</t>
  </si>
  <si>
    <t>agi containment problem/1</t>
  </si>
  <si>
    <t>agi architecture/1</t>
  </si>
  <si>
    <t>discriminative models/1</t>
  </si>
  <si>
    <t>generative models/1</t>
  </si>
  <si>
    <t>temporal inference/1</t>
  </si>
  <si>
    <t>causal inference/1</t>
  </si>
  <si>
    <t>william/1</t>
  </si>
  <si>
    <t>seed ai/1</t>
  </si>
  <si>
    <t>core algorithm/1</t>
  </si>
  <si>
    <t>temporal singularity/1</t>
  </si>
  <si>
    <t>simulated society/1</t>
  </si>
  <si>
    <t>fermi paradox/1</t>
  </si>
  <si>
    <t>death/1</t>
  </si>
  <si>
    <t>suicide/1</t>
  </si>
  <si>
    <t>inductive reasoning/1</t>
  </si>
  <si>
    <t>number series problem/1</t>
  </si>
  <si>
    <t>iarpa create/1</t>
  </si>
  <si>
    <t>swarm/1</t>
  </si>
  <si>
    <t>argument marshalling/1</t>
  </si>
  <si>
    <t>project description/1</t>
  </si>
  <si>
    <t>attention/1</t>
  </si>
  <si>
    <t>logical inference/1</t>
  </si>
  <si>
    <t>cumulative modeling/1</t>
  </si>
  <si>
    <t>causal relations/1</t>
  </si>
  <si>
    <t>common sense/1</t>
  </si>
  <si>
    <t>cyc project/1</t>
  </si>
  <si>
    <t>symbolic systems/1</t>
  </si>
  <si>
    <t>partial algorithms/1</t>
  </si>
  <si>
    <t>algorithm analysis/1</t>
  </si>
  <si>
    <t>expected discounted reward/1</t>
  </si>
  <si>
    <t>task environment/1</t>
  </si>
  <si>
    <t>environment design/1</t>
  </si>
  <si>
    <t>environment requirements/1</t>
  </si>
  <si>
    <t>emotion detection/1</t>
  </si>
  <si>
    <t>bayesian inference/1</t>
  </si>
  <si>
    <t>facial expressions/1</t>
  </si>
  <si>
    <t>moral systems/1</t>
  </si>
  <si>
    <t>probabilistic reasoning/1</t>
  </si>
  <si>
    <t>moses/1</t>
  </si>
  <si>
    <t>probabilistic logic networks/1</t>
  </si>
  <si>
    <t>opencogprime/1</t>
  </si>
  <si>
    <t>gene expression dataset/1</t>
  </si>
  <si>
    <t>functional programming/1</t>
  </si>
  <si>
    <t>inductive functional programming/1</t>
  </si>
  <si>
    <t>adaptive planning/1</t>
  </si>
  <si>
    <t>open-ended intelligence/1</t>
  </si>
  <si>
    <t>self-organization/1</t>
  </si>
  <si>
    <t>intelligence definition/1</t>
  </si>
  <si>
    <t>individuation/1</t>
  </si>
  <si>
    <t>pragmatic understanding/1</t>
  </si>
  <si>
    <t>semantics/1</t>
  </si>
  <si>
    <t>meeting task/1</t>
  </si>
  <si>
    <t>split-q-learning/1</t>
  </si>
  <si>
    <t>curriculum learning/1</t>
  </si>
  <si>
    <t>task analysis/1</t>
  </si>
  <si>
    <t>air traffic control/1</t>
  </si>
  <si>
    <t>functor/1</t>
  </si>
  <si>
    <t>tree structures/1</t>
  </si>
  <si>
    <t>general problem solving/1</t>
  </si>
  <si>
    <t>imitation learning/1</t>
  </si>
  <si>
    <t>cause-effect reasoning/1</t>
  </si>
  <si>
    <t>physical robot/1</t>
  </si>
  <si>
    <t>symbolic reasoning/1</t>
  </si>
  <si>
    <t>sub-symbolic reasoning/1</t>
  </si>
  <si>
    <t>q-learning/1</t>
  </si>
  <si>
    <t>neuromodulation/1</t>
  </si>
  <si>
    <t>bio-inspiration/1</t>
  </si>
  <si>
    <t>general value functions/1</t>
  </si>
  <si>
    <t>introspective agents/1</t>
  </si>
  <si>
    <t>prediction/1</t>
  </si>
  <si>
    <t>imitation/1</t>
  </si>
  <si>
    <t>lambda calculus/1</t>
  </si>
  <si>
    <t>dcnn/1</t>
  </si>
  <si>
    <t>semantic image retrieval/1</t>
  </si>
  <si>
    <t>yolov2/1</t>
  </si>
  <si>
    <t>semantic vision/1</t>
  </si>
  <si>
    <t>symbolic/subsymbolic gap/1</t>
  </si>
  <si>
    <t>algorithmic learning/1</t>
  </si>
  <si>
    <t>pattern mining/1</t>
  </si>
  <si>
    <t>surprisingness/1</t>
  </si>
  <si>
    <t>reasoning/1</t>
  </si>
  <si>
    <t>hypergraphs/1</t>
  </si>
  <si>
    <t>teaching ai/1</t>
  </si>
  <si>
    <t>pedagogical pentagon/1</t>
  </si>
  <si>
    <t>off-switch game/1</t>
  </si>
  <si>
    <t>game theory/1</t>
  </si>
  <si>
    <t>analysis/1</t>
  </si>
  <si>
    <t>structural learning/1</t>
  </si>
  <si>
    <t>homestasis/1</t>
  </si>
  <si>
    <t>malmo project/1</t>
  </si>
  <si>
    <t>goal-directed procedure learning/1</t>
  </si>
  <si>
    <t>preconditions/1</t>
  </si>
  <si>
    <t>anytime bounded rationality/1</t>
  </si>
  <si>
    <t>lifetime learning/1</t>
  </si>
  <si>
    <t>anytime/1</t>
  </si>
  <si>
    <t>value-driven inference/1</t>
  </si>
  <si>
    <t>oracle machine/1</t>
  </si>
  <si>
    <t>self-control/1</t>
  </si>
  <si>
    <t>grammar learning/1</t>
  </si>
  <si>
    <t>unsupervised learning/1</t>
  </si>
  <si>
    <t>nlp/1</t>
  </si>
  <si>
    <t>baby turing test/1</t>
  </si>
  <si>
    <t>genetic algorithms/1</t>
  </si>
  <si>
    <t>robot/1</t>
  </si>
  <si>
    <t>nao/1</t>
  </si>
  <si>
    <t>diagnostics/1</t>
  </si>
  <si>
    <t>model based diagnostics/1</t>
  </si>
  <si>
    <t>dso-ca/1</t>
  </si>
  <si>
    <t>cognitive architectures/1</t>
  </si>
  <si>
    <t>global workspace theory/1</t>
  </si>
  <si>
    <t>traffic control problem/1</t>
  </si>
  <si>
    <t>induction/1</t>
  </si>
  <si>
    <t>compression/1</t>
  </si>
  <si>
    <t>ethical goal function/1</t>
  </si>
  <si>
    <t>control problem/1</t>
  </si>
  <si>
    <t>hierarchical compression/1</t>
  </si>
  <si>
    <t>power laws/1</t>
  </si>
  <si>
    <t>wireheading problem/1</t>
  </si>
  <si>
    <t>value reinforcement learning/1</t>
  </si>
  <si>
    <t>agent goals/1</t>
  </si>
  <si>
    <t>4+</t>
  </si>
  <si>
    <t>Possible categories</t>
  </si>
  <si>
    <t>Keywords on the same row =&gt; possible grouping</t>
  </si>
  <si>
    <t>Different keywords</t>
  </si>
  <si>
    <t>Total instances (Python)</t>
  </si>
  <si>
    <t>Cognitive architectures</t>
  </si>
  <si>
    <t>Categorization phase 2</t>
  </si>
  <si>
    <t>Category description</t>
  </si>
  <si>
    <t>NARS</t>
  </si>
  <si>
    <t>OpenCog</t>
  </si>
  <si>
    <t>CAs and their descriptions, articles relating to specific CAs.</t>
  </si>
  <si>
    <t>Reinforcement learning</t>
  </si>
  <si>
    <t>AI evaluation</t>
  </si>
  <si>
    <t>AI safety</t>
  </si>
  <si>
    <t>AI/AGI safety, Self-improvement, containment and alignment problems.</t>
  </si>
  <si>
    <t>RSI</t>
  </si>
  <si>
    <t>AI ethics</t>
  </si>
  <si>
    <t>HCI</t>
  </si>
  <si>
    <t>Universal AI</t>
  </si>
  <si>
    <t>Universal Induction</t>
  </si>
  <si>
    <t>Universal induction, AIXI and similar closely relating concepts.</t>
  </si>
  <si>
    <t>Multi-agent systems</t>
  </si>
  <si>
    <t>AIXI</t>
  </si>
  <si>
    <t>Compression</t>
  </si>
  <si>
    <t>Lifelong learning</t>
  </si>
  <si>
    <t>Functional programming approach</t>
  </si>
  <si>
    <t>Computer vision &amp; perception</t>
  </si>
  <si>
    <t>Learning from experience, curriculum design, teaching AI.</t>
  </si>
  <si>
    <t>Homeostatic agents</t>
  </si>
  <si>
    <t>Artificial pedagogy</t>
  </si>
  <si>
    <t>Category theory</t>
  </si>
  <si>
    <t>Human-computer interaction, communication, cooperation.</t>
  </si>
  <si>
    <t>Agent environment</t>
  </si>
  <si>
    <t>Description of environments, their design, how agents interact with them.</t>
  </si>
  <si>
    <t>Minecraft</t>
  </si>
  <si>
    <t>Human-like qualities</t>
  </si>
  <si>
    <t>Emotions, empathy, and similar human-like qualities in AI.</t>
  </si>
  <si>
    <t>AGI design</t>
  </si>
  <si>
    <t>General ideas about how AGI should be designed. Closely related to CA, but more general, or component based.</t>
  </si>
  <si>
    <t>Machine vision and perception related topics.</t>
  </si>
  <si>
    <t>AI research</t>
  </si>
  <si>
    <t>Meta-level research, literature reviews, roadmaps.</t>
  </si>
  <si>
    <t>AI and society</t>
  </si>
  <si>
    <t>Measuring intelligence, performance on some scale.</t>
  </si>
  <si>
    <t>Morality and ethics, either implementing them or meta-level discussion.</t>
  </si>
  <si>
    <t>Game playing</t>
  </si>
  <si>
    <t>Planning &amp; decision making</t>
  </si>
  <si>
    <t>How agent devises a plan and makes decisions.</t>
  </si>
  <si>
    <t>Philosophical aspects</t>
  </si>
  <si>
    <t>More philosophical aspects, like how things should be thought or what something means.</t>
  </si>
  <si>
    <t>Understanding</t>
  </si>
  <si>
    <t>Rewarding</t>
  </si>
  <si>
    <t>Reasoning and Inference</t>
  </si>
  <si>
    <t>Reasoning</t>
  </si>
  <si>
    <t>Reasoning and inference of meaning and goals, prediction and introspection. Related to Planning &amp; decision making</t>
  </si>
  <si>
    <t>Inference</t>
  </si>
  <si>
    <t>Probabilistic approaches</t>
  </si>
  <si>
    <t>Causal reasoning</t>
  </si>
  <si>
    <t>Temporal reasoning</t>
  </si>
  <si>
    <t>Neural networks</t>
  </si>
  <si>
    <t>How agents interact and communicate, society of AI.</t>
  </si>
  <si>
    <t>Uncertainty, Bayesian approaches, probabilities in decision making.</t>
  </si>
  <si>
    <t>General game playing and game-related approaches in evaluation.</t>
  </si>
  <si>
    <t>Imitation learning</t>
  </si>
  <si>
    <t>Problem specific research</t>
  </si>
  <si>
    <t>Problemsolving</t>
  </si>
  <si>
    <t>Solutions or research relating to some specific problem, such as traffic control.</t>
  </si>
  <si>
    <t>Question answering</t>
  </si>
  <si>
    <t>Nature-inspired approaches</t>
  </si>
  <si>
    <t>Artificial animals, homeostatic approach, genetic algorithms, and other nature-related ideas.</t>
  </si>
  <si>
    <t>Bio-inspired approaches</t>
  </si>
  <si>
    <t>Papers focusing on neural networks specifically.</t>
  </si>
  <si>
    <t>Only 2 papers, both having more describing categories</t>
  </si>
  <si>
    <t>Physical robots</t>
  </si>
  <si>
    <t>Physical devices and robots, interaction on physical environment.</t>
  </si>
  <si>
    <t>Category theory and its usage.</t>
  </si>
  <si>
    <t>Solutions specifically related to RL and agent rewarding.</t>
  </si>
  <si>
    <t>Other</t>
  </si>
  <si>
    <t>Papers that can't be classified otherwise easily.</t>
  </si>
  <si>
    <t>NLP</t>
  </si>
  <si>
    <t>Game Theory</t>
  </si>
  <si>
    <t>Diagnostics</t>
  </si>
  <si>
    <t>Categorization phase 3</t>
  </si>
  <si>
    <t>Mostly same as phase 2 categories, but with following changes:</t>
  </si>
  <si>
    <t>Many papers are related to RSI, but don’t explicitly consider safety implications</t>
  </si>
  <si>
    <r>
      <rPr>
        <sz val="10"/>
        <rFont val="Arial"/>
        <family val="2"/>
        <charset val="1"/>
      </rPr>
      <t xml:space="preserve">--&gt; </t>
    </r>
    <r>
      <rPr>
        <b/>
        <sz val="10"/>
        <rFont val="Arial"/>
        <family val="2"/>
        <charset val="1"/>
      </rPr>
      <t>2 AI safety</t>
    </r>
  </si>
  <si>
    <r>
      <rPr>
        <sz val="10"/>
        <rFont val="Arial"/>
        <family val="2"/>
        <charset val="1"/>
      </rPr>
      <t xml:space="preserve">--&gt; </t>
    </r>
    <r>
      <rPr>
        <b/>
        <sz val="10"/>
        <rFont val="Arial"/>
        <family val="2"/>
        <charset val="1"/>
      </rPr>
      <t>26 RSI</t>
    </r>
  </si>
  <si>
    <t>--&gt; 4 Experiential learning</t>
  </si>
  <si>
    <t>Renamed and now includes artificial pedagogy, cumulative learning and imitation learning</t>
  </si>
  <si>
    <t>Only relevant explicitly on couple papers and those are better covered by other categories</t>
  </si>
  <si>
    <t>--&gt; Removed</t>
  </si>
  <si>
    <t>Renamed to better describe the content</t>
  </si>
  <si>
    <r>
      <rPr>
        <sz val="10"/>
        <rFont val="Arial"/>
        <family val="2"/>
        <charset val="1"/>
      </rPr>
      <t xml:space="preserve">--&gt; </t>
    </r>
    <r>
      <rPr>
        <b/>
        <sz val="10"/>
        <rFont val="Arial"/>
        <family val="2"/>
        <charset val="1"/>
      </rPr>
      <t>10 AGI research</t>
    </r>
  </si>
  <si>
    <t>Category(Final)</t>
  </si>
  <si>
    <t>1, 7, 15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</si>
</sst>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_);_(@_)"/>
    <numFmt numFmtId="165" formatCode="_(* #,##0_);_(* \(#,##0\);_(* \-_);_(@_)"/>
    <numFmt numFmtId="166" formatCode="_(\$* #,##0.00_);_(\$* \(#,##0.00\);_(\$* \-??_);_(@_)"/>
    <numFmt numFmtId="167" formatCode="_(\$* #,##0_);_(\$* \(#,##0\);_(\$* \-_);_(@_)"/>
    <numFmt numFmtId="168" formatCode="0%"/>
    <numFmt numFmtId="169" formatCode="d\-mmm"/>
  </numFmts>
  <fonts count="13" x14ac:knownFonts="1">
    <font>
      <sz val="10"/>
      <name val="Arial"/>
      <family val="2"/>
      <charset val="1"/>
    </font>
    <font>
      <sz val="10"/>
      <name val="Arial"/>
      <charset val="1"/>
    </font>
    <font>
      <sz val="10"/>
      <color rgb="FF006600"/>
      <name val="Arial"/>
      <family val="2"/>
      <charset val="1"/>
    </font>
    <font>
      <b/>
      <sz val="10"/>
      <name val="Arial"/>
      <family val="2"/>
      <charset val="1"/>
    </font>
    <font>
      <sz val="18"/>
      <color rgb="FFFFFFFF"/>
      <name val="Arial"/>
      <family val="2"/>
      <charset val="1"/>
    </font>
    <font>
      <b/>
      <sz val="11"/>
      <color rgb="FF44546A"/>
      <name val="Calibri"/>
      <family val="2"/>
      <charset val="1"/>
    </font>
    <font>
      <sz val="10"/>
      <color rgb="FF000000"/>
      <name val="Arial"/>
      <family val="2"/>
      <charset val="1"/>
    </font>
    <font>
      <sz val="11"/>
      <color rgb="FF000000"/>
      <name val="Calibri"/>
      <family val="2"/>
      <charset val="1"/>
    </font>
    <font>
      <sz val="11"/>
      <color rgb="FF9C5700"/>
      <name val="Calibri"/>
      <family val="2"/>
      <charset val="1"/>
    </font>
    <font>
      <b/>
      <sz val="10"/>
      <name val="Arial"/>
      <charset val="1"/>
    </font>
    <font>
      <b/>
      <sz val="13"/>
      <color rgb="FF44546A"/>
      <name val="Calibri"/>
      <family val="2"/>
      <charset val="1"/>
    </font>
    <font>
      <sz val="11"/>
      <name val="Arial"/>
      <family val="2"/>
      <charset val="1"/>
    </font>
    <font>
      <sz val="10"/>
      <name val="Arial"/>
      <family val="2"/>
      <charset val="1"/>
    </font>
  </fonts>
  <fills count="16">
    <fill>
      <patternFill patternType="none"/>
    </fill>
    <fill>
      <patternFill patternType="gray125"/>
    </fill>
    <fill>
      <patternFill patternType="solid">
        <fgColor rgb="FFCCFFCC"/>
        <bgColor rgb="FFCCFFFF"/>
      </patternFill>
    </fill>
    <fill>
      <patternFill patternType="solid">
        <fgColor rgb="FFFFEB9C"/>
        <bgColor rgb="FFFFFFCC"/>
      </patternFill>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
      <patternFill patternType="solid">
        <fgColor rgb="FF222A35"/>
        <bgColor rgb="FF333333"/>
      </patternFill>
    </fill>
    <fill>
      <patternFill patternType="solid">
        <fgColor rgb="FFAFABAB"/>
        <bgColor rgb="FFA1B8E1"/>
      </patternFill>
    </fill>
    <fill>
      <patternFill patternType="solid">
        <fgColor rgb="FF333333"/>
        <bgColor rgb="FF222A35"/>
      </patternFill>
    </fill>
  </fills>
  <borders count="10">
    <border>
      <left/>
      <right/>
      <top/>
      <bottom/>
      <diagonal/>
    </border>
    <border>
      <left/>
      <right/>
      <top/>
      <bottom style="thick">
        <color rgb="FFA1B8E1"/>
      </bottom>
      <diagonal/>
    </border>
    <border>
      <left/>
      <right/>
      <top/>
      <bottom style="thin">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s>
  <cellStyleXfs count="31">
    <xf numFmtId="0" fontId="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164" fontId="1" fillId="0" borderId="0"/>
    <xf numFmtId="165" fontId="1" fillId="0" borderId="0"/>
    <xf numFmtId="166" fontId="1" fillId="0" borderId="0"/>
    <xf numFmtId="167" fontId="1" fillId="0" borderId="0"/>
    <xf numFmtId="168" fontId="1"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 fillId="2" borderId="0"/>
    <xf numFmtId="164" fontId="1" fillId="0" borderId="0"/>
    <xf numFmtId="165" fontId="1" fillId="0" borderId="0"/>
    <xf numFmtId="166" fontId="1" fillId="0" borderId="0"/>
    <xf numFmtId="0" fontId="5" fillId="0" borderId="0"/>
    <xf numFmtId="0" fontId="8" fillId="3" borderId="0"/>
    <xf numFmtId="0" fontId="10" fillId="0" borderId="1"/>
  </cellStyleXfs>
  <cellXfs count="49">
    <xf numFmtId="0" fontId="0" fillId="0" borderId="0" xfId="0"/>
    <xf numFmtId="0" fontId="3" fillId="0" borderId="0" xfId="0" applyFont="1"/>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4" fillId="4" borderId="0" xfId="0" applyFont="1" applyFill="1"/>
    <xf numFmtId="0" fontId="3" fillId="0" borderId="2" xfId="0" applyFont="1" applyBorder="1" applyAlignment="1">
      <alignment horizontal="right"/>
    </xf>
    <xf numFmtId="0" fontId="3" fillId="0" borderId="2" xfId="0" applyFont="1" applyBorder="1"/>
    <xf numFmtId="0" fontId="3" fillId="0" borderId="2" xfId="0" applyFont="1" applyBorder="1" applyAlignment="1">
      <alignment horizontal="left"/>
    </xf>
    <xf numFmtId="0" fontId="3" fillId="5" borderId="2" xfId="0" applyFont="1" applyFill="1" applyBorder="1"/>
    <xf numFmtId="0" fontId="3" fillId="6" borderId="2" xfId="0" applyFont="1" applyFill="1" applyBorder="1"/>
    <xf numFmtId="0" fontId="3" fillId="0" borderId="2" xfId="0" applyFont="1" applyBorder="1" applyAlignment="1">
      <alignment horizontal="center"/>
    </xf>
    <xf numFmtId="0" fontId="3" fillId="0" borderId="3" xfId="0" applyFont="1" applyBorder="1"/>
    <xf numFmtId="0" fontId="0" fillId="7" borderId="0" xfId="0" applyFont="1" applyFill="1" applyAlignment="1">
      <alignment horizontal="right"/>
    </xf>
    <xf numFmtId="0" fontId="0" fillId="8" borderId="0" xfId="0" applyFont="1" applyFill="1" applyAlignment="1">
      <alignment horizontal="right"/>
    </xf>
    <xf numFmtId="0" fontId="0" fillId="9" borderId="0" xfId="0" applyFont="1" applyFill="1" applyAlignment="1">
      <alignment horizontal="right"/>
    </xf>
    <xf numFmtId="0" fontId="0" fillId="10" borderId="0" xfId="0" applyFont="1" applyFill="1" applyAlignment="1">
      <alignment horizontal="right"/>
    </xf>
    <xf numFmtId="0" fontId="0" fillId="0" borderId="0" xfId="0" applyFont="1" applyAlignment="1">
      <alignment wrapText="1"/>
    </xf>
    <xf numFmtId="0" fontId="0" fillId="11" borderId="0" xfId="0" applyFont="1" applyFill="1" applyAlignment="1">
      <alignment horizontal="right"/>
    </xf>
    <xf numFmtId="0" fontId="0" fillId="0" borderId="0" xfId="0" applyFont="1" applyAlignment="1">
      <alignment horizontal="left" wrapText="1"/>
    </xf>
    <xf numFmtId="0" fontId="2" fillId="2" borderId="0" xfId="24"/>
    <xf numFmtId="0" fontId="3" fillId="0" borderId="4" xfId="0" applyFont="1" applyBorder="1"/>
    <xf numFmtId="0" fontId="0" fillId="0" borderId="5" xfId="0" applyBorder="1"/>
    <xf numFmtId="0" fontId="0" fillId="0" borderId="5" xfId="0" applyBorder="1" applyAlignment="1">
      <alignment horizontal="right"/>
    </xf>
    <xf numFmtId="0" fontId="0" fillId="0" borderId="5" xfId="0" applyBorder="1" applyAlignment="1">
      <alignment horizontal="left"/>
    </xf>
    <xf numFmtId="0" fontId="0" fillId="0" borderId="5" xfId="0" applyBorder="1" applyAlignment="1">
      <alignment horizontal="center"/>
    </xf>
    <xf numFmtId="0" fontId="3" fillId="0" borderId="6" xfId="0" applyFont="1" applyBorder="1"/>
    <xf numFmtId="0" fontId="0" fillId="12" borderId="0" xfId="0" applyFill="1"/>
    <xf numFmtId="0" fontId="3" fillId="12" borderId="2" xfId="0" applyFont="1" applyFill="1" applyBorder="1"/>
    <xf numFmtId="169" fontId="0" fillId="0" borderId="0" xfId="0" applyNumberFormat="1" applyFont="1"/>
    <xf numFmtId="0" fontId="0" fillId="12" borderId="5" xfId="0" applyFill="1" applyBorder="1"/>
    <xf numFmtId="0" fontId="5" fillId="0" borderId="0" xfId="28" applyFont="1"/>
    <xf numFmtId="0" fontId="0" fillId="0" borderId="6" xfId="0" applyFont="1" applyBorder="1" applyAlignment="1">
      <alignment horizontal="right"/>
    </xf>
    <xf numFmtId="0" fontId="0" fillId="0" borderId="6" xfId="0" applyBorder="1"/>
    <xf numFmtId="0" fontId="0" fillId="0" borderId="7" xfId="0" applyBorder="1"/>
    <xf numFmtId="0" fontId="0" fillId="13" borderId="0" xfId="0" applyFill="1"/>
    <xf numFmtId="0" fontId="3" fillId="0" borderId="8" xfId="0" applyFont="1" applyBorder="1" applyAlignment="1">
      <alignment horizontal="center"/>
    </xf>
    <xf numFmtId="0" fontId="3" fillId="0" borderId="0" xfId="0" applyFont="1" applyAlignment="1">
      <alignment horizontal="center"/>
    </xf>
    <xf numFmtId="0" fontId="6" fillId="14" borderId="7" xfId="0" applyFont="1" applyFill="1" applyBorder="1"/>
    <xf numFmtId="0" fontId="7" fillId="14" borderId="0" xfId="29" applyFont="1" applyFill="1"/>
    <xf numFmtId="0" fontId="6" fillId="14" borderId="0" xfId="0" applyFont="1" applyFill="1"/>
    <xf numFmtId="0" fontId="9" fillId="14" borderId="0" xfId="0" applyFont="1" applyFill="1"/>
    <xf numFmtId="0" fontId="6" fillId="13" borderId="0" xfId="0" applyFont="1" applyFill="1"/>
    <xf numFmtId="0" fontId="9" fillId="0" borderId="0" xfId="0" applyFont="1"/>
    <xf numFmtId="0" fontId="10" fillId="0" borderId="0" xfId="30" applyFont="1" applyBorder="1"/>
    <xf numFmtId="0" fontId="0" fillId="15" borderId="0" xfId="0" applyFill="1"/>
    <xf numFmtId="0" fontId="11" fillId="0" borderId="0" xfId="0" applyFont="1"/>
    <xf numFmtId="0" fontId="3" fillId="0" borderId="9" xfId="0" applyFont="1" applyBorder="1"/>
    <xf numFmtId="0" fontId="3" fillId="13" borderId="6" xfId="0" applyFont="1" applyFill="1" applyBorder="1"/>
  </cellXfs>
  <cellStyles count="31">
    <cellStyle name="Accent 1 1" xfId="1" xr:uid="{00000000-0005-0000-0000-000006000000}"/>
    <cellStyle name="Bad 1" xfId="2" xr:uid="{00000000-0005-0000-0000-000007000000}"/>
    <cellStyle name="Bad 2" xfId="3" xr:uid="{00000000-0005-0000-0000-000008000000}"/>
    <cellStyle name="Bad 3" xfId="4" xr:uid="{00000000-0005-0000-0000-000009000000}"/>
    <cellStyle name="Bad 4" xfId="5" xr:uid="{00000000-0005-0000-0000-00000A000000}"/>
    <cellStyle name="Bad 5" xfId="6" xr:uid="{00000000-0005-0000-0000-00000B000000}"/>
    <cellStyle name="Bad 6" xfId="7" xr:uid="{00000000-0005-0000-0000-00000C000000}"/>
    <cellStyle name="Bad 7" xfId="8" xr:uid="{00000000-0005-0000-0000-00000D000000}"/>
    <cellStyle name="Bad 8" xfId="9" xr:uid="{00000000-0005-0000-0000-00000E000000}"/>
    <cellStyle name="Bad 9" xfId="10" xr:uid="{00000000-0005-0000-0000-00000F000000}"/>
    <cellStyle name="Excel Built-in Heading 2" xfId="30" xr:uid="{00000000-0005-0000-0000-000023000000}"/>
    <cellStyle name="Excel Built-in Heading 4" xfId="28" xr:uid="{00000000-0005-0000-0000-000021000000}"/>
    <cellStyle name="Excel Built-in Neutral" xfId="29" xr:uid="{00000000-0005-0000-0000-000022000000}"/>
    <cellStyle name="Good 1" xfId="11" xr:uid="{00000000-0005-0000-0000-000010000000}"/>
    <cellStyle name="Good 2" xfId="12" xr:uid="{00000000-0005-0000-0000-000011000000}"/>
    <cellStyle name="Good 3" xfId="13" xr:uid="{00000000-0005-0000-0000-000012000000}"/>
    <cellStyle name="Good 4" xfId="14" xr:uid="{00000000-0005-0000-0000-000013000000}"/>
    <cellStyle name="Good 5" xfId="15" xr:uid="{00000000-0005-0000-0000-000014000000}"/>
    <cellStyle name="Good 6" xfId="16" xr:uid="{00000000-0005-0000-0000-000015000000}"/>
    <cellStyle name="Good 7" xfId="17" xr:uid="{00000000-0005-0000-0000-000016000000}"/>
    <cellStyle name="Good 8" xfId="18" xr:uid="{00000000-0005-0000-0000-000017000000}"/>
    <cellStyle name="Good 9" xfId="19" xr:uid="{00000000-0005-0000-0000-000018000000}"/>
    <cellStyle name="Heading 1 1" xfId="20" xr:uid="{00000000-0005-0000-0000-000019000000}"/>
    <cellStyle name="Heading 1 2" xfId="21" xr:uid="{00000000-0005-0000-0000-00001A000000}"/>
    <cellStyle name="Heading 2 1" xfId="22" xr:uid="{00000000-0005-0000-0000-00001B000000}"/>
    <cellStyle name="Heading 2 2" xfId="23" xr:uid="{00000000-0005-0000-0000-00001C000000}"/>
    <cellStyle name="Neutral 1" xfId="24" xr:uid="{00000000-0005-0000-0000-00001D000000}"/>
    <cellStyle name="Neutral 7" xfId="25" xr:uid="{00000000-0005-0000-0000-00001E000000}"/>
    <cellStyle name="Neutral 8" xfId="26" xr:uid="{00000000-0005-0000-0000-00001F000000}"/>
    <cellStyle name="Neutral 9" xfId="27" xr:uid="{00000000-0005-0000-0000-000020000000}"/>
    <cellStyle name="Normaali"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600"/>
      <rgbColor rgb="FF000080"/>
      <rgbColor rgb="FF8080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CCFFCC"/>
      <rgbColor rgb="FFFFEB9C"/>
      <rgbColor rgb="FFA1B8E1"/>
      <rgbColor rgb="FFFF99CC"/>
      <rgbColor rgb="FFCC99FF"/>
      <rgbColor rgb="FFFFCC99"/>
      <rgbColor rgb="FF3366FF"/>
      <rgbColor rgb="FF33CCCC"/>
      <rgbColor rgb="FF99CC00"/>
      <rgbColor rgb="FFFFCC00"/>
      <rgbColor rgb="FFFF8000"/>
      <rgbColor rgb="FFFF6600"/>
      <rgbColor rgb="FF5983B0"/>
      <rgbColor rgb="FFAFABAB"/>
      <rgbColor rgb="FF003366"/>
      <rgbColor rgb="FF339966"/>
      <rgbColor rgb="FF003300"/>
      <rgbColor rgb="FF222A35"/>
      <rgbColor rgb="FF9C5700"/>
      <rgbColor rgb="FF993366"/>
      <rgbColor rgb="FF44546A"/>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0"/>
  <sheetViews>
    <sheetView topLeftCell="A166" zoomScale="120" zoomScaleNormal="120" workbookViewId="0">
      <selection activeCell="B9" sqref="B9"/>
    </sheetView>
  </sheetViews>
  <sheetFormatPr defaultColWidth="11.85546875" defaultRowHeight="12.75" x14ac:dyDescent="0.2"/>
  <cols>
    <col min="1" max="1" width="7" style="1" customWidth="1"/>
    <col min="2" max="2" width="111.5703125" customWidth="1"/>
    <col min="3" max="3" width="40.5703125" customWidth="1"/>
    <col min="5" max="5" width="12.42578125" style="2" customWidth="1"/>
    <col min="6" max="6" width="38.28515625" style="3" customWidth="1"/>
    <col min="9" max="9" width="27.28515625" customWidth="1"/>
    <col min="10" max="10" width="9.42578125" customWidth="1"/>
    <col min="11" max="11" width="16.5703125" customWidth="1"/>
    <col min="12" max="12" width="12.7109375" customWidth="1"/>
    <col min="13" max="13" width="12.5703125" customWidth="1"/>
    <col min="16" max="17" width="19.140625" customWidth="1"/>
    <col min="19" max="19" width="55.140625" style="4" customWidth="1"/>
    <col min="20" max="20" width="46.42578125" customWidth="1"/>
    <col min="21" max="21" width="22.5703125" customWidth="1"/>
    <col min="22" max="22" width="18.5703125" customWidth="1"/>
    <col min="23" max="23" width="17" customWidth="1"/>
  </cols>
  <sheetData>
    <row r="1" spans="1:23" ht="22.15" customHeight="1" x14ac:dyDescent="0.35">
      <c r="B1" s="5" t="s">
        <v>0</v>
      </c>
      <c r="O1" t="s">
        <v>1</v>
      </c>
      <c r="R1" t="s">
        <v>2</v>
      </c>
    </row>
    <row r="2" spans="1:23" s="7" customFormat="1" ht="12.75" customHeight="1" x14ac:dyDescent="0.2">
      <c r="A2" s="6" t="s">
        <v>3</v>
      </c>
      <c r="B2" s="7" t="s">
        <v>4</v>
      </c>
      <c r="C2" s="7" t="s">
        <v>5</v>
      </c>
      <c r="D2" s="7" t="s">
        <v>6</v>
      </c>
      <c r="E2" s="6" t="s">
        <v>7</v>
      </c>
      <c r="F2" s="8" t="s">
        <v>8</v>
      </c>
      <c r="G2" s="7" t="s">
        <v>9</v>
      </c>
      <c r="H2" s="7" t="s">
        <v>10</v>
      </c>
      <c r="I2" s="7" t="s">
        <v>11</v>
      </c>
      <c r="J2" s="7" t="s">
        <v>12</v>
      </c>
      <c r="K2" s="7" t="s">
        <v>13</v>
      </c>
      <c r="L2" s="7" t="s">
        <v>14</v>
      </c>
      <c r="M2" s="7" t="s">
        <v>15</v>
      </c>
      <c r="N2" s="7" t="s">
        <v>16</v>
      </c>
      <c r="O2" s="9" t="s">
        <v>17</v>
      </c>
      <c r="P2" s="7" t="s">
        <v>18</v>
      </c>
      <c r="Q2" s="7" t="s">
        <v>19</v>
      </c>
      <c r="R2" s="10" t="s">
        <v>20</v>
      </c>
      <c r="S2" s="11" t="s">
        <v>21</v>
      </c>
      <c r="T2" s="7" t="s">
        <v>22</v>
      </c>
      <c r="U2" s="7" t="s">
        <v>23</v>
      </c>
      <c r="V2" s="7" t="s">
        <v>24</v>
      </c>
      <c r="W2" s="7" t="s">
        <v>25</v>
      </c>
    </row>
    <row r="3" spans="1:23" ht="12.75" customHeight="1" x14ac:dyDescent="0.2">
      <c r="A3" s="12">
        <v>1</v>
      </c>
      <c r="B3" t="s">
        <v>26</v>
      </c>
      <c r="C3" t="s">
        <v>27</v>
      </c>
      <c r="D3">
        <v>2019</v>
      </c>
      <c r="E3" s="13" t="s">
        <v>28</v>
      </c>
      <c r="F3" s="3" t="s">
        <v>29</v>
      </c>
      <c r="G3" s="3" t="s">
        <v>30</v>
      </c>
      <c r="H3" t="s">
        <v>31</v>
      </c>
      <c r="I3" t="s">
        <v>32</v>
      </c>
      <c r="K3" t="s">
        <v>33</v>
      </c>
      <c r="L3" t="s">
        <v>34</v>
      </c>
      <c r="M3" t="s">
        <v>35</v>
      </c>
      <c r="N3" s="2">
        <v>66</v>
      </c>
      <c r="O3">
        <v>1</v>
      </c>
      <c r="P3">
        <v>5</v>
      </c>
      <c r="Q3">
        <v>0</v>
      </c>
      <c r="R3">
        <v>1</v>
      </c>
    </row>
    <row r="4" spans="1:23" ht="12.75" customHeight="1" x14ac:dyDescent="0.2">
      <c r="A4" s="12">
        <v>2</v>
      </c>
      <c r="B4" s="3" t="s">
        <v>36</v>
      </c>
      <c r="C4" t="s">
        <v>37</v>
      </c>
      <c r="D4">
        <v>2019</v>
      </c>
      <c r="E4" s="13" t="s">
        <v>28</v>
      </c>
      <c r="F4" s="3" t="s">
        <v>38</v>
      </c>
      <c r="G4" t="s">
        <v>39</v>
      </c>
      <c r="H4" t="s">
        <v>40</v>
      </c>
      <c r="I4" t="s">
        <v>41</v>
      </c>
      <c r="J4">
        <v>6</v>
      </c>
      <c r="K4" t="s">
        <v>33</v>
      </c>
      <c r="L4" t="s">
        <v>34</v>
      </c>
      <c r="M4" t="s">
        <v>35</v>
      </c>
      <c r="N4" s="2">
        <v>65</v>
      </c>
      <c r="O4">
        <v>0</v>
      </c>
      <c r="R4">
        <v>0</v>
      </c>
      <c r="S4" s="4" t="s">
        <v>42</v>
      </c>
    </row>
    <row r="5" spans="1:23" ht="12.75" customHeight="1" x14ac:dyDescent="0.2">
      <c r="A5" s="12">
        <v>3</v>
      </c>
      <c r="B5" t="s">
        <v>43</v>
      </c>
      <c r="C5" t="s">
        <v>44</v>
      </c>
      <c r="D5">
        <v>2018</v>
      </c>
      <c r="E5" s="13" t="s">
        <v>28</v>
      </c>
      <c r="F5" s="3" t="s">
        <v>45</v>
      </c>
      <c r="G5" t="s">
        <v>46</v>
      </c>
      <c r="H5" t="s">
        <v>47</v>
      </c>
      <c r="I5" t="s">
        <v>48</v>
      </c>
      <c r="J5">
        <v>2</v>
      </c>
      <c r="K5" t="s">
        <v>33</v>
      </c>
      <c r="L5" t="s">
        <v>34</v>
      </c>
      <c r="M5" t="s">
        <v>35</v>
      </c>
      <c r="N5" s="2">
        <v>63</v>
      </c>
      <c r="O5">
        <v>0</v>
      </c>
      <c r="R5">
        <v>0</v>
      </c>
      <c r="S5" s="4" t="s">
        <v>49</v>
      </c>
    </row>
    <row r="6" spans="1:23" ht="12.75" customHeight="1" x14ac:dyDescent="0.2">
      <c r="A6" s="12">
        <v>4</v>
      </c>
      <c r="B6" t="s">
        <v>50</v>
      </c>
      <c r="C6" t="s">
        <v>51</v>
      </c>
      <c r="D6">
        <v>2018</v>
      </c>
      <c r="E6" s="13" t="s">
        <v>28</v>
      </c>
      <c r="F6" s="3" t="s">
        <v>52</v>
      </c>
      <c r="G6" t="s">
        <v>53</v>
      </c>
      <c r="H6" t="s">
        <v>54</v>
      </c>
      <c r="I6" t="s">
        <v>55</v>
      </c>
      <c r="J6">
        <v>54</v>
      </c>
      <c r="K6" t="s">
        <v>56</v>
      </c>
      <c r="L6" t="s">
        <v>34</v>
      </c>
      <c r="M6" t="s">
        <v>35</v>
      </c>
      <c r="N6" s="2">
        <v>62</v>
      </c>
      <c r="O6">
        <v>1</v>
      </c>
      <c r="P6">
        <v>4</v>
      </c>
      <c r="Q6">
        <v>1</v>
      </c>
      <c r="R6">
        <v>0</v>
      </c>
      <c r="S6" s="4" t="s">
        <v>57</v>
      </c>
    </row>
    <row r="7" spans="1:23" ht="12.75" customHeight="1" x14ac:dyDescent="0.2">
      <c r="A7" s="12">
        <v>5</v>
      </c>
      <c r="B7" t="s">
        <v>58</v>
      </c>
      <c r="C7" t="s">
        <v>59</v>
      </c>
      <c r="D7">
        <v>2018</v>
      </c>
      <c r="E7" s="13" t="s">
        <v>28</v>
      </c>
      <c r="F7" s="3" t="s">
        <v>60</v>
      </c>
      <c r="G7" t="s">
        <v>61</v>
      </c>
      <c r="H7" t="s">
        <v>62</v>
      </c>
      <c r="I7" t="s">
        <v>63</v>
      </c>
      <c r="J7">
        <v>23</v>
      </c>
      <c r="K7" t="s">
        <v>33</v>
      </c>
      <c r="L7" t="s">
        <v>34</v>
      </c>
      <c r="M7" t="s">
        <v>35</v>
      </c>
      <c r="N7" s="2">
        <v>61</v>
      </c>
      <c r="O7">
        <v>1</v>
      </c>
      <c r="P7">
        <v>5</v>
      </c>
      <c r="Q7">
        <v>1</v>
      </c>
      <c r="R7">
        <v>1</v>
      </c>
    </row>
    <row r="8" spans="1:23" ht="12.75" customHeight="1" x14ac:dyDescent="0.2">
      <c r="A8" s="12">
        <v>6</v>
      </c>
      <c r="B8" t="s">
        <v>64</v>
      </c>
      <c r="C8" t="s">
        <v>65</v>
      </c>
      <c r="D8">
        <v>2018</v>
      </c>
      <c r="E8" s="14" t="s">
        <v>66</v>
      </c>
      <c r="F8" s="3" t="s">
        <v>67</v>
      </c>
      <c r="G8" t="s">
        <v>68</v>
      </c>
      <c r="H8" t="s">
        <v>69</v>
      </c>
      <c r="I8" t="s">
        <v>70</v>
      </c>
      <c r="J8">
        <v>8</v>
      </c>
      <c r="K8" t="s">
        <v>71</v>
      </c>
      <c r="L8" t="s">
        <v>34</v>
      </c>
      <c r="M8" t="s">
        <v>35</v>
      </c>
      <c r="N8" s="2" t="s">
        <v>72</v>
      </c>
      <c r="O8">
        <v>2</v>
      </c>
      <c r="P8">
        <v>5</v>
      </c>
      <c r="Q8">
        <v>0</v>
      </c>
      <c r="R8">
        <v>1</v>
      </c>
    </row>
    <row r="9" spans="1:23" ht="12.75" customHeight="1" x14ac:dyDescent="0.2">
      <c r="A9" s="12">
        <v>7</v>
      </c>
      <c r="B9" t="s">
        <v>73</v>
      </c>
      <c r="C9" t="s">
        <v>74</v>
      </c>
      <c r="D9">
        <v>2018</v>
      </c>
      <c r="E9" s="14" t="s">
        <v>66</v>
      </c>
      <c r="F9" s="3" t="s">
        <v>75</v>
      </c>
      <c r="G9" t="s">
        <v>76</v>
      </c>
      <c r="H9" t="s">
        <v>77</v>
      </c>
      <c r="I9" t="s">
        <v>78</v>
      </c>
      <c r="J9">
        <v>6</v>
      </c>
      <c r="K9" t="s">
        <v>71</v>
      </c>
      <c r="L9" t="s">
        <v>34</v>
      </c>
      <c r="M9" t="s">
        <v>35</v>
      </c>
      <c r="N9" s="2" t="s">
        <v>72</v>
      </c>
      <c r="O9">
        <v>0</v>
      </c>
      <c r="S9" s="4" t="s">
        <v>79</v>
      </c>
    </row>
    <row r="10" spans="1:23" ht="12.75" customHeight="1" x14ac:dyDescent="0.2">
      <c r="A10" s="12">
        <v>8</v>
      </c>
      <c r="B10" t="s">
        <v>80</v>
      </c>
      <c r="C10" t="s">
        <v>81</v>
      </c>
      <c r="D10">
        <v>2018</v>
      </c>
      <c r="E10" s="14" t="s">
        <v>66</v>
      </c>
      <c r="F10" s="3" t="s">
        <v>82</v>
      </c>
      <c r="G10" t="s">
        <v>83</v>
      </c>
      <c r="H10" t="s">
        <v>84</v>
      </c>
      <c r="I10" t="s">
        <v>85</v>
      </c>
      <c r="J10">
        <v>25</v>
      </c>
      <c r="K10" t="s">
        <v>71</v>
      </c>
      <c r="L10" t="s">
        <v>34</v>
      </c>
      <c r="M10" t="s">
        <v>35</v>
      </c>
      <c r="N10" s="2" t="s">
        <v>72</v>
      </c>
      <c r="O10">
        <v>1</v>
      </c>
      <c r="P10">
        <v>5</v>
      </c>
      <c r="Q10">
        <v>1</v>
      </c>
      <c r="R10">
        <v>1</v>
      </c>
    </row>
    <row r="11" spans="1:23" ht="12.75" customHeight="1" x14ac:dyDescent="0.2">
      <c r="A11" s="12">
        <v>9</v>
      </c>
      <c r="B11" t="s">
        <v>86</v>
      </c>
      <c r="C11" t="s">
        <v>87</v>
      </c>
      <c r="D11">
        <v>2015</v>
      </c>
      <c r="E11" s="14" t="s">
        <v>66</v>
      </c>
      <c r="F11" s="3" t="s">
        <v>88</v>
      </c>
      <c r="G11" t="s">
        <v>89</v>
      </c>
      <c r="H11" t="s">
        <v>90</v>
      </c>
      <c r="J11">
        <v>19</v>
      </c>
      <c r="K11" t="s">
        <v>71</v>
      </c>
      <c r="M11" t="s">
        <v>35</v>
      </c>
      <c r="N11" s="2" t="s">
        <v>91</v>
      </c>
      <c r="O11">
        <v>1</v>
      </c>
      <c r="P11">
        <v>4</v>
      </c>
      <c r="Q11">
        <v>1</v>
      </c>
      <c r="R11">
        <v>0</v>
      </c>
      <c r="S11" s="4" t="s">
        <v>92</v>
      </c>
    </row>
    <row r="12" spans="1:23" ht="12.75" customHeight="1" x14ac:dyDescent="0.2">
      <c r="A12" s="12">
        <v>10</v>
      </c>
      <c r="B12" t="s">
        <v>93</v>
      </c>
      <c r="C12" t="s">
        <v>94</v>
      </c>
      <c r="D12">
        <v>2017</v>
      </c>
      <c r="E12" s="14" t="s">
        <v>66</v>
      </c>
      <c r="F12" s="3" t="s">
        <v>95</v>
      </c>
      <c r="G12" t="s">
        <v>96</v>
      </c>
      <c r="H12" t="s">
        <v>97</v>
      </c>
      <c r="I12" t="s">
        <v>98</v>
      </c>
      <c r="J12">
        <v>13</v>
      </c>
      <c r="K12" t="s">
        <v>71</v>
      </c>
      <c r="L12" t="s">
        <v>34</v>
      </c>
      <c r="M12" t="s">
        <v>35</v>
      </c>
      <c r="N12" s="2">
        <v>0</v>
      </c>
      <c r="O12">
        <v>1</v>
      </c>
      <c r="P12">
        <v>4</v>
      </c>
      <c r="Q12">
        <v>1</v>
      </c>
      <c r="R12">
        <v>0</v>
      </c>
      <c r="S12" s="4" t="s">
        <v>99</v>
      </c>
    </row>
    <row r="13" spans="1:23" ht="12.75" customHeight="1" x14ac:dyDescent="0.2">
      <c r="A13" s="12">
        <v>11</v>
      </c>
      <c r="B13" t="s">
        <v>100</v>
      </c>
      <c r="C13" t="s">
        <v>101</v>
      </c>
      <c r="D13">
        <v>2017</v>
      </c>
      <c r="E13" s="14" t="s">
        <v>66</v>
      </c>
      <c r="F13" s="3" t="s">
        <v>102</v>
      </c>
      <c r="G13" t="s">
        <v>103</v>
      </c>
      <c r="H13" t="s">
        <v>104</v>
      </c>
      <c r="I13" t="s">
        <v>105</v>
      </c>
      <c r="J13">
        <v>10</v>
      </c>
      <c r="K13" t="s">
        <v>71</v>
      </c>
      <c r="L13" t="s">
        <v>34</v>
      </c>
      <c r="M13" t="s">
        <v>35</v>
      </c>
      <c r="N13" s="2">
        <v>0</v>
      </c>
      <c r="O13">
        <v>0</v>
      </c>
      <c r="S13" s="4" t="s">
        <v>106</v>
      </c>
    </row>
    <row r="14" spans="1:23" ht="12.75" customHeight="1" x14ac:dyDescent="0.2">
      <c r="A14" s="12">
        <v>12</v>
      </c>
      <c r="B14" t="s">
        <v>107</v>
      </c>
      <c r="C14" t="s">
        <v>108</v>
      </c>
      <c r="D14">
        <v>2017</v>
      </c>
      <c r="E14" s="14" t="s">
        <v>66</v>
      </c>
      <c r="F14" s="3" t="s">
        <v>109</v>
      </c>
      <c r="G14" t="s">
        <v>110</v>
      </c>
      <c r="H14" t="s">
        <v>111</v>
      </c>
      <c r="I14" t="s">
        <v>112</v>
      </c>
      <c r="J14">
        <v>7</v>
      </c>
      <c r="K14" t="s">
        <v>71</v>
      </c>
      <c r="L14" t="s">
        <v>34</v>
      </c>
      <c r="M14" t="s">
        <v>35</v>
      </c>
      <c r="N14" s="2">
        <v>0</v>
      </c>
      <c r="O14">
        <v>1</v>
      </c>
      <c r="P14">
        <v>4</v>
      </c>
      <c r="Q14">
        <v>1</v>
      </c>
      <c r="R14">
        <v>0</v>
      </c>
      <c r="S14" s="4" t="s">
        <v>42</v>
      </c>
    </row>
    <row r="15" spans="1:23" ht="12.75" customHeight="1" x14ac:dyDescent="0.2">
      <c r="A15" s="12">
        <v>13</v>
      </c>
      <c r="B15" t="s">
        <v>113</v>
      </c>
      <c r="C15" t="s">
        <v>114</v>
      </c>
      <c r="D15">
        <v>2017</v>
      </c>
      <c r="E15" s="14" t="s">
        <v>66</v>
      </c>
      <c r="F15" s="3" t="s">
        <v>115</v>
      </c>
      <c r="G15" t="s">
        <v>116</v>
      </c>
      <c r="H15" t="s">
        <v>117</v>
      </c>
      <c r="I15" t="s">
        <v>118</v>
      </c>
      <c r="J15">
        <v>12</v>
      </c>
      <c r="K15" t="s">
        <v>71</v>
      </c>
      <c r="L15" t="s">
        <v>34</v>
      </c>
      <c r="M15" t="s">
        <v>35</v>
      </c>
      <c r="N15" s="2">
        <v>0</v>
      </c>
      <c r="O15">
        <v>1</v>
      </c>
      <c r="P15">
        <v>4</v>
      </c>
      <c r="Q15">
        <v>1</v>
      </c>
      <c r="R15">
        <v>0</v>
      </c>
      <c r="S15" s="4" t="s">
        <v>119</v>
      </c>
    </row>
    <row r="16" spans="1:23" ht="12.75" customHeight="1" x14ac:dyDescent="0.2">
      <c r="A16" s="12">
        <v>14</v>
      </c>
      <c r="B16" t="s">
        <v>120</v>
      </c>
      <c r="C16" t="s">
        <v>121</v>
      </c>
      <c r="D16">
        <v>2016</v>
      </c>
      <c r="E16" s="14" t="s">
        <v>66</v>
      </c>
      <c r="F16" s="3" t="s">
        <v>122</v>
      </c>
      <c r="G16" t="s">
        <v>123</v>
      </c>
      <c r="H16" t="s">
        <v>124</v>
      </c>
      <c r="J16">
        <v>78</v>
      </c>
      <c r="K16" t="s">
        <v>71</v>
      </c>
      <c r="M16" t="s">
        <v>35</v>
      </c>
      <c r="N16" s="2" t="s">
        <v>125</v>
      </c>
      <c r="O16">
        <v>2</v>
      </c>
      <c r="P16">
        <v>5</v>
      </c>
      <c r="Q16">
        <v>1</v>
      </c>
      <c r="R16">
        <v>1</v>
      </c>
    </row>
    <row r="17" spans="1:19" ht="12.75" customHeight="1" x14ac:dyDescent="0.2">
      <c r="A17" s="12">
        <v>15</v>
      </c>
      <c r="B17" t="s">
        <v>126</v>
      </c>
      <c r="C17" t="s">
        <v>127</v>
      </c>
      <c r="D17">
        <v>2016</v>
      </c>
      <c r="E17" s="14" t="s">
        <v>66</v>
      </c>
      <c r="F17" s="3" t="s">
        <v>128</v>
      </c>
      <c r="G17" t="s">
        <v>129</v>
      </c>
      <c r="H17" t="s">
        <v>130</v>
      </c>
      <c r="J17">
        <v>4</v>
      </c>
      <c r="K17" t="s">
        <v>71</v>
      </c>
      <c r="M17" t="s">
        <v>35</v>
      </c>
      <c r="N17" s="2" t="s">
        <v>125</v>
      </c>
      <c r="O17">
        <v>0</v>
      </c>
      <c r="S17" s="4" t="s">
        <v>131</v>
      </c>
    </row>
    <row r="18" spans="1:19" ht="12.75" customHeight="1" x14ac:dyDescent="0.2">
      <c r="A18" s="12">
        <v>16</v>
      </c>
      <c r="B18" t="s">
        <v>132</v>
      </c>
      <c r="C18" t="s">
        <v>133</v>
      </c>
      <c r="D18">
        <v>2016</v>
      </c>
      <c r="E18" s="14" t="s">
        <v>66</v>
      </c>
      <c r="F18" s="3" t="s">
        <v>134</v>
      </c>
      <c r="G18" t="s">
        <v>135</v>
      </c>
      <c r="H18" t="s">
        <v>136</v>
      </c>
      <c r="K18" t="s">
        <v>71</v>
      </c>
      <c r="M18" t="s">
        <v>35</v>
      </c>
      <c r="N18" s="2" t="s">
        <v>125</v>
      </c>
      <c r="O18">
        <v>0</v>
      </c>
      <c r="S18" s="4" t="s">
        <v>131</v>
      </c>
    </row>
    <row r="19" spans="1:19" ht="12.75" customHeight="1" x14ac:dyDescent="0.2">
      <c r="A19" s="12">
        <v>17</v>
      </c>
      <c r="B19" t="s">
        <v>137</v>
      </c>
      <c r="C19" t="s">
        <v>138</v>
      </c>
      <c r="D19">
        <v>2019</v>
      </c>
      <c r="E19" s="14" t="s">
        <v>66</v>
      </c>
      <c r="F19" s="3" t="s">
        <v>139</v>
      </c>
      <c r="H19" t="s">
        <v>140</v>
      </c>
      <c r="I19" t="s">
        <v>141</v>
      </c>
      <c r="K19" t="s">
        <v>71</v>
      </c>
      <c r="L19" t="s">
        <v>34</v>
      </c>
      <c r="M19" t="s">
        <v>35</v>
      </c>
      <c r="N19" s="2" t="s">
        <v>142</v>
      </c>
      <c r="O19">
        <v>1</v>
      </c>
      <c r="P19">
        <v>5</v>
      </c>
      <c r="Q19">
        <v>1</v>
      </c>
      <c r="R19">
        <v>1</v>
      </c>
    </row>
    <row r="20" spans="1:19" ht="12.75" customHeight="1" x14ac:dyDescent="0.2">
      <c r="A20" s="12">
        <v>18</v>
      </c>
      <c r="B20" t="s">
        <v>143</v>
      </c>
      <c r="C20" t="s">
        <v>144</v>
      </c>
      <c r="D20">
        <v>2016</v>
      </c>
      <c r="E20" s="15" t="s">
        <v>145</v>
      </c>
      <c r="F20" s="3" t="s">
        <v>146</v>
      </c>
      <c r="G20" t="s">
        <v>147</v>
      </c>
      <c r="H20" t="s">
        <v>148</v>
      </c>
      <c r="I20" t="s">
        <v>149</v>
      </c>
      <c r="J20">
        <v>25</v>
      </c>
      <c r="K20" t="s">
        <v>33</v>
      </c>
      <c r="M20" t="s">
        <v>35</v>
      </c>
      <c r="N20" s="2">
        <v>230</v>
      </c>
      <c r="O20">
        <v>1</v>
      </c>
      <c r="P20">
        <v>4</v>
      </c>
      <c r="Q20">
        <v>1</v>
      </c>
      <c r="R20">
        <v>0</v>
      </c>
      <c r="S20" s="4" t="s">
        <v>150</v>
      </c>
    </row>
    <row r="21" spans="1:19" ht="12.75" customHeight="1" x14ac:dyDescent="0.2">
      <c r="A21" s="12">
        <v>19</v>
      </c>
      <c r="B21" t="s">
        <v>151</v>
      </c>
      <c r="C21" t="s">
        <v>152</v>
      </c>
      <c r="D21">
        <v>2015</v>
      </c>
      <c r="E21" s="15" t="s">
        <v>145</v>
      </c>
      <c r="F21" s="3" t="s">
        <v>153</v>
      </c>
      <c r="G21" t="s">
        <v>154</v>
      </c>
      <c r="H21" t="s">
        <v>155</v>
      </c>
      <c r="I21" t="s">
        <v>156</v>
      </c>
      <c r="J21">
        <v>5</v>
      </c>
      <c r="K21" t="s">
        <v>157</v>
      </c>
      <c r="L21" t="s">
        <v>34</v>
      </c>
      <c r="M21" t="s">
        <v>35</v>
      </c>
      <c r="N21" s="2">
        <v>220</v>
      </c>
      <c r="O21">
        <v>1</v>
      </c>
      <c r="P21">
        <v>5</v>
      </c>
      <c r="Q21">
        <v>1</v>
      </c>
      <c r="R21">
        <v>1</v>
      </c>
    </row>
    <row r="22" spans="1:19" ht="12.75" customHeight="1" x14ac:dyDescent="0.2">
      <c r="A22" s="12">
        <v>20</v>
      </c>
      <c r="B22" t="s">
        <v>158</v>
      </c>
      <c r="C22" t="s">
        <v>159</v>
      </c>
      <c r="D22">
        <v>2017</v>
      </c>
      <c r="E22" s="15" t="s">
        <v>145</v>
      </c>
      <c r="F22" s="3" t="s">
        <v>160</v>
      </c>
      <c r="G22" t="s">
        <v>161</v>
      </c>
      <c r="H22" t="s">
        <v>162</v>
      </c>
      <c r="I22" t="s">
        <v>163</v>
      </c>
      <c r="J22">
        <v>99</v>
      </c>
      <c r="K22" t="s">
        <v>33</v>
      </c>
      <c r="L22" t="s">
        <v>34</v>
      </c>
      <c r="M22" t="s">
        <v>35</v>
      </c>
      <c r="N22" s="2">
        <v>247</v>
      </c>
      <c r="O22">
        <v>1</v>
      </c>
      <c r="P22">
        <v>4</v>
      </c>
      <c r="Q22">
        <v>1</v>
      </c>
      <c r="R22">
        <v>0</v>
      </c>
      <c r="S22" s="4" t="s">
        <v>164</v>
      </c>
    </row>
    <row r="23" spans="1:19" ht="12.75" customHeight="1" x14ac:dyDescent="0.2">
      <c r="A23" s="12">
        <v>21</v>
      </c>
      <c r="B23" t="s">
        <v>165</v>
      </c>
      <c r="C23" t="s">
        <v>166</v>
      </c>
      <c r="D23">
        <v>2019</v>
      </c>
      <c r="E23" s="16" t="s">
        <v>167</v>
      </c>
      <c r="F23" s="3" t="s">
        <v>168</v>
      </c>
      <c r="I23" s="17" t="s">
        <v>169</v>
      </c>
      <c r="K23" t="s">
        <v>33</v>
      </c>
      <c r="L23" t="s">
        <v>34</v>
      </c>
      <c r="M23" t="s">
        <v>170</v>
      </c>
      <c r="N23">
        <v>10</v>
      </c>
      <c r="O23">
        <v>1</v>
      </c>
      <c r="P23">
        <v>5</v>
      </c>
      <c r="Q23">
        <v>1</v>
      </c>
      <c r="R23">
        <v>0</v>
      </c>
      <c r="S23" s="4" t="s">
        <v>171</v>
      </c>
    </row>
    <row r="24" spans="1:19" ht="12.75" customHeight="1" x14ac:dyDescent="0.2">
      <c r="A24" s="12">
        <v>22</v>
      </c>
      <c r="B24" t="s">
        <v>172</v>
      </c>
      <c r="C24" t="s">
        <v>173</v>
      </c>
      <c r="D24">
        <v>2019</v>
      </c>
      <c r="E24" s="16" t="s">
        <v>167</v>
      </c>
      <c r="F24" s="3" t="s">
        <v>174</v>
      </c>
      <c r="G24" t="s">
        <v>175</v>
      </c>
      <c r="I24" t="s">
        <v>176</v>
      </c>
      <c r="K24" t="s">
        <v>33</v>
      </c>
      <c r="L24" t="s">
        <v>34</v>
      </c>
      <c r="M24" t="s">
        <v>170</v>
      </c>
      <c r="N24">
        <v>10</v>
      </c>
      <c r="O24">
        <v>1</v>
      </c>
      <c r="P24">
        <v>4</v>
      </c>
      <c r="Q24">
        <v>1</v>
      </c>
      <c r="R24">
        <v>0</v>
      </c>
      <c r="S24" s="4" t="s">
        <v>99</v>
      </c>
    </row>
    <row r="25" spans="1:19" ht="12.75" customHeight="1" x14ac:dyDescent="0.2">
      <c r="A25" s="12">
        <v>23</v>
      </c>
      <c r="B25" t="s">
        <v>177</v>
      </c>
      <c r="C25" t="s">
        <v>178</v>
      </c>
      <c r="D25">
        <v>2019</v>
      </c>
      <c r="E25" s="16" t="s">
        <v>167</v>
      </c>
      <c r="F25" s="3" t="s">
        <v>179</v>
      </c>
      <c r="I25" t="s">
        <v>180</v>
      </c>
      <c r="K25" t="s">
        <v>33</v>
      </c>
      <c r="L25" t="s">
        <v>34</v>
      </c>
      <c r="M25" t="s">
        <v>170</v>
      </c>
      <c r="N25">
        <v>10</v>
      </c>
      <c r="O25">
        <v>1</v>
      </c>
      <c r="P25">
        <v>5</v>
      </c>
      <c r="Q25">
        <v>1</v>
      </c>
      <c r="R25">
        <v>1</v>
      </c>
    </row>
    <row r="26" spans="1:19" ht="12.75" customHeight="1" x14ac:dyDescent="0.2">
      <c r="A26" s="12">
        <v>24</v>
      </c>
      <c r="B26" t="s">
        <v>181</v>
      </c>
      <c r="C26" t="s">
        <v>182</v>
      </c>
      <c r="D26">
        <v>2018</v>
      </c>
      <c r="E26" s="16" t="s">
        <v>167</v>
      </c>
      <c r="F26" s="3" t="s">
        <v>183</v>
      </c>
      <c r="G26" t="s">
        <v>184</v>
      </c>
      <c r="I26" t="s">
        <v>185</v>
      </c>
      <c r="K26" t="s">
        <v>33</v>
      </c>
      <c r="L26" t="s">
        <v>34</v>
      </c>
      <c r="M26" t="s">
        <v>170</v>
      </c>
      <c r="N26">
        <v>9</v>
      </c>
      <c r="O26">
        <v>1</v>
      </c>
      <c r="P26">
        <v>5</v>
      </c>
      <c r="Q26">
        <v>1</v>
      </c>
      <c r="R26">
        <v>1</v>
      </c>
    </row>
    <row r="27" spans="1:19" ht="12.75" customHeight="1" x14ac:dyDescent="0.2">
      <c r="A27" s="12">
        <v>25</v>
      </c>
      <c r="B27" t="s">
        <v>186</v>
      </c>
      <c r="C27" t="s">
        <v>187</v>
      </c>
      <c r="D27">
        <v>2018</v>
      </c>
      <c r="E27" s="16" t="s">
        <v>167</v>
      </c>
      <c r="F27" s="3" t="s">
        <v>188</v>
      </c>
      <c r="G27" t="s">
        <v>189</v>
      </c>
      <c r="I27" t="s">
        <v>190</v>
      </c>
      <c r="K27" t="s">
        <v>33</v>
      </c>
      <c r="L27" t="s">
        <v>34</v>
      </c>
      <c r="M27" t="s">
        <v>170</v>
      </c>
      <c r="N27">
        <v>9</v>
      </c>
      <c r="O27">
        <v>1</v>
      </c>
      <c r="P27">
        <v>5</v>
      </c>
      <c r="Q27">
        <v>1</v>
      </c>
      <c r="R27">
        <v>1</v>
      </c>
    </row>
    <row r="28" spans="1:19" ht="12.75" customHeight="1" x14ac:dyDescent="0.2">
      <c r="A28" s="12">
        <v>26</v>
      </c>
      <c r="B28" t="s">
        <v>191</v>
      </c>
      <c r="C28" t="s">
        <v>192</v>
      </c>
      <c r="D28">
        <v>2018</v>
      </c>
      <c r="E28" s="16" t="s">
        <v>167</v>
      </c>
      <c r="F28" s="3" t="s">
        <v>193</v>
      </c>
      <c r="G28" t="s">
        <v>194</v>
      </c>
      <c r="I28" t="s">
        <v>195</v>
      </c>
      <c r="K28" t="s">
        <v>33</v>
      </c>
      <c r="L28" t="s">
        <v>34</v>
      </c>
      <c r="M28" t="s">
        <v>170</v>
      </c>
      <c r="N28">
        <v>8</v>
      </c>
      <c r="O28">
        <v>1</v>
      </c>
      <c r="P28">
        <v>5</v>
      </c>
      <c r="Q28">
        <v>1</v>
      </c>
      <c r="R28">
        <v>1</v>
      </c>
    </row>
    <row r="29" spans="1:19" ht="12.75" customHeight="1" x14ac:dyDescent="0.2">
      <c r="A29" s="12">
        <v>27</v>
      </c>
      <c r="B29" t="s">
        <v>196</v>
      </c>
      <c r="C29" t="s">
        <v>197</v>
      </c>
      <c r="D29">
        <v>2017</v>
      </c>
      <c r="E29" s="16" t="s">
        <v>167</v>
      </c>
      <c r="F29" s="3" t="s">
        <v>198</v>
      </c>
      <c r="G29" t="s">
        <v>199</v>
      </c>
      <c r="I29" t="s">
        <v>200</v>
      </c>
      <c r="K29" t="s">
        <v>33</v>
      </c>
      <c r="L29" t="s">
        <v>34</v>
      </c>
      <c r="M29" t="s">
        <v>170</v>
      </c>
      <c r="N29">
        <v>7</v>
      </c>
      <c r="O29">
        <v>1</v>
      </c>
      <c r="P29">
        <v>5</v>
      </c>
      <c r="Q29">
        <v>1</v>
      </c>
      <c r="R29">
        <v>1</v>
      </c>
    </row>
    <row r="30" spans="1:19" ht="12.75" customHeight="1" x14ac:dyDescent="0.2">
      <c r="A30" s="12">
        <v>28</v>
      </c>
      <c r="B30" t="s">
        <v>201</v>
      </c>
      <c r="C30" t="s">
        <v>202</v>
      </c>
      <c r="D30">
        <v>2017</v>
      </c>
      <c r="E30" s="16" t="s">
        <v>167</v>
      </c>
      <c r="F30" s="3" t="s">
        <v>203</v>
      </c>
      <c r="G30" t="s">
        <v>204</v>
      </c>
      <c r="I30" t="s">
        <v>205</v>
      </c>
      <c r="K30" t="s">
        <v>33</v>
      </c>
      <c r="L30" t="s">
        <v>34</v>
      </c>
      <c r="M30" t="s">
        <v>170</v>
      </c>
      <c r="N30">
        <v>7</v>
      </c>
      <c r="O30">
        <v>1</v>
      </c>
      <c r="P30">
        <v>5</v>
      </c>
      <c r="Q30">
        <v>1</v>
      </c>
      <c r="R30">
        <v>1</v>
      </c>
    </row>
    <row r="31" spans="1:19" ht="12.75" customHeight="1" x14ac:dyDescent="0.2">
      <c r="A31" s="12">
        <v>29</v>
      </c>
      <c r="B31" t="s">
        <v>206</v>
      </c>
      <c r="C31" t="s">
        <v>207</v>
      </c>
      <c r="D31">
        <v>2015</v>
      </c>
      <c r="E31" s="16" t="s">
        <v>167</v>
      </c>
      <c r="F31" s="3" t="s">
        <v>208</v>
      </c>
      <c r="G31" t="s">
        <v>209</v>
      </c>
      <c r="I31" t="s">
        <v>210</v>
      </c>
      <c r="K31" t="s">
        <v>211</v>
      </c>
      <c r="L31" t="s">
        <v>34</v>
      </c>
      <c r="M31" t="s">
        <v>170</v>
      </c>
      <c r="N31">
        <v>6</v>
      </c>
      <c r="O31">
        <v>0</v>
      </c>
      <c r="S31" s="4" t="s">
        <v>212</v>
      </c>
    </row>
    <row r="32" spans="1:19" ht="12.75" customHeight="1" x14ac:dyDescent="0.2">
      <c r="A32" s="12">
        <v>30</v>
      </c>
      <c r="B32" t="s">
        <v>213</v>
      </c>
      <c r="C32" t="s">
        <v>214</v>
      </c>
      <c r="D32">
        <v>2015</v>
      </c>
      <c r="E32" s="16" t="s">
        <v>167</v>
      </c>
      <c r="F32" s="3" t="s">
        <v>215</v>
      </c>
      <c r="G32" t="s">
        <v>216</v>
      </c>
      <c r="I32" t="s">
        <v>217</v>
      </c>
      <c r="K32" t="s">
        <v>33</v>
      </c>
      <c r="L32" t="s">
        <v>34</v>
      </c>
      <c r="M32" t="s">
        <v>170</v>
      </c>
      <c r="N32">
        <v>6</v>
      </c>
      <c r="O32">
        <v>0</v>
      </c>
      <c r="S32" s="4" t="s">
        <v>218</v>
      </c>
    </row>
    <row r="33" spans="1:19" ht="12.75" customHeight="1" x14ac:dyDescent="0.2">
      <c r="A33" s="12">
        <v>31</v>
      </c>
      <c r="B33" t="s">
        <v>219</v>
      </c>
      <c r="C33" t="s">
        <v>220</v>
      </c>
      <c r="D33">
        <v>2015</v>
      </c>
      <c r="E33" s="16" t="s">
        <v>167</v>
      </c>
      <c r="F33" s="3" t="s">
        <v>221</v>
      </c>
      <c r="G33" t="s">
        <v>222</v>
      </c>
      <c r="I33" t="s">
        <v>223</v>
      </c>
      <c r="K33" t="s">
        <v>33</v>
      </c>
      <c r="L33" t="s">
        <v>34</v>
      </c>
      <c r="M33" t="s">
        <v>170</v>
      </c>
      <c r="N33">
        <v>6</v>
      </c>
      <c r="O33">
        <v>0</v>
      </c>
      <c r="S33" s="4" t="s">
        <v>224</v>
      </c>
    </row>
    <row r="34" spans="1:19" ht="12.75" customHeight="1" x14ac:dyDescent="0.2">
      <c r="A34" s="12">
        <v>32</v>
      </c>
      <c r="B34" t="s">
        <v>225</v>
      </c>
      <c r="C34" t="s">
        <v>226</v>
      </c>
      <c r="D34">
        <v>2015</v>
      </c>
      <c r="E34" s="16" t="s">
        <v>167</v>
      </c>
      <c r="F34" s="3" t="s">
        <v>227</v>
      </c>
      <c r="G34" t="s">
        <v>228</v>
      </c>
      <c r="I34" t="s">
        <v>229</v>
      </c>
      <c r="K34" t="s">
        <v>33</v>
      </c>
      <c r="L34" t="s">
        <v>34</v>
      </c>
      <c r="M34" t="s">
        <v>170</v>
      </c>
      <c r="N34">
        <v>6</v>
      </c>
      <c r="O34">
        <v>0</v>
      </c>
      <c r="S34" s="4" t="s">
        <v>230</v>
      </c>
    </row>
    <row r="35" spans="1:19" ht="12.75" customHeight="1" x14ac:dyDescent="0.2">
      <c r="A35" s="12">
        <v>33</v>
      </c>
      <c r="B35" t="s">
        <v>231</v>
      </c>
      <c r="C35" t="s">
        <v>232</v>
      </c>
      <c r="D35">
        <v>2015</v>
      </c>
      <c r="E35" s="16" t="s">
        <v>167</v>
      </c>
      <c r="F35" s="3" t="s">
        <v>233</v>
      </c>
      <c r="G35" t="s">
        <v>234</v>
      </c>
      <c r="I35" t="s">
        <v>235</v>
      </c>
      <c r="K35" t="s">
        <v>33</v>
      </c>
      <c r="L35" t="s">
        <v>34</v>
      </c>
      <c r="M35" t="s">
        <v>170</v>
      </c>
      <c r="N35">
        <v>6</v>
      </c>
      <c r="O35">
        <v>0</v>
      </c>
      <c r="S35" s="4" t="s">
        <v>236</v>
      </c>
    </row>
    <row r="36" spans="1:19" ht="12.75" customHeight="1" x14ac:dyDescent="0.2">
      <c r="A36" s="12">
        <v>34</v>
      </c>
      <c r="B36" t="s">
        <v>237</v>
      </c>
      <c r="C36" t="s">
        <v>238</v>
      </c>
      <c r="D36">
        <v>2015</v>
      </c>
      <c r="E36" s="16" t="s">
        <v>167</v>
      </c>
      <c r="F36" s="3" t="s">
        <v>239</v>
      </c>
      <c r="G36" t="s">
        <v>240</v>
      </c>
      <c r="I36" t="s">
        <v>241</v>
      </c>
      <c r="K36" t="s">
        <v>33</v>
      </c>
      <c r="L36" t="s">
        <v>34</v>
      </c>
      <c r="M36" t="s">
        <v>170</v>
      </c>
      <c r="N36">
        <v>6</v>
      </c>
      <c r="O36">
        <v>1</v>
      </c>
      <c r="P36">
        <v>5</v>
      </c>
      <c r="Q36">
        <v>1</v>
      </c>
      <c r="R36">
        <v>1</v>
      </c>
    </row>
    <row r="37" spans="1:19" ht="12.75" customHeight="1" x14ac:dyDescent="0.2">
      <c r="A37" s="12">
        <v>35</v>
      </c>
      <c r="B37" t="s">
        <v>242</v>
      </c>
      <c r="C37" t="s">
        <v>243</v>
      </c>
      <c r="D37">
        <v>2015</v>
      </c>
      <c r="E37" s="16" t="s">
        <v>167</v>
      </c>
      <c r="F37" s="3" t="s">
        <v>244</v>
      </c>
      <c r="G37" t="s">
        <v>245</v>
      </c>
      <c r="I37" t="s">
        <v>246</v>
      </c>
      <c r="K37" t="s">
        <v>33</v>
      </c>
      <c r="L37" t="s">
        <v>34</v>
      </c>
      <c r="M37" t="s">
        <v>170</v>
      </c>
      <c r="N37">
        <v>6</v>
      </c>
      <c r="O37">
        <v>0</v>
      </c>
      <c r="S37" s="4" t="s">
        <v>247</v>
      </c>
    </row>
    <row r="38" spans="1:19" ht="12.75" customHeight="1" x14ac:dyDescent="0.2">
      <c r="A38" s="12">
        <v>36</v>
      </c>
      <c r="B38" t="s">
        <v>248</v>
      </c>
      <c r="C38" t="s">
        <v>249</v>
      </c>
      <c r="D38">
        <v>2019</v>
      </c>
      <c r="E38" s="18" t="s">
        <v>250</v>
      </c>
      <c r="F38" s="3" t="s">
        <v>251</v>
      </c>
      <c r="G38" t="s">
        <v>252</v>
      </c>
      <c r="H38" t="s">
        <v>253</v>
      </c>
      <c r="I38" t="s">
        <v>254</v>
      </c>
      <c r="K38" t="s">
        <v>71</v>
      </c>
      <c r="M38" t="s">
        <v>255</v>
      </c>
      <c r="O38">
        <v>2</v>
      </c>
      <c r="P38">
        <v>5</v>
      </c>
      <c r="Q38">
        <v>0</v>
      </c>
      <c r="R38">
        <v>1</v>
      </c>
    </row>
    <row r="39" spans="1:19" ht="12.75" customHeight="1" x14ac:dyDescent="0.2">
      <c r="A39" s="12">
        <v>37</v>
      </c>
      <c r="B39" t="s">
        <v>256</v>
      </c>
      <c r="C39" t="s">
        <v>257</v>
      </c>
      <c r="D39">
        <v>2015</v>
      </c>
      <c r="E39" s="18" t="s">
        <v>250</v>
      </c>
      <c r="F39" s="3" t="s">
        <v>258</v>
      </c>
      <c r="G39" t="s">
        <v>259</v>
      </c>
      <c r="H39" t="s">
        <v>260</v>
      </c>
      <c r="I39" t="s">
        <v>261</v>
      </c>
      <c r="K39" t="s">
        <v>71</v>
      </c>
      <c r="M39" t="s">
        <v>255</v>
      </c>
      <c r="O39">
        <v>2</v>
      </c>
      <c r="P39">
        <v>5</v>
      </c>
      <c r="Q39">
        <v>0</v>
      </c>
      <c r="R39">
        <v>1</v>
      </c>
    </row>
    <row r="40" spans="1:19" ht="12.75" customHeight="1" x14ac:dyDescent="0.2">
      <c r="A40" s="12">
        <v>38</v>
      </c>
      <c r="B40" t="s">
        <v>262</v>
      </c>
      <c r="C40" t="s">
        <v>263</v>
      </c>
      <c r="D40">
        <v>2015</v>
      </c>
      <c r="E40" s="18" t="s">
        <v>250</v>
      </c>
      <c r="F40" s="3" t="s">
        <v>264</v>
      </c>
      <c r="G40" t="s">
        <v>265</v>
      </c>
      <c r="H40" t="s">
        <v>266</v>
      </c>
      <c r="I40" t="s">
        <v>267</v>
      </c>
      <c r="K40" t="s">
        <v>71</v>
      </c>
      <c r="M40" t="s">
        <v>255</v>
      </c>
      <c r="O40">
        <v>1</v>
      </c>
      <c r="P40">
        <v>5</v>
      </c>
      <c r="Q40">
        <v>0</v>
      </c>
      <c r="R40">
        <v>1</v>
      </c>
    </row>
    <row r="41" spans="1:19" ht="12.75" customHeight="1" x14ac:dyDescent="0.2">
      <c r="A41" s="12">
        <v>39</v>
      </c>
      <c r="B41" t="s">
        <v>268</v>
      </c>
      <c r="C41" t="s">
        <v>269</v>
      </c>
      <c r="D41">
        <v>2018</v>
      </c>
      <c r="E41" s="18" t="s">
        <v>250</v>
      </c>
      <c r="F41" s="3" t="s">
        <v>270</v>
      </c>
      <c r="G41" t="s">
        <v>271</v>
      </c>
      <c r="H41" t="s">
        <v>272</v>
      </c>
      <c r="I41" t="s">
        <v>273</v>
      </c>
      <c r="K41" t="s">
        <v>71</v>
      </c>
      <c r="M41" t="s">
        <v>255</v>
      </c>
      <c r="O41">
        <v>1</v>
      </c>
      <c r="P41">
        <v>5</v>
      </c>
      <c r="Q41">
        <v>0</v>
      </c>
      <c r="R41">
        <v>1</v>
      </c>
    </row>
    <row r="42" spans="1:19" ht="12.75" customHeight="1" x14ac:dyDescent="0.2">
      <c r="A42" s="12">
        <v>40</v>
      </c>
      <c r="B42" t="s">
        <v>274</v>
      </c>
      <c r="C42" t="s">
        <v>275</v>
      </c>
      <c r="D42">
        <v>2015</v>
      </c>
      <c r="E42" s="18" t="s">
        <v>250</v>
      </c>
      <c r="F42" s="3" t="s">
        <v>276</v>
      </c>
      <c r="G42" t="s">
        <v>277</v>
      </c>
      <c r="H42" t="s">
        <v>278</v>
      </c>
      <c r="I42" t="s">
        <v>279</v>
      </c>
      <c r="K42" t="s">
        <v>71</v>
      </c>
      <c r="M42" t="s">
        <v>255</v>
      </c>
      <c r="O42">
        <v>2</v>
      </c>
      <c r="P42">
        <v>5</v>
      </c>
      <c r="Q42">
        <v>0</v>
      </c>
      <c r="R42">
        <v>1</v>
      </c>
    </row>
    <row r="43" spans="1:19" ht="12.75" customHeight="1" x14ac:dyDescent="0.2">
      <c r="A43" s="12">
        <v>41</v>
      </c>
      <c r="B43" t="s">
        <v>280</v>
      </c>
      <c r="C43" t="s">
        <v>281</v>
      </c>
      <c r="D43">
        <v>2018</v>
      </c>
      <c r="E43" s="18" t="s">
        <v>250</v>
      </c>
      <c r="F43" s="3" t="s">
        <v>282</v>
      </c>
      <c r="G43" t="s">
        <v>283</v>
      </c>
      <c r="H43" t="s">
        <v>284</v>
      </c>
      <c r="I43" t="s">
        <v>285</v>
      </c>
      <c r="K43" t="s">
        <v>71</v>
      </c>
      <c r="M43" t="s">
        <v>255</v>
      </c>
      <c r="O43">
        <v>1</v>
      </c>
      <c r="P43">
        <v>5</v>
      </c>
      <c r="Q43">
        <v>0</v>
      </c>
      <c r="R43">
        <v>1</v>
      </c>
    </row>
    <row r="44" spans="1:19" ht="12.75" customHeight="1" x14ac:dyDescent="0.2">
      <c r="A44" s="12">
        <v>42</v>
      </c>
      <c r="B44" t="s">
        <v>286</v>
      </c>
      <c r="C44" t="s">
        <v>287</v>
      </c>
      <c r="D44">
        <v>2016</v>
      </c>
      <c r="E44" s="18" t="s">
        <v>250</v>
      </c>
      <c r="F44" s="3" t="s">
        <v>288</v>
      </c>
      <c r="G44" t="s">
        <v>289</v>
      </c>
      <c r="H44" t="s">
        <v>290</v>
      </c>
      <c r="I44" t="s">
        <v>291</v>
      </c>
      <c r="K44" t="s">
        <v>71</v>
      </c>
      <c r="M44" t="s">
        <v>255</v>
      </c>
      <c r="O44">
        <v>1</v>
      </c>
      <c r="P44">
        <v>5</v>
      </c>
      <c r="Q44">
        <v>1</v>
      </c>
      <c r="R44">
        <v>1</v>
      </c>
    </row>
    <row r="45" spans="1:19" ht="12.75" customHeight="1" x14ac:dyDescent="0.2">
      <c r="A45" s="12">
        <v>43</v>
      </c>
      <c r="B45" t="s">
        <v>292</v>
      </c>
      <c r="C45" t="s">
        <v>293</v>
      </c>
      <c r="D45">
        <v>2015</v>
      </c>
      <c r="E45" s="18" t="s">
        <v>250</v>
      </c>
      <c r="F45" s="3" t="s">
        <v>294</v>
      </c>
      <c r="G45" t="s">
        <v>295</v>
      </c>
      <c r="H45" t="s">
        <v>296</v>
      </c>
      <c r="I45" t="s">
        <v>297</v>
      </c>
      <c r="K45" t="s">
        <v>71</v>
      </c>
      <c r="M45" t="s">
        <v>255</v>
      </c>
      <c r="O45">
        <v>1</v>
      </c>
      <c r="P45">
        <v>5</v>
      </c>
      <c r="Q45">
        <v>1</v>
      </c>
      <c r="R45">
        <v>1</v>
      </c>
    </row>
    <row r="46" spans="1:19" ht="12.75" customHeight="1" x14ac:dyDescent="0.2">
      <c r="A46" s="12">
        <v>44</v>
      </c>
      <c r="B46" t="s">
        <v>298</v>
      </c>
      <c r="C46" t="s">
        <v>299</v>
      </c>
      <c r="D46">
        <v>2017</v>
      </c>
      <c r="E46" s="18" t="s">
        <v>250</v>
      </c>
      <c r="F46" s="3" t="s">
        <v>300</v>
      </c>
      <c r="G46" t="s">
        <v>301</v>
      </c>
      <c r="H46" t="s">
        <v>302</v>
      </c>
      <c r="I46" t="s">
        <v>303</v>
      </c>
      <c r="K46" t="s">
        <v>71</v>
      </c>
      <c r="M46" t="s">
        <v>255</v>
      </c>
      <c r="O46">
        <v>1</v>
      </c>
      <c r="P46">
        <v>5</v>
      </c>
      <c r="Q46">
        <v>1</v>
      </c>
      <c r="R46">
        <v>1</v>
      </c>
    </row>
    <row r="47" spans="1:19" ht="12.75" customHeight="1" x14ac:dyDescent="0.2">
      <c r="A47" s="12">
        <v>45</v>
      </c>
      <c r="B47" t="s">
        <v>304</v>
      </c>
      <c r="C47" t="s">
        <v>305</v>
      </c>
      <c r="D47">
        <v>2019</v>
      </c>
      <c r="E47" s="18" t="s">
        <v>250</v>
      </c>
      <c r="F47" s="19" t="s">
        <v>306</v>
      </c>
      <c r="H47" t="s">
        <v>307</v>
      </c>
      <c r="I47" t="s">
        <v>308</v>
      </c>
      <c r="K47" t="s">
        <v>71</v>
      </c>
      <c r="M47" t="s">
        <v>255</v>
      </c>
      <c r="O47">
        <v>2</v>
      </c>
      <c r="P47">
        <v>5</v>
      </c>
      <c r="Q47">
        <v>0</v>
      </c>
      <c r="R47">
        <v>1</v>
      </c>
    </row>
    <row r="48" spans="1:19" ht="12.75" customHeight="1" x14ac:dyDescent="0.2">
      <c r="A48" s="12">
        <v>46</v>
      </c>
      <c r="B48" t="s">
        <v>309</v>
      </c>
      <c r="C48" t="s">
        <v>310</v>
      </c>
      <c r="D48">
        <v>2017</v>
      </c>
      <c r="E48" s="18" t="s">
        <v>250</v>
      </c>
      <c r="F48" s="3" t="s">
        <v>311</v>
      </c>
      <c r="H48" t="s">
        <v>312</v>
      </c>
      <c r="I48" t="s">
        <v>313</v>
      </c>
      <c r="K48" t="s">
        <v>71</v>
      </c>
      <c r="M48" t="s">
        <v>255</v>
      </c>
      <c r="O48">
        <v>1</v>
      </c>
      <c r="P48">
        <v>5</v>
      </c>
      <c r="Q48">
        <v>0</v>
      </c>
      <c r="R48">
        <v>1</v>
      </c>
    </row>
    <row r="49" spans="1:19" ht="12.75" customHeight="1" x14ac:dyDescent="0.2">
      <c r="A49" s="12">
        <v>47</v>
      </c>
      <c r="B49" t="s">
        <v>314</v>
      </c>
      <c r="C49" t="s">
        <v>315</v>
      </c>
      <c r="D49">
        <v>2018</v>
      </c>
      <c r="E49" s="18" t="s">
        <v>250</v>
      </c>
      <c r="F49" s="3" t="s">
        <v>316</v>
      </c>
      <c r="G49" t="s">
        <v>317</v>
      </c>
      <c r="H49" t="s">
        <v>318</v>
      </c>
      <c r="I49" t="s">
        <v>319</v>
      </c>
      <c r="K49" t="s">
        <v>71</v>
      </c>
      <c r="M49" t="s">
        <v>255</v>
      </c>
      <c r="O49">
        <v>1</v>
      </c>
      <c r="P49">
        <v>5</v>
      </c>
      <c r="Q49">
        <v>0</v>
      </c>
      <c r="R49">
        <v>1</v>
      </c>
    </row>
    <row r="50" spans="1:19" ht="12.75" customHeight="1" x14ac:dyDescent="0.2">
      <c r="A50" s="12">
        <v>48</v>
      </c>
      <c r="B50" t="s">
        <v>320</v>
      </c>
      <c r="C50" t="s">
        <v>321</v>
      </c>
      <c r="D50">
        <v>2017</v>
      </c>
      <c r="E50" s="18" t="s">
        <v>250</v>
      </c>
      <c r="F50" s="3" t="s">
        <v>322</v>
      </c>
      <c r="G50" t="s">
        <v>323</v>
      </c>
      <c r="H50" t="s">
        <v>324</v>
      </c>
      <c r="I50" t="s">
        <v>325</v>
      </c>
      <c r="K50" t="s">
        <v>71</v>
      </c>
      <c r="M50" t="s">
        <v>255</v>
      </c>
      <c r="O50">
        <v>1</v>
      </c>
      <c r="P50">
        <v>5</v>
      </c>
      <c r="Q50">
        <v>1</v>
      </c>
      <c r="R50">
        <v>1</v>
      </c>
    </row>
    <row r="51" spans="1:19" ht="12.75" customHeight="1" x14ac:dyDescent="0.2">
      <c r="A51" s="12">
        <v>49</v>
      </c>
      <c r="B51" t="s">
        <v>326</v>
      </c>
      <c r="C51" t="s">
        <v>327</v>
      </c>
      <c r="D51">
        <v>2016</v>
      </c>
      <c r="E51" s="18" t="s">
        <v>250</v>
      </c>
      <c r="F51" s="3" t="s">
        <v>328</v>
      </c>
      <c r="H51" t="s">
        <v>329</v>
      </c>
      <c r="I51" t="s">
        <v>330</v>
      </c>
      <c r="K51" t="s">
        <v>71</v>
      </c>
      <c r="M51" t="s">
        <v>255</v>
      </c>
      <c r="O51">
        <v>1</v>
      </c>
      <c r="P51">
        <v>5</v>
      </c>
      <c r="Q51">
        <v>0</v>
      </c>
      <c r="R51">
        <v>1</v>
      </c>
    </row>
    <row r="52" spans="1:19" ht="12.75" customHeight="1" x14ac:dyDescent="0.2">
      <c r="A52" s="12">
        <v>50</v>
      </c>
      <c r="B52" t="s">
        <v>331</v>
      </c>
      <c r="C52" t="s">
        <v>315</v>
      </c>
      <c r="D52">
        <v>2019</v>
      </c>
      <c r="E52" s="18" t="s">
        <v>250</v>
      </c>
      <c r="F52" s="3" t="s">
        <v>332</v>
      </c>
      <c r="G52" t="s">
        <v>333</v>
      </c>
      <c r="H52" t="s">
        <v>334</v>
      </c>
      <c r="I52" t="s">
        <v>335</v>
      </c>
      <c r="K52" t="s">
        <v>71</v>
      </c>
      <c r="M52" t="s">
        <v>255</v>
      </c>
      <c r="O52">
        <v>1</v>
      </c>
      <c r="P52">
        <v>5</v>
      </c>
      <c r="Q52">
        <v>0</v>
      </c>
      <c r="R52">
        <v>1</v>
      </c>
    </row>
    <row r="53" spans="1:19" ht="12.75" customHeight="1" x14ac:dyDescent="0.2">
      <c r="A53" s="12">
        <v>51</v>
      </c>
      <c r="B53" t="s">
        <v>336</v>
      </c>
      <c r="C53" t="s">
        <v>293</v>
      </c>
      <c r="D53">
        <v>2015</v>
      </c>
      <c r="E53" s="18" t="s">
        <v>250</v>
      </c>
      <c r="F53" s="3" t="s">
        <v>337</v>
      </c>
      <c r="G53" t="s">
        <v>338</v>
      </c>
      <c r="H53" t="s">
        <v>339</v>
      </c>
      <c r="I53" t="s">
        <v>340</v>
      </c>
      <c r="K53" t="s">
        <v>71</v>
      </c>
      <c r="M53" t="s">
        <v>255</v>
      </c>
      <c r="O53">
        <v>1</v>
      </c>
      <c r="P53">
        <v>5</v>
      </c>
      <c r="Q53">
        <v>1</v>
      </c>
      <c r="R53">
        <v>1</v>
      </c>
    </row>
    <row r="54" spans="1:19" ht="12.75" customHeight="1" x14ac:dyDescent="0.2">
      <c r="A54" s="12">
        <v>52</v>
      </c>
      <c r="B54" t="s">
        <v>341</v>
      </c>
      <c r="C54" t="s">
        <v>342</v>
      </c>
      <c r="D54">
        <v>2017</v>
      </c>
      <c r="E54" s="18" t="s">
        <v>250</v>
      </c>
      <c r="F54" s="19" t="s">
        <v>343</v>
      </c>
      <c r="G54" t="s">
        <v>344</v>
      </c>
      <c r="H54" t="s">
        <v>345</v>
      </c>
      <c r="I54" t="s">
        <v>346</v>
      </c>
      <c r="K54" t="s">
        <v>71</v>
      </c>
      <c r="M54" t="s">
        <v>255</v>
      </c>
      <c r="O54">
        <v>1</v>
      </c>
      <c r="P54">
        <v>5</v>
      </c>
      <c r="Q54">
        <v>0</v>
      </c>
      <c r="R54">
        <v>1</v>
      </c>
    </row>
    <row r="55" spans="1:19" ht="12.75" customHeight="1" x14ac:dyDescent="0.2">
      <c r="A55" s="12">
        <v>53</v>
      </c>
      <c r="B55" t="s">
        <v>347</v>
      </c>
      <c r="C55" t="s">
        <v>293</v>
      </c>
      <c r="D55">
        <v>2015</v>
      </c>
      <c r="E55" s="18" t="s">
        <v>250</v>
      </c>
      <c r="F55" s="3" t="s">
        <v>348</v>
      </c>
      <c r="G55" t="s">
        <v>349</v>
      </c>
      <c r="H55" t="s">
        <v>350</v>
      </c>
      <c r="I55" t="s">
        <v>351</v>
      </c>
      <c r="K55" t="s">
        <v>71</v>
      </c>
      <c r="M55" t="s">
        <v>255</v>
      </c>
      <c r="O55">
        <v>1</v>
      </c>
      <c r="P55">
        <v>5</v>
      </c>
      <c r="Q55">
        <v>1</v>
      </c>
      <c r="R55">
        <v>0</v>
      </c>
      <c r="S55" s="4" t="s">
        <v>352</v>
      </c>
    </row>
    <row r="56" spans="1:19" ht="12.75" customHeight="1" x14ac:dyDescent="0.2">
      <c r="A56" s="12">
        <v>54</v>
      </c>
      <c r="B56" t="s">
        <v>353</v>
      </c>
      <c r="C56" t="s">
        <v>354</v>
      </c>
      <c r="D56">
        <v>2015</v>
      </c>
      <c r="E56" s="18" t="s">
        <v>250</v>
      </c>
      <c r="F56" s="3" t="s">
        <v>355</v>
      </c>
      <c r="G56" t="s">
        <v>356</v>
      </c>
      <c r="H56" t="s">
        <v>357</v>
      </c>
      <c r="I56" t="s">
        <v>358</v>
      </c>
      <c r="K56" t="s">
        <v>71</v>
      </c>
      <c r="M56" t="s">
        <v>255</v>
      </c>
      <c r="O56">
        <v>2</v>
      </c>
      <c r="P56">
        <v>5</v>
      </c>
      <c r="Q56">
        <v>0</v>
      </c>
      <c r="R56">
        <v>1</v>
      </c>
    </row>
    <row r="57" spans="1:19" ht="12.75" customHeight="1" x14ac:dyDescent="0.2">
      <c r="A57" s="12">
        <v>55</v>
      </c>
      <c r="B57" t="s">
        <v>359</v>
      </c>
      <c r="C57" t="s">
        <v>360</v>
      </c>
      <c r="D57">
        <v>2019</v>
      </c>
      <c r="E57" s="18" t="s">
        <v>250</v>
      </c>
      <c r="F57" s="19" t="s">
        <v>361</v>
      </c>
      <c r="G57" t="s">
        <v>362</v>
      </c>
      <c r="H57" t="s">
        <v>363</v>
      </c>
      <c r="I57" t="s">
        <v>364</v>
      </c>
      <c r="K57" t="s">
        <v>71</v>
      </c>
      <c r="M57" t="s">
        <v>255</v>
      </c>
      <c r="O57">
        <v>2</v>
      </c>
      <c r="P57">
        <v>5</v>
      </c>
      <c r="Q57">
        <v>0</v>
      </c>
      <c r="R57">
        <v>1</v>
      </c>
    </row>
    <row r="58" spans="1:19" ht="12.75" customHeight="1" x14ac:dyDescent="0.2">
      <c r="A58" s="12">
        <v>56</v>
      </c>
      <c r="B58" t="s">
        <v>365</v>
      </c>
      <c r="C58" t="s">
        <v>366</v>
      </c>
      <c r="D58">
        <v>2018</v>
      </c>
      <c r="E58" s="18" t="s">
        <v>250</v>
      </c>
      <c r="F58" s="19" t="s">
        <v>367</v>
      </c>
      <c r="G58" t="s">
        <v>368</v>
      </c>
      <c r="H58" t="s">
        <v>369</v>
      </c>
      <c r="I58" t="s">
        <v>370</v>
      </c>
      <c r="K58" t="s">
        <v>71</v>
      </c>
      <c r="M58" t="s">
        <v>255</v>
      </c>
      <c r="O58">
        <v>1</v>
      </c>
      <c r="P58">
        <v>5</v>
      </c>
      <c r="Q58">
        <v>0</v>
      </c>
      <c r="R58">
        <v>1</v>
      </c>
    </row>
    <row r="59" spans="1:19" ht="12.75" customHeight="1" x14ac:dyDescent="0.2">
      <c r="A59" s="12">
        <v>57</v>
      </c>
      <c r="B59" t="s">
        <v>371</v>
      </c>
      <c r="C59" t="s">
        <v>372</v>
      </c>
      <c r="D59">
        <v>2015</v>
      </c>
      <c r="E59" s="18" t="s">
        <v>250</v>
      </c>
      <c r="F59" s="3" t="s">
        <v>373</v>
      </c>
      <c r="G59" t="s">
        <v>374</v>
      </c>
      <c r="H59" t="s">
        <v>375</v>
      </c>
      <c r="I59" t="s">
        <v>376</v>
      </c>
      <c r="K59" t="s">
        <v>71</v>
      </c>
      <c r="M59" t="s">
        <v>255</v>
      </c>
      <c r="O59">
        <v>1</v>
      </c>
      <c r="P59">
        <v>5</v>
      </c>
      <c r="Q59">
        <v>0</v>
      </c>
      <c r="R59">
        <v>1</v>
      </c>
    </row>
    <row r="60" spans="1:19" ht="12.75" customHeight="1" x14ac:dyDescent="0.2">
      <c r="A60" s="12">
        <v>58</v>
      </c>
      <c r="B60" t="s">
        <v>377</v>
      </c>
      <c r="C60" t="s">
        <v>378</v>
      </c>
      <c r="D60">
        <v>2015</v>
      </c>
      <c r="E60" s="18" t="s">
        <v>250</v>
      </c>
      <c r="F60" s="3" t="s">
        <v>379</v>
      </c>
      <c r="G60" t="s">
        <v>380</v>
      </c>
      <c r="H60" t="s">
        <v>381</v>
      </c>
      <c r="I60" t="s">
        <v>382</v>
      </c>
      <c r="K60" t="s">
        <v>71</v>
      </c>
      <c r="M60" t="s">
        <v>255</v>
      </c>
      <c r="O60">
        <v>2</v>
      </c>
      <c r="P60">
        <v>5</v>
      </c>
      <c r="Q60">
        <v>0</v>
      </c>
      <c r="R60">
        <v>1</v>
      </c>
    </row>
    <row r="61" spans="1:19" ht="12.75" customHeight="1" x14ac:dyDescent="0.2">
      <c r="A61" s="12">
        <v>59</v>
      </c>
      <c r="B61" t="s">
        <v>383</v>
      </c>
      <c r="C61" t="s">
        <v>384</v>
      </c>
      <c r="D61">
        <v>2018</v>
      </c>
      <c r="E61" s="18" t="s">
        <v>250</v>
      </c>
      <c r="F61" s="3" t="s">
        <v>385</v>
      </c>
      <c r="G61" t="s">
        <v>386</v>
      </c>
      <c r="H61" t="s">
        <v>387</v>
      </c>
      <c r="I61" t="s">
        <v>388</v>
      </c>
      <c r="K61" t="s">
        <v>71</v>
      </c>
      <c r="M61" t="s">
        <v>255</v>
      </c>
      <c r="O61">
        <v>1</v>
      </c>
      <c r="P61">
        <v>5</v>
      </c>
      <c r="Q61">
        <v>0</v>
      </c>
      <c r="R61">
        <v>1</v>
      </c>
    </row>
    <row r="62" spans="1:19" ht="12.75" customHeight="1" x14ac:dyDescent="0.2">
      <c r="A62" s="12">
        <v>60</v>
      </c>
      <c r="B62" t="s">
        <v>389</v>
      </c>
      <c r="C62" t="s">
        <v>281</v>
      </c>
      <c r="D62">
        <v>2016</v>
      </c>
      <c r="E62" s="18" t="s">
        <v>250</v>
      </c>
      <c r="F62" s="3" t="s">
        <v>390</v>
      </c>
      <c r="G62" t="s">
        <v>391</v>
      </c>
      <c r="H62" t="s">
        <v>392</v>
      </c>
      <c r="I62" t="s">
        <v>393</v>
      </c>
      <c r="K62" t="s">
        <v>71</v>
      </c>
      <c r="M62" t="s">
        <v>255</v>
      </c>
      <c r="O62">
        <v>1</v>
      </c>
      <c r="P62">
        <v>4</v>
      </c>
      <c r="Q62">
        <v>1</v>
      </c>
      <c r="R62">
        <v>0</v>
      </c>
      <c r="S62" s="4" t="s">
        <v>394</v>
      </c>
    </row>
    <row r="63" spans="1:19" ht="12.75" customHeight="1" x14ac:dyDescent="0.2">
      <c r="A63" s="12">
        <v>61</v>
      </c>
      <c r="B63" t="s">
        <v>395</v>
      </c>
      <c r="C63" t="s">
        <v>327</v>
      </c>
      <c r="D63">
        <v>2017</v>
      </c>
      <c r="E63" s="18" t="s">
        <v>250</v>
      </c>
      <c r="F63" s="3" t="s">
        <v>396</v>
      </c>
      <c r="H63" t="s">
        <v>397</v>
      </c>
      <c r="I63" t="s">
        <v>398</v>
      </c>
      <c r="K63" t="s">
        <v>71</v>
      </c>
      <c r="M63" t="s">
        <v>255</v>
      </c>
      <c r="O63">
        <v>1</v>
      </c>
      <c r="P63">
        <v>5</v>
      </c>
      <c r="Q63">
        <v>1</v>
      </c>
      <c r="R63">
        <v>1</v>
      </c>
    </row>
    <row r="64" spans="1:19" ht="12.75" customHeight="1" x14ac:dyDescent="0.2">
      <c r="A64" s="12">
        <v>62</v>
      </c>
      <c r="B64" t="s">
        <v>399</v>
      </c>
      <c r="C64" t="s">
        <v>400</v>
      </c>
      <c r="D64">
        <v>2016</v>
      </c>
      <c r="E64" s="18" t="s">
        <v>250</v>
      </c>
      <c r="F64" s="3" t="s">
        <v>401</v>
      </c>
      <c r="G64" t="s">
        <v>402</v>
      </c>
      <c r="H64" t="s">
        <v>403</v>
      </c>
      <c r="I64" t="s">
        <v>404</v>
      </c>
      <c r="K64" t="s">
        <v>71</v>
      </c>
      <c r="M64" t="s">
        <v>255</v>
      </c>
      <c r="O64">
        <v>2</v>
      </c>
      <c r="P64">
        <v>5</v>
      </c>
      <c r="Q64">
        <v>0</v>
      </c>
      <c r="R64">
        <v>1</v>
      </c>
    </row>
    <row r="65" spans="1:19" ht="12.75" customHeight="1" x14ac:dyDescent="0.2">
      <c r="A65" s="12">
        <v>63</v>
      </c>
      <c r="B65" t="s">
        <v>405</v>
      </c>
      <c r="C65" t="s">
        <v>406</v>
      </c>
      <c r="D65">
        <v>2019</v>
      </c>
      <c r="E65" s="18" t="s">
        <v>250</v>
      </c>
      <c r="F65" s="19" t="s">
        <v>407</v>
      </c>
      <c r="G65" t="s">
        <v>408</v>
      </c>
      <c r="H65" t="s">
        <v>409</v>
      </c>
      <c r="I65" t="s">
        <v>410</v>
      </c>
      <c r="K65" t="s">
        <v>71</v>
      </c>
      <c r="M65" t="s">
        <v>255</v>
      </c>
      <c r="O65">
        <v>1</v>
      </c>
      <c r="P65">
        <v>5</v>
      </c>
      <c r="Q65">
        <v>0</v>
      </c>
      <c r="R65">
        <v>1</v>
      </c>
    </row>
    <row r="66" spans="1:19" ht="12.75" customHeight="1" x14ac:dyDescent="0.2">
      <c r="A66" s="12">
        <v>64</v>
      </c>
      <c r="B66" t="s">
        <v>411</v>
      </c>
      <c r="C66" t="s">
        <v>412</v>
      </c>
      <c r="D66">
        <v>2016</v>
      </c>
      <c r="E66" s="18" t="s">
        <v>250</v>
      </c>
      <c r="F66" s="3" t="s">
        <v>413</v>
      </c>
      <c r="G66" t="s">
        <v>414</v>
      </c>
      <c r="H66" t="s">
        <v>415</v>
      </c>
      <c r="I66" t="s">
        <v>416</v>
      </c>
      <c r="K66" t="s">
        <v>71</v>
      </c>
      <c r="M66" t="s">
        <v>255</v>
      </c>
      <c r="O66">
        <v>1</v>
      </c>
      <c r="P66">
        <v>5</v>
      </c>
      <c r="Q66">
        <v>0</v>
      </c>
      <c r="R66">
        <v>1</v>
      </c>
    </row>
    <row r="67" spans="1:19" ht="12.75" customHeight="1" x14ac:dyDescent="0.2">
      <c r="A67" s="12">
        <v>65</v>
      </c>
      <c r="B67" t="s">
        <v>417</v>
      </c>
      <c r="C67" t="s">
        <v>418</v>
      </c>
      <c r="D67">
        <v>2018</v>
      </c>
      <c r="E67" s="18" t="s">
        <v>250</v>
      </c>
      <c r="F67" s="19" t="s">
        <v>419</v>
      </c>
      <c r="G67" t="s">
        <v>420</v>
      </c>
      <c r="H67" t="s">
        <v>421</v>
      </c>
      <c r="I67" t="s">
        <v>422</v>
      </c>
      <c r="K67" t="s">
        <v>71</v>
      </c>
      <c r="M67" t="s">
        <v>255</v>
      </c>
      <c r="O67">
        <v>2</v>
      </c>
      <c r="P67">
        <v>5</v>
      </c>
      <c r="Q67">
        <v>0</v>
      </c>
      <c r="R67">
        <v>1</v>
      </c>
    </row>
    <row r="68" spans="1:19" ht="12.75" customHeight="1" x14ac:dyDescent="0.2">
      <c r="A68" s="12">
        <v>66</v>
      </c>
      <c r="B68" t="s">
        <v>423</v>
      </c>
      <c r="C68" t="s">
        <v>424</v>
      </c>
      <c r="D68">
        <v>2015</v>
      </c>
      <c r="E68" s="18" t="s">
        <v>250</v>
      </c>
      <c r="F68" s="3" t="s">
        <v>425</v>
      </c>
      <c r="G68" t="s">
        <v>426</v>
      </c>
      <c r="H68" t="s">
        <v>427</v>
      </c>
      <c r="I68" t="s">
        <v>428</v>
      </c>
      <c r="K68" t="s">
        <v>71</v>
      </c>
      <c r="M68" t="s">
        <v>255</v>
      </c>
      <c r="O68">
        <v>0</v>
      </c>
      <c r="S68" s="4" t="s">
        <v>429</v>
      </c>
    </row>
    <row r="69" spans="1:19" ht="12.75" customHeight="1" x14ac:dyDescent="0.2">
      <c r="A69" s="12">
        <v>67</v>
      </c>
      <c r="B69" t="s">
        <v>430</v>
      </c>
      <c r="C69" t="s">
        <v>354</v>
      </c>
      <c r="D69">
        <v>2015</v>
      </c>
      <c r="E69" s="18" t="s">
        <v>250</v>
      </c>
      <c r="F69" s="3" t="s">
        <v>431</v>
      </c>
      <c r="G69" t="s">
        <v>432</v>
      </c>
      <c r="H69" t="s">
        <v>433</v>
      </c>
      <c r="I69" t="s">
        <v>434</v>
      </c>
      <c r="K69" t="s">
        <v>71</v>
      </c>
      <c r="M69" t="s">
        <v>255</v>
      </c>
      <c r="O69">
        <v>1</v>
      </c>
      <c r="P69">
        <v>5</v>
      </c>
      <c r="Q69">
        <v>0</v>
      </c>
      <c r="R69">
        <v>1</v>
      </c>
    </row>
    <row r="70" spans="1:19" ht="12.75" customHeight="1" x14ac:dyDescent="0.2">
      <c r="A70" s="12">
        <v>68</v>
      </c>
      <c r="B70" t="s">
        <v>435</v>
      </c>
      <c r="C70" t="s">
        <v>436</v>
      </c>
      <c r="D70">
        <v>2019</v>
      </c>
      <c r="E70" s="18" t="s">
        <v>250</v>
      </c>
      <c r="F70" s="19" t="s">
        <v>437</v>
      </c>
      <c r="G70" t="s">
        <v>438</v>
      </c>
      <c r="H70" t="s">
        <v>439</v>
      </c>
      <c r="I70" t="s">
        <v>440</v>
      </c>
      <c r="K70" t="s">
        <v>71</v>
      </c>
      <c r="M70" t="s">
        <v>255</v>
      </c>
      <c r="O70">
        <v>1</v>
      </c>
      <c r="P70">
        <v>5</v>
      </c>
      <c r="Q70">
        <v>1</v>
      </c>
      <c r="R70">
        <v>1</v>
      </c>
    </row>
    <row r="71" spans="1:19" ht="12.75" customHeight="1" x14ac:dyDescent="0.2">
      <c r="A71" s="12">
        <v>69</v>
      </c>
      <c r="B71" t="s">
        <v>441</v>
      </c>
      <c r="C71" t="s">
        <v>354</v>
      </c>
      <c r="D71">
        <v>2018</v>
      </c>
      <c r="E71" s="18" t="s">
        <v>250</v>
      </c>
      <c r="F71" s="3" t="s">
        <v>442</v>
      </c>
      <c r="H71" t="s">
        <v>443</v>
      </c>
      <c r="I71" t="s">
        <v>444</v>
      </c>
      <c r="K71" t="s">
        <v>71</v>
      </c>
      <c r="M71" t="s">
        <v>255</v>
      </c>
      <c r="O71">
        <v>2</v>
      </c>
      <c r="P71">
        <v>5</v>
      </c>
      <c r="Q71">
        <v>0</v>
      </c>
      <c r="R71">
        <v>1</v>
      </c>
    </row>
    <row r="72" spans="1:19" ht="12.75" customHeight="1" x14ac:dyDescent="0.2">
      <c r="A72" s="12">
        <v>70</v>
      </c>
      <c r="B72" t="s">
        <v>445</v>
      </c>
      <c r="C72" t="s">
        <v>446</v>
      </c>
      <c r="D72">
        <v>2019</v>
      </c>
      <c r="E72" s="18" t="s">
        <v>250</v>
      </c>
      <c r="F72" s="19" t="s">
        <v>447</v>
      </c>
      <c r="G72" t="s">
        <v>448</v>
      </c>
      <c r="H72" t="s">
        <v>449</v>
      </c>
      <c r="I72" t="s">
        <v>450</v>
      </c>
      <c r="K72" t="s">
        <v>71</v>
      </c>
      <c r="M72" t="s">
        <v>255</v>
      </c>
      <c r="O72">
        <v>1</v>
      </c>
      <c r="P72">
        <v>4</v>
      </c>
      <c r="Q72">
        <v>1</v>
      </c>
      <c r="R72">
        <v>0</v>
      </c>
    </row>
    <row r="73" spans="1:19" ht="12.75" customHeight="1" x14ac:dyDescent="0.2">
      <c r="A73" s="12">
        <v>71</v>
      </c>
      <c r="B73" t="s">
        <v>451</v>
      </c>
      <c r="C73" t="s">
        <v>452</v>
      </c>
      <c r="D73">
        <v>2018</v>
      </c>
      <c r="E73" s="18" t="s">
        <v>250</v>
      </c>
      <c r="F73" s="3" t="s">
        <v>453</v>
      </c>
      <c r="G73" t="s">
        <v>454</v>
      </c>
      <c r="H73" t="s">
        <v>455</v>
      </c>
      <c r="I73" t="s">
        <v>456</v>
      </c>
      <c r="K73" t="s">
        <v>71</v>
      </c>
      <c r="M73" t="s">
        <v>255</v>
      </c>
      <c r="O73">
        <v>1</v>
      </c>
      <c r="P73">
        <v>5</v>
      </c>
      <c r="Q73">
        <v>1</v>
      </c>
      <c r="R73">
        <v>1</v>
      </c>
    </row>
    <row r="74" spans="1:19" ht="12.75" customHeight="1" x14ac:dyDescent="0.2">
      <c r="A74" s="12">
        <v>72</v>
      </c>
      <c r="B74" t="s">
        <v>457</v>
      </c>
      <c r="C74" t="s">
        <v>458</v>
      </c>
      <c r="D74">
        <v>2016</v>
      </c>
      <c r="E74" s="18" t="s">
        <v>250</v>
      </c>
      <c r="F74" s="3" t="s">
        <v>459</v>
      </c>
      <c r="H74" t="s">
        <v>460</v>
      </c>
      <c r="I74" t="s">
        <v>461</v>
      </c>
      <c r="K74" t="s">
        <v>71</v>
      </c>
      <c r="M74" t="s">
        <v>255</v>
      </c>
      <c r="O74">
        <v>1</v>
      </c>
      <c r="P74">
        <v>5</v>
      </c>
      <c r="Q74">
        <v>1</v>
      </c>
      <c r="R74">
        <v>1</v>
      </c>
    </row>
    <row r="75" spans="1:19" ht="12.75" customHeight="1" x14ac:dyDescent="0.2">
      <c r="A75" s="12">
        <v>73</v>
      </c>
      <c r="B75" t="s">
        <v>462</v>
      </c>
      <c r="C75" t="s">
        <v>463</v>
      </c>
      <c r="D75">
        <v>2015</v>
      </c>
      <c r="E75" s="18" t="s">
        <v>250</v>
      </c>
      <c r="F75" s="3" t="s">
        <v>464</v>
      </c>
      <c r="H75" t="s">
        <v>465</v>
      </c>
      <c r="I75" t="s">
        <v>466</v>
      </c>
      <c r="K75" t="s">
        <v>71</v>
      </c>
      <c r="M75" t="s">
        <v>255</v>
      </c>
      <c r="O75">
        <v>1</v>
      </c>
      <c r="P75">
        <v>5</v>
      </c>
      <c r="Q75">
        <v>1</v>
      </c>
      <c r="R75">
        <v>1</v>
      </c>
    </row>
    <row r="76" spans="1:19" ht="12.75" customHeight="1" x14ac:dyDescent="0.2">
      <c r="A76" s="12">
        <v>74</v>
      </c>
      <c r="B76" t="s">
        <v>467</v>
      </c>
      <c r="C76" t="s">
        <v>468</v>
      </c>
      <c r="D76">
        <v>2015</v>
      </c>
      <c r="E76" s="18" t="s">
        <v>250</v>
      </c>
      <c r="F76" s="3" t="s">
        <v>469</v>
      </c>
      <c r="G76" t="s">
        <v>470</v>
      </c>
      <c r="H76" t="s">
        <v>471</v>
      </c>
      <c r="I76" t="s">
        <v>472</v>
      </c>
      <c r="K76" t="s">
        <v>71</v>
      </c>
      <c r="M76" t="s">
        <v>255</v>
      </c>
      <c r="O76">
        <v>0</v>
      </c>
      <c r="S76" s="4" t="s">
        <v>473</v>
      </c>
    </row>
    <row r="77" spans="1:19" ht="12.75" customHeight="1" x14ac:dyDescent="0.2">
      <c r="A77" s="12">
        <v>75</v>
      </c>
      <c r="B77" t="s">
        <v>474</v>
      </c>
      <c r="C77" t="s">
        <v>475</v>
      </c>
      <c r="D77">
        <v>2017</v>
      </c>
      <c r="E77" s="18" t="s">
        <v>250</v>
      </c>
      <c r="F77" s="19" t="s">
        <v>476</v>
      </c>
      <c r="G77" t="s">
        <v>477</v>
      </c>
      <c r="H77" t="s">
        <v>478</v>
      </c>
      <c r="I77" t="s">
        <v>479</v>
      </c>
      <c r="K77" t="s">
        <v>71</v>
      </c>
      <c r="M77" t="s">
        <v>255</v>
      </c>
      <c r="O77">
        <v>1</v>
      </c>
      <c r="P77">
        <v>5</v>
      </c>
      <c r="Q77">
        <v>1</v>
      </c>
      <c r="R77">
        <v>1</v>
      </c>
    </row>
    <row r="78" spans="1:19" ht="12.75" customHeight="1" x14ac:dyDescent="0.2">
      <c r="A78" s="12">
        <v>76</v>
      </c>
      <c r="B78" t="s">
        <v>480</v>
      </c>
      <c r="C78" t="s">
        <v>481</v>
      </c>
      <c r="D78">
        <v>2016</v>
      </c>
      <c r="E78" s="18" t="s">
        <v>250</v>
      </c>
      <c r="F78" s="3" t="s">
        <v>482</v>
      </c>
      <c r="G78" t="s">
        <v>483</v>
      </c>
      <c r="H78" t="s">
        <v>484</v>
      </c>
      <c r="I78" t="s">
        <v>485</v>
      </c>
      <c r="K78" t="s">
        <v>71</v>
      </c>
      <c r="M78" t="s">
        <v>255</v>
      </c>
      <c r="O78">
        <v>1</v>
      </c>
      <c r="P78">
        <v>5</v>
      </c>
      <c r="Q78">
        <v>1</v>
      </c>
      <c r="R78">
        <v>0</v>
      </c>
      <c r="S78" s="4" t="s">
        <v>486</v>
      </c>
    </row>
    <row r="79" spans="1:19" ht="12.75" customHeight="1" x14ac:dyDescent="0.2">
      <c r="A79" s="12">
        <v>77</v>
      </c>
      <c r="B79" t="s">
        <v>487</v>
      </c>
      <c r="C79" t="s">
        <v>488</v>
      </c>
      <c r="D79">
        <v>2015</v>
      </c>
      <c r="E79" s="18" t="s">
        <v>250</v>
      </c>
      <c r="F79" s="3" t="s">
        <v>489</v>
      </c>
      <c r="G79" t="s">
        <v>490</v>
      </c>
      <c r="H79" t="s">
        <v>491</v>
      </c>
      <c r="I79" t="s">
        <v>492</v>
      </c>
      <c r="K79" t="s">
        <v>71</v>
      </c>
      <c r="M79" t="s">
        <v>255</v>
      </c>
      <c r="O79">
        <v>0</v>
      </c>
      <c r="S79" s="4" t="s">
        <v>493</v>
      </c>
    </row>
    <row r="80" spans="1:19" ht="12.75" customHeight="1" x14ac:dyDescent="0.2">
      <c r="A80" s="12">
        <v>78</v>
      </c>
      <c r="B80" t="s">
        <v>494</v>
      </c>
      <c r="C80" t="s">
        <v>495</v>
      </c>
      <c r="D80">
        <v>2016</v>
      </c>
      <c r="E80" s="18" t="s">
        <v>250</v>
      </c>
      <c r="F80" s="3" t="s">
        <v>496</v>
      </c>
      <c r="G80" t="s">
        <v>497</v>
      </c>
      <c r="H80" t="s">
        <v>498</v>
      </c>
      <c r="I80" t="s">
        <v>499</v>
      </c>
      <c r="K80" t="s">
        <v>71</v>
      </c>
      <c r="M80" t="s">
        <v>255</v>
      </c>
      <c r="O80">
        <v>1</v>
      </c>
      <c r="P80">
        <v>5</v>
      </c>
      <c r="Q80">
        <v>1</v>
      </c>
      <c r="R80">
        <v>1</v>
      </c>
    </row>
    <row r="81" spans="1:19" ht="12.75" customHeight="1" x14ac:dyDescent="0.2">
      <c r="A81" s="12">
        <v>79</v>
      </c>
      <c r="B81" t="s">
        <v>500</v>
      </c>
      <c r="C81" t="s">
        <v>501</v>
      </c>
      <c r="D81">
        <v>2015</v>
      </c>
      <c r="E81" s="18" t="s">
        <v>250</v>
      </c>
      <c r="F81" s="3" t="s">
        <v>502</v>
      </c>
      <c r="G81" t="s">
        <v>503</v>
      </c>
      <c r="H81" t="s">
        <v>504</v>
      </c>
      <c r="I81" t="s">
        <v>505</v>
      </c>
      <c r="K81" t="s">
        <v>71</v>
      </c>
      <c r="M81" t="s">
        <v>255</v>
      </c>
      <c r="O81">
        <v>1</v>
      </c>
      <c r="P81">
        <v>5</v>
      </c>
      <c r="Q81">
        <v>1</v>
      </c>
      <c r="R81">
        <v>0</v>
      </c>
      <c r="S81" s="4" t="s">
        <v>506</v>
      </c>
    </row>
    <row r="82" spans="1:19" ht="12.75" customHeight="1" x14ac:dyDescent="0.2">
      <c r="A82" s="12">
        <v>80</v>
      </c>
      <c r="B82" t="s">
        <v>507</v>
      </c>
      <c r="C82" t="s">
        <v>508</v>
      </c>
      <c r="D82">
        <v>2018</v>
      </c>
      <c r="E82" s="18" t="s">
        <v>250</v>
      </c>
      <c r="F82" s="3" t="s">
        <v>509</v>
      </c>
      <c r="G82" t="s">
        <v>510</v>
      </c>
      <c r="H82" t="s">
        <v>511</v>
      </c>
      <c r="I82" t="s">
        <v>512</v>
      </c>
      <c r="K82" t="s">
        <v>71</v>
      </c>
      <c r="M82" t="s">
        <v>255</v>
      </c>
      <c r="O82">
        <v>1</v>
      </c>
      <c r="P82">
        <v>5</v>
      </c>
      <c r="Q82">
        <v>1</v>
      </c>
      <c r="R82">
        <v>1</v>
      </c>
    </row>
    <row r="83" spans="1:19" ht="12.75" customHeight="1" x14ac:dyDescent="0.2">
      <c r="A83" s="12">
        <v>81</v>
      </c>
      <c r="B83" t="s">
        <v>513</v>
      </c>
      <c r="C83" t="s">
        <v>514</v>
      </c>
      <c r="D83">
        <v>2017</v>
      </c>
      <c r="E83" s="18" t="s">
        <v>250</v>
      </c>
      <c r="F83" s="3" t="s">
        <v>515</v>
      </c>
      <c r="H83" t="s">
        <v>516</v>
      </c>
      <c r="I83" t="s">
        <v>517</v>
      </c>
      <c r="K83" t="s">
        <v>71</v>
      </c>
      <c r="M83" t="s">
        <v>255</v>
      </c>
      <c r="O83">
        <v>1</v>
      </c>
      <c r="P83">
        <v>5</v>
      </c>
      <c r="Q83">
        <v>1</v>
      </c>
      <c r="R83">
        <v>1</v>
      </c>
    </row>
    <row r="84" spans="1:19" ht="12.75" customHeight="1" x14ac:dyDescent="0.2">
      <c r="A84" s="12">
        <v>82</v>
      </c>
      <c r="B84" t="s">
        <v>518</v>
      </c>
      <c r="C84" t="s">
        <v>519</v>
      </c>
      <c r="D84">
        <v>2016</v>
      </c>
      <c r="E84" s="18" t="s">
        <v>250</v>
      </c>
      <c r="F84" s="3" t="s">
        <v>520</v>
      </c>
      <c r="G84" t="s">
        <v>521</v>
      </c>
      <c r="H84" t="s">
        <v>522</v>
      </c>
      <c r="I84" t="s">
        <v>523</v>
      </c>
      <c r="K84" t="s">
        <v>71</v>
      </c>
      <c r="M84" t="s">
        <v>255</v>
      </c>
      <c r="O84">
        <v>1</v>
      </c>
      <c r="P84">
        <v>5</v>
      </c>
      <c r="Q84">
        <v>1</v>
      </c>
      <c r="R84">
        <v>1</v>
      </c>
    </row>
    <row r="85" spans="1:19" ht="12.75" customHeight="1" x14ac:dyDescent="0.2">
      <c r="A85" s="12">
        <v>83</v>
      </c>
      <c r="B85" t="s">
        <v>524</v>
      </c>
      <c r="C85" t="s">
        <v>327</v>
      </c>
      <c r="D85">
        <v>2015</v>
      </c>
      <c r="E85" s="18" t="s">
        <v>250</v>
      </c>
      <c r="F85" s="3" t="s">
        <v>525</v>
      </c>
      <c r="G85" t="s">
        <v>526</v>
      </c>
      <c r="H85" t="s">
        <v>527</v>
      </c>
      <c r="I85" t="s">
        <v>528</v>
      </c>
      <c r="K85" t="s">
        <v>71</v>
      </c>
      <c r="M85" t="s">
        <v>255</v>
      </c>
      <c r="O85">
        <v>1</v>
      </c>
      <c r="P85">
        <v>5</v>
      </c>
      <c r="Q85">
        <v>1</v>
      </c>
      <c r="R85">
        <v>0</v>
      </c>
      <c r="S85" s="4" t="s">
        <v>529</v>
      </c>
    </row>
    <row r="86" spans="1:19" ht="12.75" customHeight="1" x14ac:dyDescent="0.2">
      <c r="A86" s="12">
        <v>84</v>
      </c>
      <c r="B86" t="s">
        <v>530</v>
      </c>
      <c r="C86" t="s">
        <v>531</v>
      </c>
      <c r="D86">
        <v>2015</v>
      </c>
      <c r="E86" s="18" t="s">
        <v>250</v>
      </c>
      <c r="F86" s="3" t="s">
        <v>532</v>
      </c>
      <c r="G86" t="s">
        <v>533</v>
      </c>
      <c r="H86" t="s">
        <v>534</v>
      </c>
      <c r="I86" t="s">
        <v>535</v>
      </c>
      <c r="K86" t="s">
        <v>71</v>
      </c>
      <c r="M86" t="s">
        <v>255</v>
      </c>
      <c r="O86">
        <v>0</v>
      </c>
      <c r="S86" s="4" t="s">
        <v>536</v>
      </c>
    </row>
    <row r="87" spans="1:19" ht="12.75" customHeight="1" x14ac:dyDescent="0.2">
      <c r="A87" s="12">
        <v>85</v>
      </c>
      <c r="B87" t="s">
        <v>537</v>
      </c>
      <c r="C87" t="s">
        <v>538</v>
      </c>
      <c r="D87">
        <v>2015</v>
      </c>
      <c r="E87" s="18" t="s">
        <v>250</v>
      </c>
      <c r="F87" s="3" t="s">
        <v>539</v>
      </c>
      <c r="G87" t="s">
        <v>540</v>
      </c>
      <c r="H87" t="s">
        <v>541</v>
      </c>
      <c r="I87" t="s">
        <v>542</v>
      </c>
      <c r="K87" t="s">
        <v>71</v>
      </c>
      <c r="M87" t="s">
        <v>255</v>
      </c>
      <c r="O87">
        <v>1</v>
      </c>
      <c r="P87">
        <v>5</v>
      </c>
      <c r="Q87">
        <v>1</v>
      </c>
      <c r="R87">
        <v>1</v>
      </c>
    </row>
    <row r="88" spans="1:19" ht="12.75" customHeight="1" x14ac:dyDescent="0.2">
      <c r="A88" s="12">
        <v>86</v>
      </c>
      <c r="B88" t="s">
        <v>543</v>
      </c>
      <c r="C88" t="s">
        <v>544</v>
      </c>
      <c r="D88">
        <v>2016</v>
      </c>
      <c r="E88" s="18" t="s">
        <v>250</v>
      </c>
      <c r="F88" s="3" t="s">
        <v>545</v>
      </c>
      <c r="G88" t="s">
        <v>546</v>
      </c>
      <c r="H88" t="s">
        <v>547</v>
      </c>
      <c r="I88" t="s">
        <v>548</v>
      </c>
      <c r="K88" t="s">
        <v>71</v>
      </c>
      <c r="M88" t="s">
        <v>255</v>
      </c>
      <c r="O88">
        <v>1</v>
      </c>
      <c r="P88">
        <v>5</v>
      </c>
      <c r="Q88">
        <v>1</v>
      </c>
      <c r="R88">
        <v>1</v>
      </c>
    </row>
    <row r="89" spans="1:19" ht="12.75" customHeight="1" x14ac:dyDescent="0.2">
      <c r="A89" s="12">
        <v>87</v>
      </c>
      <c r="B89" t="s">
        <v>549</v>
      </c>
      <c r="C89" t="s">
        <v>550</v>
      </c>
      <c r="D89">
        <v>2018</v>
      </c>
      <c r="E89" s="18" t="s">
        <v>250</v>
      </c>
      <c r="F89" s="3" t="s">
        <v>551</v>
      </c>
      <c r="G89" t="s">
        <v>552</v>
      </c>
      <c r="H89" t="s">
        <v>553</v>
      </c>
      <c r="I89" t="s">
        <v>554</v>
      </c>
      <c r="K89" t="s">
        <v>71</v>
      </c>
      <c r="M89" t="s">
        <v>255</v>
      </c>
      <c r="O89">
        <v>1</v>
      </c>
      <c r="P89">
        <v>5</v>
      </c>
      <c r="Q89">
        <v>0</v>
      </c>
      <c r="R89">
        <v>1</v>
      </c>
    </row>
    <row r="90" spans="1:19" ht="12.75" customHeight="1" x14ac:dyDescent="0.2">
      <c r="A90" s="12">
        <v>88</v>
      </c>
      <c r="B90" t="s">
        <v>555</v>
      </c>
      <c r="C90" t="s">
        <v>556</v>
      </c>
      <c r="D90">
        <v>2015</v>
      </c>
      <c r="E90" s="18" t="s">
        <v>250</v>
      </c>
      <c r="F90" s="3" t="s">
        <v>557</v>
      </c>
      <c r="G90" t="s">
        <v>558</v>
      </c>
      <c r="H90" t="s">
        <v>559</v>
      </c>
      <c r="I90" t="s">
        <v>560</v>
      </c>
      <c r="K90" t="s">
        <v>71</v>
      </c>
      <c r="M90" t="s">
        <v>255</v>
      </c>
      <c r="O90">
        <v>1</v>
      </c>
      <c r="P90">
        <v>5</v>
      </c>
      <c r="Q90">
        <v>1</v>
      </c>
      <c r="R90">
        <v>1</v>
      </c>
    </row>
    <row r="91" spans="1:19" ht="12.75" customHeight="1" x14ac:dyDescent="0.2">
      <c r="A91" s="12">
        <v>89</v>
      </c>
      <c r="B91" t="s">
        <v>561</v>
      </c>
      <c r="C91" t="s">
        <v>173</v>
      </c>
      <c r="D91">
        <v>2015</v>
      </c>
      <c r="E91" s="18" t="s">
        <v>250</v>
      </c>
      <c r="F91" s="3" t="s">
        <v>562</v>
      </c>
      <c r="G91" t="s">
        <v>563</v>
      </c>
      <c r="H91" t="s">
        <v>564</v>
      </c>
      <c r="I91" t="s">
        <v>565</v>
      </c>
      <c r="K91" t="s">
        <v>71</v>
      </c>
      <c r="M91" t="s">
        <v>255</v>
      </c>
      <c r="O91">
        <v>1</v>
      </c>
      <c r="P91">
        <v>5</v>
      </c>
      <c r="Q91">
        <v>0</v>
      </c>
      <c r="R91">
        <v>1</v>
      </c>
    </row>
    <row r="92" spans="1:19" ht="12.75" customHeight="1" x14ac:dyDescent="0.2">
      <c r="A92" s="12">
        <v>90</v>
      </c>
      <c r="B92" t="s">
        <v>566</v>
      </c>
      <c r="C92" t="s">
        <v>567</v>
      </c>
      <c r="D92">
        <v>2016</v>
      </c>
      <c r="E92" s="18" t="s">
        <v>250</v>
      </c>
      <c r="F92" s="3" t="s">
        <v>568</v>
      </c>
      <c r="G92" t="s">
        <v>569</v>
      </c>
      <c r="H92" t="s">
        <v>570</v>
      </c>
      <c r="I92" t="s">
        <v>571</v>
      </c>
      <c r="K92" t="s">
        <v>71</v>
      </c>
      <c r="M92" t="s">
        <v>255</v>
      </c>
      <c r="O92">
        <v>2</v>
      </c>
      <c r="P92">
        <v>5</v>
      </c>
      <c r="Q92">
        <v>0</v>
      </c>
      <c r="R92">
        <v>1</v>
      </c>
    </row>
    <row r="93" spans="1:19" ht="12.75" customHeight="1" x14ac:dyDescent="0.2">
      <c r="A93" s="12">
        <v>91</v>
      </c>
      <c r="B93" t="s">
        <v>572</v>
      </c>
      <c r="C93" t="s">
        <v>182</v>
      </c>
      <c r="D93">
        <v>2018</v>
      </c>
      <c r="E93" s="18" t="s">
        <v>250</v>
      </c>
      <c r="F93" s="3" t="s">
        <v>573</v>
      </c>
      <c r="G93" t="s">
        <v>574</v>
      </c>
      <c r="H93" t="s">
        <v>575</v>
      </c>
      <c r="I93" t="s">
        <v>576</v>
      </c>
      <c r="K93" t="s">
        <v>71</v>
      </c>
      <c r="M93" t="s">
        <v>255</v>
      </c>
      <c r="O93">
        <v>1</v>
      </c>
      <c r="P93">
        <v>5</v>
      </c>
      <c r="Q93">
        <v>0</v>
      </c>
      <c r="R93">
        <v>1</v>
      </c>
    </row>
    <row r="94" spans="1:19" ht="12.75" customHeight="1" x14ac:dyDescent="0.2">
      <c r="A94" s="12">
        <v>92</v>
      </c>
      <c r="B94" t="s">
        <v>577</v>
      </c>
      <c r="C94" t="s">
        <v>578</v>
      </c>
      <c r="D94">
        <v>2019</v>
      </c>
      <c r="E94" s="18" t="s">
        <v>250</v>
      </c>
      <c r="F94" s="3" t="s">
        <v>579</v>
      </c>
      <c r="G94" t="s">
        <v>580</v>
      </c>
      <c r="H94" t="s">
        <v>581</v>
      </c>
      <c r="I94" t="s">
        <v>582</v>
      </c>
      <c r="K94" t="s">
        <v>71</v>
      </c>
      <c r="M94" t="s">
        <v>255</v>
      </c>
      <c r="O94">
        <v>1</v>
      </c>
      <c r="P94">
        <v>5</v>
      </c>
      <c r="Q94">
        <v>1</v>
      </c>
      <c r="R94">
        <v>1</v>
      </c>
    </row>
    <row r="95" spans="1:19" ht="12.75" customHeight="1" x14ac:dyDescent="0.2">
      <c r="A95" s="12">
        <v>93</v>
      </c>
      <c r="B95" t="s">
        <v>583</v>
      </c>
      <c r="C95" t="s">
        <v>584</v>
      </c>
      <c r="D95">
        <v>2015</v>
      </c>
      <c r="E95" s="18" t="s">
        <v>250</v>
      </c>
      <c r="F95" s="3" t="s">
        <v>585</v>
      </c>
      <c r="G95" t="s">
        <v>586</v>
      </c>
      <c r="H95" t="s">
        <v>587</v>
      </c>
      <c r="I95" t="s">
        <v>588</v>
      </c>
      <c r="K95" t="s">
        <v>71</v>
      </c>
      <c r="M95" t="s">
        <v>255</v>
      </c>
      <c r="O95">
        <v>0</v>
      </c>
      <c r="S95" s="4" t="s">
        <v>589</v>
      </c>
    </row>
    <row r="96" spans="1:19" ht="12.75" customHeight="1" x14ac:dyDescent="0.2">
      <c r="A96" s="12">
        <v>94</v>
      </c>
      <c r="B96" t="s">
        <v>590</v>
      </c>
      <c r="C96" t="s">
        <v>591</v>
      </c>
      <c r="D96">
        <v>2016</v>
      </c>
      <c r="E96" s="18" t="s">
        <v>250</v>
      </c>
      <c r="F96" s="3" t="s">
        <v>592</v>
      </c>
      <c r="G96" t="s">
        <v>593</v>
      </c>
      <c r="H96" t="s">
        <v>594</v>
      </c>
      <c r="I96" t="s">
        <v>595</v>
      </c>
      <c r="K96" t="s">
        <v>71</v>
      </c>
      <c r="M96" t="s">
        <v>255</v>
      </c>
      <c r="O96">
        <v>1</v>
      </c>
      <c r="P96">
        <v>5</v>
      </c>
      <c r="Q96">
        <v>1</v>
      </c>
      <c r="R96">
        <v>1</v>
      </c>
    </row>
    <row r="97" spans="1:19" ht="12.75" customHeight="1" x14ac:dyDescent="0.2">
      <c r="A97" s="12">
        <v>95</v>
      </c>
      <c r="B97" t="s">
        <v>596</v>
      </c>
      <c r="C97" t="s">
        <v>597</v>
      </c>
      <c r="D97">
        <v>2016</v>
      </c>
      <c r="E97" s="18" t="s">
        <v>250</v>
      </c>
      <c r="F97" s="3" t="s">
        <v>598</v>
      </c>
      <c r="G97" t="s">
        <v>599</v>
      </c>
      <c r="H97" t="s">
        <v>600</v>
      </c>
      <c r="I97" t="s">
        <v>601</v>
      </c>
      <c r="K97" t="s">
        <v>71</v>
      </c>
      <c r="M97" t="s">
        <v>255</v>
      </c>
      <c r="O97">
        <v>0</v>
      </c>
      <c r="S97" s="4" t="s">
        <v>602</v>
      </c>
    </row>
    <row r="98" spans="1:19" ht="12.75" customHeight="1" x14ac:dyDescent="0.2">
      <c r="A98" s="12">
        <v>96</v>
      </c>
      <c r="B98" t="s">
        <v>603</v>
      </c>
      <c r="C98" t="s">
        <v>604</v>
      </c>
      <c r="D98">
        <v>2019</v>
      </c>
      <c r="E98" s="18" t="s">
        <v>250</v>
      </c>
      <c r="F98" s="19" t="s">
        <v>605</v>
      </c>
      <c r="G98" t="s">
        <v>606</v>
      </c>
      <c r="H98" t="s">
        <v>607</v>
      </c>
      <c r="I98" t="s">
        <v>608</v>
      </c>
      <c r="K98" t="s">
        <v>71</v>
      </c>
      <c r="M98" t="s">
        <v>255</v>
      </c>
      <c r="O98">
        <v>0</v>
      </c>
      <c r="S98" s="4" t="s">
        <v>609</v>
      </c>
    </row>
    <row r="99" spans="1:19" ht="12.75" customHeight="1" x14ac:dyDescent="0.2">
      <c r="A99" s="12">
        <v>97</v>
      </c>
      <c r="B99" t="s">
        <v>610</v>
      </c>
      <c r="C99" t="s">
        <v>611</v>
      </c>
      <c r="D99">
        <v>2019</v>
      </c>
      <c r="E99" s="18" t="s">
        <v>250</v>
      </c>
      <c r="F99" s="19" t="s">
        <v>612</v>
      </c>
      <c r="G99" t="s">
        <v>613</v>
      </c>
      <c r="H99" t="s">
        <v>614</v>
      </c>
      <c r="I99" t="s">
        <v>615</v>
      </c>
      <c r="K99" t="s">
        <v>71</v>
      </c>
      <c r="M99" t="s">
        <v>255</v>
      </c>
      <c r="O99">
        <v>1</v>
      </c>
      <c r="P99">
        <v>5</v>
      </c>
      <c r="Q99">
        <v>1</v>
      </c>
      <c r="R99">
        <v>1</v>
      </c>
    </row>
    <row r="100" spans="1:19" ht="12.75" customHeight="1" x14ac:dyDescent="0.2">
      <c r="A100" s="12">
        <v>98</v>
      </c>
      <c r="B100" t="s">
        <v>616</v>
      </c>
      <c r="C100" t="s">
        <v>617</v>
      </c>
      <c r="D100">
        <v>2018</v>
      </c>
      <c r="E100" s="18" t="s">
        <v>250</v>
      </c>
      <c r="F100" s="3" t="s">
        <v>618</v>
      </c>
      <c r="G100" t="s">
        <v>619</v>
      </c>
      <c r="H100" t="s">
        <v>620</v>
      </c>
      <c r="I100" t="s">
        <v>621</v>
      </c>
      <c r="K100" t="s">
        <v>71</v>
      </c>
      <c r="M100" t="s">
        <v>255</v>
      </c>
      <c r="O100">
        <v>1</v>
      </c>
      <c r="P100">
        <v>5</v>
      </c>
      <c r="Q100">
        <v>0</v>
      </c>
      <c r="R100">
        <v>1</v>
      </c>
    </row>
    <row r="101" spans="1:19" ht="12.75" customHeight="1" x14ac:dyDescent="0.2">
      <c r="A101" s="12">
        <v>99</v>
      </c>
      <c r="B101" t="s">
        <v>622</v>
      </c>
      <c r="C101" t="s">
        <v>623</v>
      </c>
      <c r="D101">
        <v>2018</v>
      </c>
      <c r="E101" s="18" t="s">
        <v>250</v>
      </c>
      <c r="F101" s="3" t="s">
        <v>624</v>
      </c>
      <c r="G101" t="s">
        <v>625</v>
      </c>
      <c r="H101" t="s">
        <v>626</v>
      </c>
      <c r="I101" t="s">
        <v>627</v>
      </c>
      <c r="K101" t="s">
        <v>71</v>
      </c>
      <c r="M101" t="s">
        <v>255</v>
      </c>
      <c r="O101">
        <v>1</v>
      </c>
      <c r="P101">
        <v>5</v>
      </c>
      <c r="Q101">
        <v>0</v>
      </c>
      <c r="R101">
        <v>1</v>
      </c>
    </row>
    <row r="102" spans="1:19" ht="12.75" customHeight="1" x14ac:dyDescent="0.2">
      <c r="A102" s="12">
        <v>100</v>
      </c>
      <c r="B102" t="s">
        <v>628</v>
      </c>
      <c r="C102" t="s">
        <v>327</v>
      </c>
      <c r="D102">
        <v>2017</v>
      </c>
      <c r="E102" s="18" t="s">
        <v>250</v>
      </c>
      <c r="F102" s="3" t="s">
        <v>629</v>
      </c>
      <c r="H102" t="s">
        <v>630</v>
      </c>
      <c r="I102" t="s">
        <v>631</v>
      </c>
      <c r="K102" t="s">
        <v>71</v>
      </c>
      <c r="M102" t="s">
        <v>255</v>
      </c>
      <c r="O102">
        <v>1</v>
      </c>
      <c r="P102">
        <v>5</v>
      </c>
      <c r="Q102">
        <v>0</v>
      </c>
      <c r="R102">
        <v>1</v>
      </c>
    </row>
    <row r="103" spans="1:19" ht="12.75" customHeight="1" x14ac:dyDescent="0.2">
      <c r="A103" s="12">
        <v>101</v>
      </c>
      <c r="B103" t="s">
        <v>632</v>
      </c>
      <c r="C103" t="s">
        <v>633</v>
      </c>
      <c r="D103">
        <v>2018</v>
      </c>
      <c r="E103" s="18" t="s">
        <v>250</v>
      </c>
      <c r="F103" s="3" t="s">
        <v>634</v>
      </c>
      <c r="G103" t="s">
        <v>635</v>
      </c>
      <c r="H103" t="s">
        <v>636</v>
      </c>
      <c r="I103" t="s">
        <v>637</v>
      </c>
      <c r="K103" t="s">
        <v>71</v>
      </c>
      <c r="M103" t="s">
        <v>255</v>
      </c>
      <c r="O103">
        <v>1</v>
      </c>
      <c r="P103">
        <v>5</v>
      </c>
      <c r="Q103">
        <v>1</v>
      </c>
      <c r="R103">
        <v>1</v>
      </c>
    </row>
    <row r="104" spans="1:19" ht="12.75" customHeight="1" x14ac:dyDescent="0.2">
      <c r="A104" s="12">
        <v>102</v>
      </c>
      <c r="B104" t="s">
        <v>638</v>
      </c>
      <c r="C104" t="s">
        <v>639</v>
      </c>
      <c r="D104">
        <v>2015</v>
      </c>
      <c r="E104" s="18" t="s">
        <v>250</v>
      </c>
      <c r="F104" s="3" t="s">
        <v>640</v>
      </c>
      <c r="G104" t="s">
        <v>641</v>
      </c>
      <c r="H104" t="s">
        <v>642</v>
      </c>
      <c r="I104" t="s">
        <v>643</v>
      </c>
      <c r="K104" t="s">
        <v>71</v>
      </c>
      <c r="M104" t="s">
        <v>255</v>
      </c>
      <c r="O104">
        <v>0</v>
      </c>
      <c r="S104" s="4" t="s">
        <v>644</v>
      </c>
    </row>
    <row r="105" spans="1:19" ht="12.75" customHeight="1" x14ac:dyDescent="0.2">
      <c r="A105" s="12">
        <v>103</v>
      </c>
      <c r="B105" t="s">
        <v>645</v>
      </c>
      <c r="C105" t="s">
        <v>646</v>
      </c>
      <c r="D105">
        <v>2016</v>
      </c>
      <c r="E105" s="18" t="s">
        <v>250</v>
      </c>
      <c r="F105" s="3" t="s">
        <v>647</v>
      </c>
      <c r="G105" t="s">
        <v>648</v>
      </c>
      <c r="H105" t="s">
        <v>649</v>
      </c>
      <c r="I105" t="s">
        <v>650</v>
      </c>
      <c r="K105" t="s">
        <v>71</v>
      </c>
      <c r="M105" t="s">
        <v>255</v>
      </c>
      <c r="O105">
        <v>1</v>
      </c>
      <c r="P105">
        <v>5</v>
      </c>
      <c r="Q105">
        <v>1</v>
      </c>
      <c r="R105">
        <v>1</v>
      </c>
    </row>
    <row r="106" spans="1:19" ht="12.75" customHeight="1" x14ac:dyDescent="0.2">
      <c r="A106" s="12">
        <v>104</v>
      </c>
      <c r="B106" t="s">
        <v>651</v>
      </c>
      <c r="C106" t="s">
        <v>652</v>
      </c>
      <c r="D106">
        <v>2016</v>
      </c>
      <c r="E106" s="18" t="s">
        <v>250</v>
      </c>
      <c r="F106" s="3" t="s">
        <v>653</v>
      </c>
      <c r="G106" t="s">
        <v>654</v>
      </c>
      <c r="H106" t="s">
        <v>655</v>
      </c>
      <c r="I106" t="s">
        <v>656</v>
      </c>
      <c r="K106" t="s">
        <v>71</v>
      </c>
      <c r="M106" t="s">
        <v>255</v>
      </c>
      <c r="O106">
        <v>1</v>
      </c>
      <c r="P106">
        <v>5</v>
      </c>
      <c r="Q106">
        <v>1</v>
      </c>
      <c r="R106">
        <v>1</v>
      </c>
    </row>
    <row r="107" spans="1:19" ht="12.75" customHeight="1" x14ac:dyDescent="0.2">
      <c r="A107" s="12">
        <v>105</v>
      </c>
      <c r="B107" t="s">
        <v>657</v>
      </c>
      <c r="C107" t="s">
        <v>658</v>
      </c>
      <c r="D107">
        <v>2016</v>
      </c>
      <c r="E107" s="18" t="s">
        <v>250</v>
      </c>
      <c r="F107" s="3" t="s">
        <v>659</v>
      </c>
      <c r="G107" t="s">
        <v>660</v>
      </c>
      <c r="H107" t="s">
        <v>661</v>
      </c>
      <c r="I107" t="s">
        <v>662</v>
      </c>
      <c r="K107" t="s">
        <v>71</v>
      </c>
      <c r="M107" t="s">
        <v>255</v>
      </c>
      <c r="O107">
        <v>1</v>
      </c>
      <c r="P107">
        <v>5</v>
      </c>
      <c r="Q107">
        <v>1</v>
      </c>
      <c r="R107">
        <v>1</v>
      </c>
    </row>
    <row r="108" spans="1:19" ht="12.75" customHeight="1" x14ac:dyDescent="0.2">
      <c r="A108" s="12">
        <v>106</v>
      </c>
      <c r="B108" t="s">
        <v>663</v>
      </c>
      <c r="C108" t="s">
        <v>664</v>
      </c>
      <c r="D108">
        <v>2016</v>
      </c>
      <c r="E108" s="18" t="s">
        <v>250</v>
      </c>
      <c r="F108" s="3" t="s">
        <v>665</v>
      </c>
      <c r="G108" t="s">
        <v>666</v>
      </c>
      <c r="H108" t="s">
        <v>667</v>
      </c>
      <c r="I108" t="s">
        <v>668</v>
      </c>
      <c r="K108" t="s">
        <v>71</v>
      </c>
      <c r="M108" t="s">
        <v>255</v>
      </c>
      <c r="O108">
        <v>1</v>
      </c>
      <c r="P108">
        <v>5</v>
      </c>
      <c r="Q108">
        <v>0</v>
      </c>
      <c r="R108">
        <v>1</v>
      </c>
    </row>
    <row r="109" spans="1:19" ht="12.75" customHeight="1" x14ac:dyDescent="0.2">
      <c r="A109" s="12">
        <v>107</v>
      </c>
      <c r="B109" t="s">
        <v>669</v>
      </c>
      <c r="C109" t="s">
        <v>173</v>
      </c>
      <c r="D109">
        <v>2016</v>
      </c>
      <c r="E109" s="18" t="s">
        <v>250</v>
      </c>
      <c r="F109" s="3" t="s">
        <v>670</v>
      </c>
      <c r="G109" t="s">
        <v>671</v>
      </c>
      <c r="H109" t="s">
        <v>672</v>
      </c>
      <c r="I109" t="s">
        <v>673</v>
      </c>
      <c r="K109" t="s">
        <v>71</v>
      </c>
      <c r="M109" t="s">
        <v>255</v>
      </c>
      <c r="O109">
        <v>1</v>
      </c>
      <c r="P109">
        <v>5</v>
      </c>
      <c r="Q109">
        <v>1</v>
      </c>
      <c r="R109">
        <v>1</v>
      </c>
    </row>
    <row r="110" spans="1:19" ht="12.75" customHeight="1" x14ac:dyDescent="0.2">
      <c r="A110" s="12">
        <v>108</v>
      </c>
      <c r="B110" t="s">
        <v>674</v>
      </c>
      <c r="C110" t="s">
        <v>675</v>
      </c>
      <c r="D110">
        <v>2016</v>
      </c>
      <c r="E110" s="18" t="s">
        <v>250</v>
      </c>
      <c r="F110" s="3" t="s">
        <v>676</v>
      </c>
      <c r="G110" t="s">
        <v>677</v>
      </c>
      <c r="H110" t="s">
        <v>678</v>
      </c>
      <c r="I110" t="s">
        <v>679</v>
      </c>
      <c r="K110" t="s">
        <v>71</v>
      </c>
      <c r="M110" t="s">
        <v>255</v>
      </c>
      <c r="O110">
        <v>1</v>
      </c>
      <c r="P110">
        <v>4</v>
      </c>
      <c r="Q110">
        <v>1</v>
      </c>
      <c r="R110">
        <v>0</v>
      </c>
      <c r="S110" s="4" t="s">
        <v>680</v>
      </c>
    </row>
    <row r="111" spans="1:19" ht="12.75" customHeight="1" x14ac:dyDescent="0.2">
      <c r="A111" s="12">
        <v>109</v>
      </c>
      <c r="B111" t="s">
        <v>681</v>
      </c>
      <c r="C111" t="s">
        <v>682</v>
      </c>
      <c r="D111">
        <v>2015</v>
      </c>
      <c r="E111" s="18" t="s">
        <v>250</v>
      </c>
      <c r="F111" s="3" t="s">
        <v>683</v>
      </c>
      <c r="G111" t="s">
        <v>684</v>
      </c>
      <c r="H111" t="s">
        <v>685</v>
      </c>
      <c r="I111" t="s">
        <v>686</v>
      </c>
      <c r="K111" t="s">
        <v>71</v>
      </c>
      <c r="M111" t="s">
        <v>255</v>
      </c>
      <c r="O111">
        <v>0</v>
      </c>
      <c r="S111" s="4" t="s">
        <v>687</v>
      </c>
    </row>
    <row r="112" spans="1:19" ht="12.75" customHeight="1" x14ac:dyDescent="0.2">
      <c r="A112" s="12">
        <v>110</v>
      </c>
      <c r="B112" t="s">
        <v>688</v>
      </c>
      <c r="C112" t="s">
        <v>689</v>
      </c>
      <c r="D112">
        <v>2015</v>
      </c>
      <c r="E112" s="18" t="s">
        <v>250</v>
      </c>
      <c r="F112" s="3" t="s">
        <v>690</v>
      </c>
      <c r="G112" t="s">
        <v>691</v>
      </c>
      <c r="H112" t="s">
        <v>692</v>
      </c>
      <c r="I112" t="s">
        <v>693</v>
      </c>
      <c r="K112" t="s">
        <v>71</v>
      </c>
      <c r="M112" t="s">
        <v>255</v>
      </c>
      <c r="O112">
        <v>0</v>
      </c>
      <c r="S112" s="4" t="s">
        <v>694</v>
      </c>
    </row>
    <row r="113" spans="1:19" ht="12.75" customHeight="1" x14ac:dyDescent="0.2">
      <c r="A113" s="12">
        <v>111</v>
      </c>
      <c r="B113" t="s">
        <v>695</v>
      </c>
      <c r="C113" t="s">
        <v>696</v>
      </c>
      <c r="D113">
        <v>2015</v>
      </c>
      <c r="E113" s="18" t="s">
        <v>250</v>
      </c>
      <c r="F113" s="3" t="s">
        <v>697</v>
      </c>
      <c r="G113" t="s">
        <v>698</v>
      </c>
      <c r="H113" t="s">
        <v>699</v>
      </c>
      <c r="I113" t="s">
        <v>700</v>
      </c>
      <c r="K113" t="s">
        <v>71</v>
      </c>
      <c r="M113" t="s">
        <v>255</v>
      </c>
      <c r="O113">
        <v>1</v>
      </c>
      <c r="P113">
        <v>4</v>
      </c>
      <c r="Q113">
        <v>1</v>
      </c>
      <c r="R113">
        <v>0</v>
      </c>
      <c r="S113" s="4" t="s">
        <v>701</v>
      </c>
    </row>
    <row r="114" spans="1:19" ht="12.75" customHeight="1" x14ac:dyDescent="0.2">
      <c r="A114" s="12">
        <v>112</v>
      </c>
      <c r="B114" t="s">
        <v>702</v>
      </c>
      <c r="C114" t="s">
        <v>703</v>
      </c>
      <c r="D114">
        <v>2018</v>
      </c>
      <c r="E114" s="18" t="s">
        <v>250</v>
      </c>
      <c r="F114" s="19" t="s">
        <v>704</v>
      </c>
      <c r="G114" t="s">
        <v>705</v>
      </c>
      <c r="H114" t="s">
        <v>706</v>
      </c>
      <c r="I114" t="s">
        <v>707</v>
      </c>
      <c r="K114" t="s">
        <v>71</v>
      </c>
      <c r="M114" t="s">
        <v>255</v>
      </c>
      <c r="O114">
        <v>1</v>
      </c>
      <c r="P114">
        <v>5</v>
      </c>
      <c r="Q114">
        <v>1</v>
      </c>
      <c r="R114">
        <v>1</v>
      </c>
    </row>
    <row r="115" spans="1:19" ht="12.75" customHeight="1" x14ac:dyDescent="0.2">
      <c r="A115" s="12">
        <v>113</v>
      </c>
      <c r="B115" t="s">
        <v>708</v>
      </c>
      <c r="C115" t="s">
        <v>709</v>
      </c>
      <c r="D115">
        <v>2019</v>
      </c>
      <c r="E115" s="18" t="s">
        <v>250</v>
      </c>
      <c r="F115" s="3" t="s">
        <v>710</v>
      </c>
      <c r="G115" t="s">
        <v>711</v>
      </c>
      <c r="H115" t="s">
        <v>712</v>
      </c>
      <c r="I115" t="s">
        <v>713</v>
      </c>
      <c r="K115" t="s">
        <v>71</v>
      </c>
      <c r="M115" t="s">
        <v>255</v>
      </c>
      <c r="O115">
        <v>0</v>
      </c>
      <c r="S115" s="4" t="s">
        <v>714</v>
      </c>
    </row>
    <row r="116" spans="1:19" ht="12.75" customHeight="1" x14ac:dyDescent="0.2">
      <c r="A116" s="12">
        <v>114</v>
      </c>
      <c r="B116" t="s">
        <v>715</v>
      </c>
      <c r="C116" t="s">
        <v>716</v>
      </c>
      <c r="D116">
        <v>2016</v>
      </c>
      <c r="E116" s="18" t="s">
        <v>250</v>
      </c>
      <c r="F116" s="3" t="s">
        <v>717</v>
      </c>
      <c r="G116" t="s">
        <v>718</v>
      </c>
      <c r="H116" t="s">
        <v>719</v>
      </c>
      <c r="I116" t="s">
        <v>720</v>
      </c>
      <c r="K116" t="s">
        <v>71</v>
      </c>
      <c r="M116" t="s">
        <v>255</v>
      </c>
      <c r="O116">
        <v>1</v>
      </c>
      <c r="P116">
        <v>5</v>
      </c>
      <c r="Q116">
        <v>0</v>
      </c>
      <c r="R116">
        <v>1</v>
      </c>
    </row>
    <row r="117" spans="1:19" ht="12.75" customHeight="1" x14ac:dyDescent="0.2">
      <c r="A117" s="12">
        <v>115</v>
      </c>
      <c r="B117" t="s">
        <v>721</v>
      </c>
      <c r="C117" t="s">
        <v>722</v>
      </c>
      <c r="D117">
        <v>2016</v>
      </c>
      <c r="E117" s="18" t="s">
        <v>250</v>
      </c>
      <c r="F117" s="3" t="s">
        <v>723</v>
      </c>
      <c r="G117" t="s">
        <v>724</v>
      </c>
      <c r="H117" t="s">
        <v>725</v>
      </c>
      <c r="I117" t="s">
        <v>726</v>
      </c>
      <c r="K117" t="s">
        <v>71</v>
      </c>
      <c r="M117" t="s">
        <v>255</v>
      </c>
      <c r="O117">
        <v>1</v>
      </c>
      <c r="P117">
        <v>5</v>
      </c>
      <c r="Q117">
        <v>0</v>
      </c>
      <c r="R117">
        <v>1</v>
      </c>
    </row>
    <row r="118" spans="1:19" ht="12.75" customHeight="1" x14ac:dyDescent="0.2">
      <c r="A118" s="12">
        <v>116</v>
      </c>
      <c r="B118" t="s">
        <v>727</v>
      </c>
      <c r="C118" t="s">
        <v>728</v>
      </c>
      <c r="D118">
        <v>2017</v>
      </c>
      <c r="E118" s="18" t="s">
        <v>250</v>
      </c>
      <c r="F118" s="3" t="s">
        <v>729</v>
      </c>
      <c r="G118" t="s">
        <v>730</v>
      </c>
      <c r="H118" t="s">
        <v>731</v>
      </c>
      <c r="I118" t="s">
        <v>732</v>
      </c>
      <c r="K118" t="s">
        <v>71</v>
      </c>
      <c r="M118" t="s">
        <v>255</v>
      </c>
      <c r="O118">
        <v>1</v>
      </c>
      <c r="P118">
        <v>4</v>
      </c>
      <c r="Q118">
        <v>1</v>
      </c>
      <c r="R118">
        <v>0</v>
      </c>
      <c r="S118" s="4" t="s">
        <v>733</v>
      </c>
    </row>
    <row r="119" spans="1:19" ht="12.75" customHeight="1" x14ac:dyDescent="0.2">
      <c r="A119" s="12">
        <v>117</v>
      </c>
      <c r="B119" t="s">
        <v>734</v>
      </c>
      <c r="C119" t="s">
        <v>735</v>
      </c>
      <c r="D119">
        <v>2019</v>
      </c>
      <c r="E119" s="18" t="s">
        <v>250</v>
      </c>
      <c r="F119" s="19" t="s">
        <v>736</v>
      </c>
      <c r="G119" t="s">
        <v>737</v>
      </c>
      <c r="H119" t="s">
        <v>738</v>
      </c>
      <c r="I119" t="s">
        <v>739</v>
      </c>
      <c r="K119" t="s">
        <v>71</v>
      </c>
      <c r="M119" t="s">
        <v>255</v>
      </c>
      <c r="O119">
        <v>1</v>
      </c>
      <c r="P119">
        <v>5</v>
      </c>
      <c r="Q119">
        <v>0</v>
      </c>
      <c r="R119">
        <v>1</v>
      </c>
    </row>
    <row r="120" spans="1:19" ht="12.75" customHeight="1" x14ac:dyDescent="0.2">
      <c r="A120" s="12">
        <v>118</v>
      </c>
      <c r="B120" t="s">
        <v>740</v>
      </c>
      <c r="C120" t="s">
        <v>741</v>
      </c>
      <c r="D120">
        <v>2017</v>
      </c>
      <c r="E120" s="18" t="s">
        <v>250</v>
      </c>
      <c r="F120" s="3" t="s">
        <v>742</v>
      </c>
      <c r="H120" t="s">
        <v>743</v>
      </c>
      <c r="I120" t="s">
        <v>744</v>
      </c>
      <c r="K120" t="s">
        <v>71</v>
      </c>
      <c r="M120" t="s">
        <v>255</v>
      </c>
      <c r="O120">
        <v>1</v>
      </c>
      <c r="P120">
        <v>5</v>
      </c>
      <c r="Q120">
        <v>1</v>
      </c>
      <c r="R120">
        <v>1</v>
      </c>
    </row>
    <row r="121" spans="1:19" ht="12.75" customHeight="1" x14ac:dyDescent="0.2">
      <c r="A121" s="12">
        <v>119</v>
      </c>
      <c r="B121" t="s">
        <v>745</v>
      </c>
      <c r="C121" t="s">
        <v>746</v>
      </c>
      <c r="D121">
        <v>2019</v>
      </c>
      <c r="E121" s="18" t="s">
        <v>250</v>
      </c>
      <c r="F121" s="19" t="s">
        <v>747</v>
      </c>
      <c r="G121" t="s">
        <v>748</v>
      </c>
      <c r="H121" t="s">
        <v>749</v>
      </c>
      <c r="I121" t="s">
        <v>750</v>
      </c>
      <c r="K121" t="s">
        <v>71</v>
      </c>
      <c r="M121" t="s">
        <v>255</v>
      </c>
      <c r="O121">
        <v>1</v>
      </c>
      <c r="P121">
        <v>5</v>
      </c>
      <c r="Q121">
        <v>1</v>
      </c>
      <c r="R121">
        <v>0</v>
      </c>
      <c r="S121" s="4" t="s">
        <v>751</v>
      </c>
    </row>
    <row r="122" spans="1:19" ht="12.75" customHeight="1" x14ac:dyDescent="0.2">
      <c r="A122" s="12">
        <v>120</v>
      </c>
      <c r="B122" t="s">
        <v>752</v>
      </c>
      <c r="C122" t="s">
        <v>753</v>
      </c>
      <c r="D122">
        <v>2017</v>
      </c>
      <c r="E122" s="18" t="s">
        <v>250</v>
      </c>
      <c r="F122" s="3" t="s">
        <v>754</v>
      </c>
      <c r="G122" t="s">
        <v>755</v>
      </c>
      <c r="H122" t="s">
        <v>756</v>
      </c>
      <c r="I122" t="s">
        <v>757</v>
      </c>
      <c r="K122" t="s">
        <v>71</v>
      </c>
      <c r="M122" t="s">
        <v>255</v>
      </c>
      <c r="O122">
        <v>0</v>
      </c>
      <c r="S122" s="4" t="s">
        <v>758</v>
      </c>
    </row>
    <row r="123" spans="1:19" ht="12.75" customHeight="1" x14ac:dyDescent="0.2">
      <c r="A123" s="12">
        <v>121</v>
      </c>
      <c r="B123" t="s">
        <v>759</v>
      </c>
      <c r="C123" t="s">
        <v>760</v>
      </c>
      <c r="D123">
        <v>2017</v>
      </c>
      <c r="E123" s="18" t="s">
        <v>250</v>
      </c>
      <c r="F123" s="19" t="s">
        <v>761</v>
      </c>
      <c r="H123" t="s">
        <v>762</v>
      </c>
      <c r="I123" t="s">
        <v>763</v>
      </c>
      <c r="K123" t="s">
        <v>71</v>
      </c>
      <c r="M123" t="s">
        <v>255</v>
      </c>
      <c r="O123">
        <v>1</v>
      </c>
      <c r="P123">
        <v>5</v>
      </c>
      <c r="Q123">
        <v>1</v>
      </c>
      <c r="R123">
        <v>1</v>
      </c>
    </row>
    <row r="124" spans="1:19" ht="12.75" customHeight="1" x14ac:dyDescent="0.2">
      <c r="A124" s="12">
        <v>122</v>
      </c>
      <c r="B124" t="s">
        <v>764</v>
      </c>
      <c r="C124" t="s">
        <v>765</v>
      </c>
      <c r="D124">
        <v>2019</v>
      </c>
      <c r="E124" s="18" t="s">
        <v>250</v>
      </c>
      <c r="F124" s="19" t="s">
        <v>766</v>
      </c>
      <c r="G124" t="s">
        <v>767</v>
      </c>
      <c r="H124" t="s">
        <v>768</v>
      </c>
      <c r="I124" t="s">
        <v>769</v>
      </c>
      <c r="K124" t="s">
        <v>71</v>
      </c>
      <c r="M124" t="s">
        <v>255</v>
      </c>
      <c r="O124">
        <v>0</v>
      </c>
      <c r="S124" s="4" t="s">
        <v>770</v>
      </c>
    </row>
    <row r="125" spans="1:19" ht="12.75" customHeight="1" x14ac:dyDescent="0.2">
      <c r="A125" s="12">
        <v>123</v>
      </c>
      <c r="B125" t="s">
        <v>771</v>
      </c>
      <c r="C125" t="s">
        <v>772</v>
      </c>
      <c r="D125">
        <v>2017</v>
      </c>
      <c r="E125" s="18" t="s">
        <v>250</v>
      </c>
      <c r="F125" s="3" t="s">
        <v>773</v>
      </c>
      <c r="G125" t="s">
        <v>774</v>
      </c>
      <c r="H125" t="s">
        <v>775</v>
      </c>
      <c r="I125" t="s">
        <v>776</v>
      </c>
      <c r="K125" t="s">
        <v>71</v>
      </c>
      <c r="M125" t="s">
        <v>255</v>
      </c>
      <c r="O125">
        <v>0</v>
      </c>
      <c r="S125" s="4" t="s">
        <v>777</v>
      </c>
    </row>
    <row r="126" spans="1:19" ht="12.75" customHeight="1" x14ac:dyDescent="0.2">
      <c r="A126" s="12">
        <v>124</v>
      </c>
      <c r="B126" t="s">
        <v>778</v>
      </c>
      <c r="C126" t="s">
        <v>779</v>
      </c>
      <c r="D126">
        <v>2017</v>
      </c>
      <c r="E126" s="18" t="s">
        <v>250</v>
      </c>
      <c r="F126" s="3" t="s">
        <v>780</v>
      </c>
      <c r="G126" t="s">
        <v>781</v>
      </c>
      <c r="H126" t="s">
        <v>782</v>
      </c>
      <c r="I126" t="s">
        <v>783</v>
      </c>
      <c r="K126" t="s">
        <v>71</v>
      </c>
      <c r="M126" t="s">
        <v>255</v>
      </c>
      <c r="O126">
        <v>1</v>
      </c>
      <c r="P126">
        <v>5</v>
      </c>
      <c r="Q126">
        <v>1</v>
      </c>
      <c r="R126">
        <v>1</v>
      </c>
    </row>
    <row r="127" spans="1:19" ht="12.75" customHeight="1" x14ac:dyDescent="0.2">
      <c r="A127" s="12">
        <v>125</v>
      </c>
      <c r="B127" t="s">
        <v>784</v>
      </c>
      <c r="C127" t="s">
        <v>785</v>
      </c>
      <c r="D127">
        <v>2015</v>
      </c>
      <c r="E127" s="18" t="s">
        <v>250</v>
      </c>
      <c r="F127" s="3" t="s">
        <v>786</v>
      </c>
      <c r="G127" t="s">
        <v>787</v>
      </c>
      <c r="H127" t="s">
        <v>788</v>
      </c>
      <c r="I127" t="s">
        <v>789</v>
      </c>
      <c r="K127" t="s">
        <v>71</v>
      </c>
      <c r="M127" t="s">
        <v>255</v>
      </c>
      <c r="O127" s="20">
        <v>1</v>
      </c>
      <c r="P127">
        <v>4</v>
      </c>
      <c r="Q127">
        <v>1</v>
      </c>
      <c r="R127">
        <v>0</v>
      </c>
      <c r="S127" s="4" t="s">
        <v>790</v>
      </c>
    </row>
    <row r="128" spans="1:19" ht="12.75" customHeight="1" x14ac:dyDescent="0.2">
      <c r="A128" s="12">
        <v>126</v>
      </c>
      <c r="B128" t="s">
        <v>791</v>
      </c>
      <c r="C128" t="s">
        <v>792</v>
      </c>
      <c r="D128">
        <v>2016</v>
      </c>
      <c r="E128" s="18" t="s">
        <v>250</v>
      </c>
      <c r="F128" s="3" t="s">
        <v>793</v>
      </c>
      <c r="G128" t="s">
        <v>794</v>
      </c>
      <c r="H128" t="s">
        <v>795</v>
      </c>
      <c r="I128" t="s">
        <v>796</v>
      </c>
      <c r="K128" t="s">
        <v>71</v>
      </c>
      <c r="M128" t="s">
        <v>255</v>
      </c>
      <c r="O128">
        <v>0</v>
      </c>
      <c r="S128" s="4" t="s">
        <v>797</v>
      </c>
    </row>
    <row r="129" spans="1:19" ht="12.75" customHeight="1" x14ac:dyDescent="0.2">
      <c r="A129" s="12">
        <v>127</v>
      </c>
      <c r="B129" t="s">
        <v>798</v>
      </c>
      <c r="C129" t="s">
        <v>799</v>
      </c>
      <c r="D129">
        <v>2018</v>
      </c>
      <c r="E129" s="18" t="s">
        <v>250</v>
      </c>
      <c r="F129" s="3" t="s">
        <v>800</v>
      </c>
      <c r="G129" t="s">
        <v>801</v>
      </c>
      <c r="H129" t="s">
        <v>802</v>
      </c>
      <c r="I129" t="s">
        <v>803</v>
      </c>
      <c r="K129" t="s">
        <v>71</v>
      </c>
      <c r="M129" t="s">
        <v>255</v>
      </c>
      <c r="O129" s="20">
        <v>1</v>
      </c>
      <c r="P129">
        <v>5</v>
      </c>
      <c r="Q129">
        <v>1</v>
      </c>
      <c r="R129">
        <v>1</v>
      </c>
    </row>
    <row r="130" spans="1:19" ht="12.75" customHeight="1" x14ac:dyDescent="0.2">
      <c r="A130" s="12">
        <v>128</v>
      </c>
      <c r="B130" t="s">
        <v>804</v>
      </c>
      <c r="C130" t="s">
        <v>805</v>
      </c>
      <c r="D130">
        <v>2015</v>
      </c>
      <c r="E130" s="18" t="s">
        <v>250</v>
      </c>
      <c r="F130" s="3" t="s">
        <v>806</v>
      </c>
      <c r="G130" t="s">
        <v>807</v>
      </c>
      <c r="H130" t="s">
        <v>808</v>
      </c>
      <c r="I130" t="s">
        <v>809</v>
      </c>
      <c r="K130" t="s">
        <v>71</v>
      </c>
      <c r="M130" t="s">
        <v>255</v>
      </c>
      <c r="O130" s="20">
        <v>1</v>
      </c>
      <c r="P130">
        <v>5</v>
      </c>
      <c r="Q130">
        <v>1</v>
      </c>
      <c r="R130">
        <v>1</v>
      </c>
    </row>
    <row r="131" spans="1:19" ht="12.75" customHeight="1" x14ac:dyDescent="0.2">
      <c r="A131" s="12">
        <v>129</v>
      </c>
      <c r="B131" t="s">
        <v>810</v>
      </c>
      <c r="C131" t="s">
        <v>811</v>
      </c>
      <c r="D131">
        <v>2015</v>
      </c>
      <c r="E131" s="18" t="s">
        <v>250</v>
      </c>
      <c r="F131" s="3" t="s">
        <v>812</v>
      </c>
      <c r="G131" t="s">
        <v>813</v>
      </c>
      <c r="H131" t="s">
        <v>814</v>
      </c>
      <c r="I131" t="s">
        <v>815</v>
      </c>
      <c r="K131" t="s">
        <v>71</v>
      </c>
      <c r="M131" t="s">
        <v>255</v>
      </c>
      <c r="O131">
        <v>0</v>
      </c>
      <c r="S131" s="4" t="s">
        <v>816</v>
      </c>
    </row>
    <row r="132" spans="1:19" ht="12.75" customHeight="1" x14ac:dyDescent="0.2">
      <c r="A132" s="12">
        <v>130</v>
      </c>
      <c r="B132" t="s">
        <v>817</v>
      </c>
      <c r="C132" t="s">
        <v>818</v>
      </c>
      <c r="D132">
        <v>2015</v>
      </c>
      <c r="E132" s="18" t="s">
        <v>250</v>
      </c>
      <c r="F132" s="3" t="s">
        <v>819</v>
      </c>
      <c r="G132" t="s">
        <v>820</v>
      </c>
      <c r="H132" t="s">
        <v>821</v>
      </c>
      <c r="I132" t="s">
        <v>822</v>
      </c>
      <c r="K132" t="s">
        <v>71</v>
      </c>
      <c r="M132" t="s">
        <v>255</v>
      </c>
      <c r="O132">
        <v>0</v>
      </c>
      <c r="S132" s="4" t="s">
        <v>823</v>
      </c>
    </row>
    <row r="133" spans="1:19" ht="12.75" customHeight="1" x14ac:dyDescent="0.2">
      <c r="A133" s="12">
        <v>131</v>
      </c>
      <c r="B133" t="s">
        <v>824</v>
      </c>
      <c r="C133" t="s">
        <v>825</v>
      </c>
      <c r="D133">
        <v>2015</v>
      </c>
      <c r="E133" s="18" t="s">
        <v>250</v>
      </c>
      <c r="F133" s="3" t="s">
        <v>826</v>
      </c>
      <c r="G133" t="s">
        <v>827</v>
      </c>
      <c r="H133" t="s">
        <v>828</v>
      </c>
      <c r="I133" t="s">
        <v>829</v>
      </c>
      <c r="K133" t="s">
        <v>71</v>
      </c>
      <c r="M133" t="s">
        <v>255</v>
      </c>
      <c r="O133" s="20">
        <v>1</v>
      </c>
      <c r="P133">
        <v>5</v>
      </c>
      <c r="Q133">
        <v>1</v>
      </c>
      <c r="R133">
        <v>1</v>
      </c>
    </row>
    <row r="134" spans="1:19" ht="12.75" customHeight="1" x14ac:dyDescent="0.2">
      <c r="A134" s="12">
        <v>132</v>
      </c>
      <c r="B134" t="s">
        <v>830</v>
      </c>
      <c r="C134" t="s">
        <v>831</v>
      </c>
      <c r="D134">
        <v>2017</v>
      </c>
      <c r="E134" s="18" t="s">
        <v>250</v>
      </c>
      <c r="F134" s="3" t="s">
        <v>832</v>
      </c>
      <c r="H134" t="s">
        <v>833</v>
      </c>
      <c r="I134" t="s">
        <v>834</v>
      </c>
      <c r="K134" t="s">
        <v>71</v>
      </c>
      <c r="M134" t="s">
        <v>255</v>
      </c>
      <c r="O134" s="20">
        <v>1</v>
      </c>
      <c r="P134">
        <v>5</v>
      </c>
      <c r="Q134">
        <v>1</v>
      </c>
      <c r="R134">
        <v>1</v>
      </c>
    </row>
    <row r="135" spans="1:19" ht="12.75" customHeight="1" x14ac:dyDescent="0.2">
      <c r="A135" s="12">
        <v>133</v>
      </c>
      <c r="B135" t="s">
        <v>835</v>
      </c>
      <c r="C135" t="s">
        <v>818</v>
      </c>
      <c r="D135">
        <v>2015</v>
      </c>
      <c r="E135" s="18" t="s">
        <v>250</v>
      </c>
      <c r="F135" s="3" t="s">
        <v>836</v>
      </c>
      <c r="G135" t="s">
        <v>837</v>
      </c>
      <c r="H135" t="s">
        <v>838</v>
      </c>
      <c r="I135" t="s">
        <v>839</v>
      </c>
      <c r="K135" t="s">
        <v>71</v>
      </c>
      <c r="M135" t="s">
        <v>255</v>
      </c>
      <c r="O135">
        <v>0</v>
      </c>
      <c r="S135" s="4" t="s">
        <v>840</v>
      </c>
    </row>
    <row r="136" spans="1:19" ht="12.75" customHeight="1" x14ac:dyDescent="0.2">
      <c r="A136" s="12">
        <v>134</v>
      </c>
      <c r="B136" t="s">
        <v>841</v>
      </c>
      <c r="C136" t="s">
        <v>842</v>
      </c>
      <c r="D136">
        <v>2018</v>
      </c>
      <c r="E136" s="18" t="s">
        <v>250</v>
      </c>
      <c r="F136" s="19" t="s">
        <v>843</v>
      </c>
      <c r="G136" t="s">
        <v>767</v>
      </c>
      <c r="H136" t="s">
        <v>844</v>
      </c>
      <c r="I136" t="s">
        <v>845</v>
      </c>
      <c r="K136" t="s">
        <v>71</v>
      </c>
      <c r="M136" t="s">
        <v>255</v>
      </c>
      <c r="O136" s="20">
        <v>1</v>
      </c>
      <c r="P136">
        <v>5</v>
      </c>
      <c r="Q136">
        <v>1</v>
      </c>
      <c r="R136">
        <v>1</v>
      </c>
    </row>
    <row r="137" spans="1:19" ht="12.75" customHeight="1" x14ac:dyDescent="0.2">
      <c r="A137" s="12">
        <v>135</v>
      </c>
      <c r="B137" t="s">
        <v>846</v>
      </c>
      <c r="C137" t="s">
        <v>847</v>
      </c>
      <c r="D137">
        <v>2015</v>
      </c>
      <c r="E137" s="18" t="s">
        <v>250</v>
      </c>
      <c r="F137" s="3" t="s">
        <v>848</v>
      </c>
      <c r="G137" t="s">
        <v>849</v>
      </c>
      <c r="H137" t="s">
        <v>850</v>
      </c>
      <c r="I137" t="s">
        <v>851</v>
      </c>
      <c r="K137" t="s">
        <v>71</v>
      </c>
      <c r="M137" t="s">
        <v>255</v>
      </c>
      <c r="O137" s="20">
        <v>1</v>
      </c>
      <c r="P137">
        <v>4</v>
      </c>
      <c r="Q137">
        <v>1</v>
      </c>
      <c r="R137">
        <v>0</v>
      </c>
      <c r="S137" s="4" t="s">
        <v>852</v>
      </c>
    </row>
    <row r="138" spans="1:19" ht="12.75" customHeight="1" x14ac:dyDescent="0.2">
      <c r="A138" s="12">
        <v>136</v>
      </c>
      <c r="B138" t="s">
        <v>853</v>
      </c>
      <c r="C138" t="s">
        <v>854</v>
      </c>
      <c r="D138">
        <v>2016</v>
      </c>
      <c r="E138" s="18" t="s">
        <v>250</v>
      </c>
      <c r="F138" s="3" t="s">
        <v>855</v>
      </c>
      <c r="G138" t="s">
        <v>856</v>
      </c>
      <c r="H138" t="s">
        <v>857</v>
      </c>
      <c r="I138" t="s">
        <v>858</v>
      </c>
      <c r="K138" t="s">
        <v>71</v>
      </c>
      <c r="M138" t="s">
        <v>255</v>
      </c>
      <c r="O138">
        <v>0</v>
      </c>
      <c r="S138" s="4" t="s">
        <v>859</v>
      </c>
    </row>
    <row r="139" spans="1:19" ht="12.75" customHeight="1" x14ac:dyDescent="0.2">
      <c r="A139" s="12">
        <v>137</v>
      </c>
      <c r="B139" t="s">
        <v>860</v>
      </c>
      <c r="C139" t="s">
        <v>861</v>
      </c>
      <c r="D139">
        <v>2015</v>
      </c>
      <c r="E139" s="18" t="s">
        <v>250</v>
      </c>
      <c r="F139" s="3" t="s">
        <v>862</v>
      </c>
      <c r="G139" t="s">
        <v>863</v>
      </c>
      <c r="H139" t="s">
        <v>864</v>
      </c>
      <c r="I139" t="s">
        <v>865</v>
      </c>
      <c r="K139" t="s">
        <v>71</v>
      </c>
      <c r="M139" t="s">
        <v>255</v>
      </c>
      <c r="O139">
        <v>0</v>
      </c>
      <c r="S139" s="4" t="s">
        <v>866</v>
      </c>
    </row>
    <row r="140" spans="1:19" ht="12.75" customHeight="1" x14ac:dyDescent="0.2">
      <c r="A140" s="12">
        <v>138</v>
      </c>
      <c r="B140" t="s">
        <v>867</v>
      </c>
      <c r="C140" t="s">
        <v>868</v>
      </c>
      <c r="D140">
        <v>2016</v>
      </c>
      <c r="E140" s="18" t="s">
        <v>250</v>
      </c>
      <c r="F140" s="19" t="s">
        <v>869</v>
      </c>
      <c r="G140" t="s">
        <v>870</v>
      </c>
      <c r="H140" t="s">
        <v>871</v>
      </c>
      <c r="I140" t="s">
        <v>872</v>
      </c>
      <c r="K140" t="s">
        <v>71</v>
      </c>
      <c r="M140" t="s">
        <v>255</v>
      </c>
      <c r="O140" s="20">
        <v>1</v>
      </c>
      <c r="P140">
        <v>5</v>
      </c>
      <c r="Q140">
        <v>1</v>
      </c>
      <c r="R140">
        <v>1</v>
      </c>
    </row>
    <row r="141" spans="1:19" ht="12.75" customHeight="1" x14ac:dyDescent="0.2">
      <c r="A141" s="12">
        <v>139</v>
      </c>
      <c r="B141" t="s">
        <v>873</v>
      </c>
      <c r="C141" t="s">
        <v>874</v>
      </c>
      <c r="D141">
        <v>2019</v>
      </c>
      <c r="E141" s="18" t="s">
        <v>250</v>
      </c>
      <c r="F141" s="19" t="s">
        <v>875</v>
      </c>
      <c r="G141" t="s">
        <v>876</v>
      </c>
      <c r="H141" t="s">
        <v>877</v>
      </c>
      <c r="I141" t="s">
        <v>878</v>
      </c>
      <c r="K141" t="s">
        <v>71</v>
      </c>
      <c r="M141" t="s">
        <v>255</v>
      </c>
      <c r="O141" s="20">
        <v>1</v>
      </c>
      <c r="P141">
        <v>5</v>
      </c>
      <c r="Q141">
        <v>1</v>
      </c>
      <c r="R141">
        <v>1</v>
      </c>
    </row>
    <row r="142" spans="1:19" ht="12.75" customHeight="1" x14ac:dyDescent="0.2">
      <c r="A142" s="12">
        <v>140</v>
      </c>
      <c r="B142" t="s">
        <v>879</v>
      </c>
      <c r="C142" t="s">
        <v>880</v>
      </c>
      <c r="D142">
        <v>2017</v>
      </c>
      <c r="E142" s="18" t="s">
        <v>250</v>
      </c>
      <c r="F142" s="3" t="s">
        <v>881</v>
      </c>
      <c r="G142" t="s">
        <v>882</v>
      </c>
      <c r="H142" t="s">
        <v>883</v>
      </c>
      <c r="I142" t="s">
        <v>884</v>
      </c>
      <c r="K142" t="s">
        <v>71</v>
      </c>
      <c r="M142" t="s">
        <v>255</v>
      </c>
      <c r="O142" s="20">
        <v>1</v>
      </c>
      <c r="P142">
        <v>5</v>
      </c>
      <c r="Q142">
        <v>1</v>
      </c>
      <c r="R142">
        <v>0</v>
      </c>
      <c r="S142" s="4" t="s">
        <v>885</v>
      </c>
    </row>
    <row r="143" spans="1:19" ht="12.75" customHeight="1" x14ac:dyDescent="0.2">
      <c r="A143" s="12">
        <v>141</v>
      </c>
      <c r="B143" t="s">
        <v>886</v>
      </c>
      <c r="C143" t="s">
        <v>880</v>
      </c>
      <c r="D143">
        <v>2018</v>
      </c>
      <c r="E143" s="18" t="s">
        <v>250</v>
      </c>
      <c r="F143" s="3" t="s">
        <v>887</v>
      </c>
      <c r="G143" t="s">
        <v>888</v>
      </c>
      <c r="H143" t="s">
        <v>889</v>
      </c>
      <c r="I143" t="s">
        <v>890</v>
      </c>
      <c r="K143" t="s">
        <v>71</v>
      </c>
      <c r="M143" t="s">
        <v>255</v>
      </c>
      <c r="O143" s="20">
        <v>1</v>
      </c>
      <c r="P143">
        <v>5</v>
      </c>
      <c r="Q143">
        <v>1</v>
      </c>
      <c r="R143">
        <v>1</v>
      </c>
    </row>
    <row r="144" spans="1:19" ht="12.75" customHeight="1" x14ac:dyDescent="0.2">
      <c r="A144" s="12">
        <v>142</v>
      </c>
      <c r="B144" t="s">
        <v>891</v>
      </c>
      <c r="C144" t="s">
        <v>892</v>
      </c>
      <c r="D144">
        <v>2016</v>
      </c>
      <c r="E144" s="18" t="s">
        <v>250</v>
      </c>
      <c r="F144" s="3" t="s">
        <v>893</v>
      </c>
      <c r="G144" t="s">
        <v>894</v>
      </c>
      <c r="H144" t="s">
        <v>895</v>
      </c>
      <c r="I144" t="s">
        <v>896</v>
      </c>
      <c r="K144" t="s">
        <v>71</v>
      </c>
      <c r="M144" t="s">
        <v>255</v>
      </c>
      <c r="O144">
        <v>0</v>
      </c>
      <c r="S144" s="4" t="s">
        <v>866</v>
      </c>
    </row>
    <row r="145" spans="1:19" ht="12.75" customHeight="1" x14ac:dyDescent="0.2">
      <c r="A145" s="12">
        <v>143</v>
      </c>
      <c r="B145" t="s">
        <v>897</v>
      </c>
      <c r="C145" t="s">
        <v>898</v>
      </c>
      <c r="D145">
        <v>2016</v>
      </c>
      <c r="E145" s="18" t="s">
        <v>250</v>
      </c>
      <c r="F145" s="3" t="s">
        <v>899</v>
      </c>
      <c r="G145" t="s">
        <v>900</v>
      </c>
      <c r="H145" t="s">
        <v>901</v>
      </c>
      <c r="I145" t="s">
        <v>902</v>
      </c>
      <c r="K145" t="s">
        <v>71</v>
      </c>
      <c r="M145" t="s">
        <v>255</v>
      </c>
      <c r="O145">
        <v>0</v>
      </c>
      <c r="S145" s="4" t="s">
        <v>903</v>
      </c>
    </row>
    <row r="146" spans="1:19" ht="12.75" customHeight="1" x14ac:dyDescent="0.2">
      <c r="A146" s="12">
        <v>144</v>
      </c>
      <c r="B146" t="s">
        <v>904</v>
      </c>
      <c r="C146" t="s">
        <v>905</v>
      </c>
      <c r="D146">
        <v>2018</v>
      </c>
      <c r="E146" s="18" t="s">
        <v>250</v>
      </c>
      <c r="F146" s="3" t="s">
        <v>906</v>
      </c>
      <c r="G146" t="s">
        <v>907</v>
      </c>
      <c r="H146" t="s">
        <v>908</v>
      </c>
      <c r="I146" t="s">
        <v>909</v>
      </c>
      <c r="K146" t="s">
        <v>71</v>
      </c>
      <c r="M146" t="s">
        <v>255</v>
      </c>
      <c r="O146" s="20">
        <v>1</v>
      </c>
      <c r="P146">
        <v>5</v>
      </c>
      <c r="Q146">
        <v>0</v>
      </c>
      <c r="R146">
        <v>1</v>
      </c>
    </row>
    <row r="147" spans="1:19" ht="12.75" customHeight="1" x14ac:dyDescent="0.2">
      <c r="A147" s="12">
        <v>145</v>
      </c>
      <c r="B147" t="s">
        <v>910</v>
      </c>
      <c r="C147" t="s">
        <v>911</v>
      </c>
      <c r="D147">
        <v>2016</v>
      </c>
      <c r="E147" s="18" t="s">
        <v>250</v>
      </c>
      <c r="F147" s="3" t="s">
        <v>912</v>
      </c>
      <c r="H147" t="s">
        <v>913</v>
      </c>
      <c r="I147" t="s">
        <v>914</v>
      </c>
      <c r="K147" t="s">
        <v>71</v>
      </c>
      <c r="M147" t="s">
        <v>255</v>
      </c>
      <c r="O147" s="20">
        <v>1</v>
      </c>
      <c r="P147">
        <v>5</v>
      </c>
      <c r="Q147">
        <v>0</v>
      </c>
      <c r="R147">
        <v>1</v>
      </c>
    </row>
    <row r="148" spans="1:19" ht="12.75" customHeight="1" x14ac:dyDescent="0.2">
      <c r="A148" s="12">
        <v>146</v>
      </c>
      <c r="B148" t="s">
        <v>915</v>
      </c>
      <c r="C148" t="s">
        <v>916</v>
      </c>
      <c r="D148">
        <v>2015</v>
      </c>
      <c r="E148" s="18" t="s">
        <v>250</v>
      </c>
      <c r="F148" s="3" t="s">
        <v>917</v>
      </c>
      <c r="G148" t="s">
        <v>918</v>
      </c>
      <c r="H148" t="s">
        <v>919</v>
      </c>
      <c r="I148" t="s">
        <v>920</v>
      </c>
      <c r="K148" t="s">
        <v>71</v>
      </c>
      <c r="M148" t="s">
        <v>255</v>
      </c>
      <c r="O148">
        <v>0</v>
      </c>
      <c r="S148" s="4" t="s">
        <v>429</v>
      </c>
    </row>
    <row r="149" spans="1:19" ht="12.75" customHeight="1" x14ac:dyDescent="0.2">
      <c r="A149" s="12">
        <v>147</v>
      </c>
      <c r="B149" t="s">
        <v>921</v>
      </c>
      <c r="C149" t="s">
        <v>372</v>
      </c>
      <c r="D149">
        <v>2016</v>
      </c>
      <c r="E149" s="18" t="s">
        <v>250</v>
      </c>
      <c r="F149" s="3" t="s">
        <v>922</v>
      </c>
      <c r="G149" t="s">
        <v>923</v>
      </c>
      <c r="H149" t="s">
        <v>924</v>
      </c>
      <c r="I149" t="s">
        <v>925</v>
      </c>
      <c r="K149" t="s">
        <v>71</v>
      </c>
      <c r="M149" t="s">
        <v>255</v>
      </c>
      <c r="O149" s="20">
        <v>1</v>
      </c>
      <c r="P149">
        <v>5</v>
      </c>
      <c r="Q149">
        <v>0</v>
      </c>
      <c r="R149">
        <v>1</v>
      </c>
    </row>
    <row r="150" spans="1:19" ht="12.75" customHeight="1" x14ac:dyDescent="0.2">
      <c r="A150" s="12">
        <v>148</v>
      </c>
      <c r="B150" t="s">
        <v>926</v>
      </c>
      <c r="C150" t="s">
        <v>281</v>
      </c>
      <c r="D150">
        <v>2015</v>
      </c>
      <c r="E150" s="18" t="s">
        <v>250</v>
      </c>
      <c r="F150" s="3" t="s">
        <v>927</v>
      </c>
      <c r="G150" t="s">
        <v>928</v>
      </c>
      <c r="H150" t="s">
        <v>929</v>
      </c>
      <c r="I150" t="s">
        <v>930</v>
      </c>
      <c r="K150" t="s">
        <v>71</v>
      </c>
      <c r="M150" t="s">
        <v>255</v>
      </c>
      <c r="O150">
        <v>0</v>
      </c>
      <c r="S150" s="4" t="s">
        <v>394</v>
      </c>
    </row>
    <row r="151" spans="1:19" ht="12.75" customHeight="1" x14ac:dyDescent="0.2">
      <c r="A151" s="12">
        <v>149</v>
      </c>
      <c r="B151" t="s">
        <v>931</v>
      </c>
      <c r="C151" t="s">
        <v>932</v>
      </c>
      <c r="D151">
        <v>2017</v>
      </c>
      <c r="E151" s="18" t="s">
        <v>250</v>
      </c>
      <c r="F151" s="19" t="s">
        <v>933</v>
      </c>
      <c r="G151" t="s">
        <v>934</v>
      </c>
      <c r="H151" t="s">
        <v>935</v>
      </c>
      <c r="I151" t="s">
        <v>936</v>
      </c>
      <c r="K151" t="s">
        <v>71</v>
      </c>
      <c r="M151" t="s">
        <v>255</v>
      </c>
      <c r="O151">
        <v>0</v>
      </c>
      <c r="S151" s="4" t="s">
        <v>937</v>
      </c>
    </row>
    <row r="152" spans="1:19" ht="12.75" customHeight="1" x14ac:dyDescent="0.2">
      <c r="A152" s="12">
        <v>150</v>
      </c>
      <c r="B152" t="s">
        <v>938</v>
      </c>
      <c r="C152" t="s">
        <v>939</v>
      </c>
      <c r="D152">
        <v>2016</v>
      </c>
      <c r="E152" s="18" t="s">
        <v>250</v>
      </c>
      <c r="F152" s="3" t="s">
        <v>940</v>
      </c>
      <c r="G152" t="s">
        <v>941</v>
      </c>
      <c r="H152" t="s">
        <v>942</v>
      </c>
      <c r="I152" t="s">
        <v>943</v>
      </c>
      <c r="K152" t="s">
        <v>71</v>
      </c>
      <c r="M152" t="s">
        <v>255</v>
      </c>
      <c r="O152">
        <v>0</v>
      </c>
      <c r="S152" s="4" t="s">
        <v>944</v>
      </c>
    </row>
    <row r="153" spans="1:19" ht="12.75" customHeight="1" x14ac:dyDescent="0.2">
      <c r="A153" s="12">
        <v>151</v>
      </c>
      <c r="B153" t="s">
        <v>945</v>
      </c>
      <c r="C153" t="s">
        <v>946</v>
      </c>
      <c r="D153">
        <v>2015</v>
      </c>
      <c r="E153" s="18" t="s">
        <v>250</v>
      </c>
      <c r="F153" s="3" t="s">
        <v>947</v>
      </c>
      <c r="G153" t="s">
        <v>948</v>
      </c>
      <c r="H153" t="s">
        <v>949</v>
      </c>
      <c r="I153" t="s">
        <v>950</v>
      </c>
      <c r="K153" t="s">
        <v>71</v>
      </c>
      <c r="M153" t="s">
        <v>255</v>
      </c>
      <c r="O153">
        <v>0</v>
      </c>
      <c r="S153" s="4" t="s">
        <v>951</v>
      </c>
    </row>
    <row r="154" spans="1:19" ht="12.75" customHeight="1" x14ac:dyDescent="0.2">
      <c r="A154" s="12">
        <v>152</v>
      </c>
      <c r="B154" t="s">
        <v>952</v>
      </c>
      <c r="C154" t="s">
        <v>953</v>
      </c>
      <c r="D154">
        <v>2019</v>
      </c>
      <c r="E154" s="18" t="s">
        <v>250</v>
      </c>
      <c r="F154" s="3" t="s">
        <v>954</v>
      </c>
      <c r="G154" t="s">
        <v>955</v>
      </c>
      <c r="H154" t="s">
        <v>956</v>
      </c>
      <c r="I154" t="s">
        <v>957</v>
      </c>
      <c r="K154" t="s">
        <v>71</v>
      </c>
      <c r="M154" t="s">
        <v>255</v>
      </c>
      <c r="O154">
        <v>0</v>
      </c>
      <c r="S154" s="4" t="s">
        <v>958</v>
      </c>
    </row>
    <row r="155" spans="1:19" ht="12.75" customHeight="1" x14ac:dyDescent="0.2">
      <c r="A155" s="12">
        <v>153</v>
      </c>
      <c r="B155" t="s">
        <v>959</v>
      </c>
      <c r="C155" t="s">
        <v>960</v>
      </c>
      <c r="D155">
        <v>2017</v>
      </c>
      <c r="E155" s="18" t="s">
        <v>250</v>
      </c>
      <c r="F155" s="3" t="s">
        <v>961</v>
      </c>
      <c r="H155" t="s">
        <v>962</v>
      </c>
      <c r="I155" t="s">
        <v>963</v>
      </c>
      <c r="K155" t="s">
        <v>71</v>
      </c>
      <c r="M155" t="s">
        <v>255</v>
      </c>
      <c r="O155">
        <v>0</v>
      </c>
      <c r="S155" s="4" t="s">
        <v>964</v>
      </c>
    </row>
    <row r="156" spans="1:19" ht="12.75" customHeight="1" x14ac:dyDescent="0.2">
      <c r="A156" s="12">
        <v>154</v>
      </c>
      <c r="B156" t="s">
        <v>965</v>
      </c>
      <c r="C156" t="s">
        <v>966</v>
      </c>
      <c r="D156">
        <v>2018</v>
      </c>
      <c r="E156" s="18" t="s">
        <v>250</v>
      </c>
      <c r="F156" s="3" t="s">
        <v>967</v>
      </c>
      <c r="G156" t="s">
        <v>968</v>
      </c>
      <c r="H156" t="s">
        <v>969</v>
      </c>
      <c r="I156" t="s">
        <v>970</v>
      </c>
      <c r="K156" t="s">
        <v>71</v>
      </c>
      <c r="M156" t="s">
        <v>255</v>
      </c>
      <c r="O156">
        <v>0</v>
      </c>
      <c r="S156" s="4" t="s">
        <v>971</v>
      </c>
    </row>
    <row r="157" spans="1:19" ht="12.75" customHeight="1" x14ac:dyDescent="0.2">
      <c r="A157" s="12">
        <v>155</v>
      </c>
      <c r="B157" t="s">
        <v>972</v>
      </c>
      <c r="C157" t="s">
        <v>973</v>
      </c>
      <c r="D157">
        <v>2018</v>
      </c>
      <c r="E157" s="18" t="s">
        <v>250</v>
      </c>
      <c r="F157" s="3" t="s">
        <v>974</v>
      </c>
      <c r="G157" t="s">
        <v>975</v>
      </c>
      <c r="H157" t="s">
        <v>976</v>
      </c>
      <c r="I157" t="s">
        <v>977</v>
      </c>
      <c r="K157" t="s">
        <v>71</v>
      </c>
      <c r="M157" t="s">
        <v>255</v>
      </c>
      <c r="O157">
        <v>0</v>
      </c>
      <c r="S157" s="4" t="s">
        <v>978</v>
      </c>
    </row>
    <row r="158" spans="1:19" ht="12.75" customHeight="1" x14ac:dyDescent="0.2">
      <c r="A158" s="12">
        <v>156</v>
      </c>
      <c r="B158" t="s">
        <v>979</v>
      </c>
      <c r="C158" t="s">
        <v>980</v>
      </c>
      <c r="D158">
        <v>2015</v>
      </c>
      <c r="E158" s="18" t="s">
        <v>250</v>
      </c>
      <c r="F158" s="3" t="s">
        <v>981</v>
      </c>
      <c r="G158" t="s">
        <v>982</v>
      </c>
      <c r="H158" t="s">
        <v>983</v>
      </c>
      <c r="I158" t="s">
        <v>984</v>
      </c>
      <c r="K158" t="s">
        <v>71</v>
      </c>
      <c r="M158" t="s">
        <v>255</v>
      </c>
      <c r="O158">
        <v>0</v>
      </c>
      <c r="S158" s="4" t="s">
        <v>985</v>
      </c>
    </row>
    <row r="159" spans="1:19" ht="12.75" customHeight="1" x14ac:dyDescent="0.2">
      <c r="A159" s="12">
        <v>157</v>
      </c>
      <c r="B159" t="s">
        <v>986</v>
      </c>
      <c r="C159" t="s">
        <v>987</v>
      </c>
      <c r="D159">
        <v>2015</v>
      </c>
      <c r="E159" s="18" t="s">
        <v>250</v>
      </c>
      <c r="F159" s="3" t="s">
        <v>988</v>
      </c>
      <c r="G159" t="s">
        <v>989</v>
      </c>
      <c r="H159" t="s">
        <v>990</v>
      </c>
      <c r="I159" t="s">
        <v>991</v>
      </c>
      <c r="K159" t="s">
        <v>71</v>
      </c>
      <c r="M159" t="s">
        <v>255</v>
      </c>
      <c r="O159">
        <v>0</v>
      </c>
      <c r="S159" s="4" t="s">
        <v>992</v>
      </c>
    </row>
    <row r="160" spans="1:19" ht="12.75" customHeight="1" x14ac:dyDescent="0.2">
      <c r="A160" s="12">
        <v>158</v>
      </c>
      <c r="B160" t="s">
        <v>993</v>
      </c>
      <c r="C160" t="s">
        <v>994</v>
      </c>
      <c r="D160">
        <v>2019</v>
      </c>
      <c r="E160" s="18" t="s">
        <v>250</v>
      </c>
      <c r="F160" s="19" t="s">
        <v>995</v>
      </c>
      <c r="G160" t="s">
        <v>996</v>
      </c>
      <c r="H160" t="s">
        <v>997</v>
      </c>
      <c r="I160" t="s">
        <v>998</v>
      </c>
      <c r="K160" t="s">
        <v>71</v>
      </c>
      <c r="M160" t="s">
        <v>255</v>
      </c>
      <c r="O160">
        <v>0</v>
      </c>
      <c r="S160" s="4" t="s">
        <v>999</v>
      </c>
    </row>
    <row r="161" spans="1:19" ht="12.75" customHeight="1" x14ac:dyDescent="0.2">
      <c r="A161" s="12">
        <v>159</v>
      </c>
      <c r="B161" t="s">
        <v>1000</v>
      </c>
      <c r="C161" t="s">
        <v>1001</v>
      </c>
      <c r="D161">
        <v>2017</v>
      </c>
      <c r="E161" s="18" t="s">
        <v>250</v>
      </c>
      <c r="F161" s="3" t="s">
        <v>1002</v>
      </c>
      <c r="H161" t="s">
        <v>1003</v>
      </c>
      <c r="I161" t="s">
        <v>1004</v>
      </c>
      <c r="K161" t="s">
        <v>71</v>
      </c>
      <c r="M161" t="s">
        <v>255</v>
      </c>
      <c r="O161">
        <v>0</v>
      </c>
      <c r="S161" s="4" t="s">
        <v>1005</v>
      </c>
    </row>
    <row r="162" spans="1:19" ht="12.75" customHeight="1" x14ac:dyDescent="0.2">
      <c r="A162" s="12">
        <v>160</v>
      </c>
      <c r="B162" t="s">
        <v>1006</v>
      </c>
      <c r="C162" t="s">
        <v>1007</v>
      </c>
      <c r="D162">
        <v>2015</v>
      </c>
      <c r="E162" s="18" t="s">
        <v>250</v>
      </c>
      <c r="F162" s="3" t="s">
        <v>1008</v>
      </c>
      <c r="G162" t="s">
        <v>1009</v>
      </c>
      <c r="H162" t="s">
        <v>1010</v>
      </c>
      <c r="I162" t="s">
        <v>1011</v>
      </c>
      <c r="K162" t="s">
        <v>71</v>
      </c>
      <c r="M162" t="s">
        <v>255</v>
      </c>
      <c r="O162">
        <v>1</v>
      </c>
      <c r="P162">
        <v>4</v>
      </c>
      <c r="Q162">
        <v>1</v>
      </c>
      <c r="R162">
        <v>0</v>
      </c>
      <c r="S162" s="4" t="s">
        <v>1012</v>
      </c>
    </row>
    <row r="163" spans="1:19" ht="12.75" customHeight="1" x14ac:dyDescent="0.2">
      <c r="A163" s="12">
        <v>161</v>
      </c>
      <c r="B163" t="s">
        <v>1013</v>
      </c>
      <c r="C163" t="s">
        <v>1014</v>
      </c>
      <c r="D163">
        <v>2015</v>
      </c>
      <c r="E163" s="18" t="s">
        <v>250</v>
      </c>
      <c r="F163" s="3" t="s">
        <v>1015</v>
      </c>
      <c r="G163" t="s">
        <v>1016</v>
      </c>
      <c r="H163" t="s">
        <v>1017</v>
      </c>
      <c r="I163" t="s">
        <v>1018</v>
      </c>
      <c r="K163" t="s">
        <v>71</v>
      </c>
      <c r="M163" t="s">
        <v>255</v>
      </c>
      <c r="O163">
        <v>0</v>
      </c>
      <c r="S163" s="4" t="s">
        <v>1019</v>
      </c>
    </row>
    <row r="164" spans="1:19" ht="12.75" customHeight="1" x14ac:dyDescent="0.2">
      <c r="A164" s="12">
        <v>162</v>
      </c>
      <c r="B164" t="s">
        <v>1020</v>
      </c>
      <c r="C164" t="s">
        <v>1021</v>
      </c>
      <c r="D164">
        <v>2015</v>
      </c>
      <c r="E164" s="18" t="s">
        <v>250</v>
      </c>
      <c r="F164" s="3" t="s">
        <v>1022</v>
      </c>
      <c r="G164" t="s">
        <v>1023</v>
      </c>
      <c r="H164" t="s">
        <v>1024</v>
      </c>
      <c r="I164" t="s">
        <v>1025</v>
      </c>
      <c r="K164" t="s">
        <v>71</v>
      </c>
      <c r="M164" t="s">
        <v>255</v>
      </c>
      <c r="O164">
        <v>0</v>
      </c>
      <c r="S164" s="4" t="s">
        <v>1026</v>
      </c>
    </row>
    <row r="165" spans="1:19" ht="12.75" customHeight="1" x14ac:dyDescent="0.2">
      <c r="A165" s="12">
        <v>163</v>
      </c>
      <c r="B165" t="s">
        <v>1027</v>
      </c>
      <c r="C165" t="s">
        <v>281</v>
      </c>
      <c r="D165">
        <v>2018</v>
      </c>
      <c r="E165" s="18" t="s">
        <v>250</v>
      </c>
      <c r="F165" s="3" t="s">
        <v>1028</v>
      </c>
      <c r="H165" t="s">
        <v>1029</v>
      </c>
      <c r="I165" t="s">
        <v>1030</v>
      </c>
      <c r="K165" t="s">
        <v>71</v>
      </c>
      <c r="M165" t="s">
        <v>255</v>
      </c>
      <c r="O165">
        <v>0</v>
      </c>
      <c r="S165" s="4" t="s">
        <v>1031</v>
      </c>
    </row>
    <row r="166" spans="1:19" ht="12.75" customHeight="1" x14ac:dyDescent="0.2">
      <c r="A166" s="12">
        <v>164</v>
      </c>
      <c r="B166" t="s">
        <v>1032</v>
      </c>
      <c r="C166" t="s">
        <v>1033</v>
      </c>
      <c r="D166">
        <v>2019</v>
      </c>
      <c r="E166" s="18" t="s">
        <v>250</v>
      </c>
      <c r="F166" s="19" t="s">
        <v>1034</v>
      </c>
      <c r="G166" t="s">
        <v>1035</v>
      </c>
      <c r="H166" t="s">
        <v>1036</v>
      </c>
      <c r="I166" t="s">
        <v>1037</v>
      </c>
      <c r="K166" t="s">
        <v>71</v>
      </c>
      <c r="M166" t="s">
        <v>255</v>
      </c>
      <c r="O166">
        <v>1</v>
      </c>
      <c r="P166">
        <v>5</v>
      </c>
      <c r="Q166">
        <v>1</v>
      </c>
      <c r="R166">
        <v>1</v>
      </c>
    </row>
    <row r="167" spans="1:19" ht="12.75" customHeight="1" x14ac:dyDescent="0.2">
      <c r="A167" s="12">
        <v>165</v>
      </c>
      <c r="B167" t="s">
        <v>1038</v>
      </c>
      <c r="C167" t="s">
        <v>1039</v>
      </c>
      <c r="D167">
        <v>2016</v>
      </c>
      <c r="E167" s="18" t="s">
        <v>250</v>
      </c>
      <c r="F167" s="19" t="s">
        <v>1040</v>
      </c>
      <c r="G167" t="s">
        <v>1041</v>
      </c>
      <c r="H167" t="s">
        <v>1042</v>
      </c>
      <c r="I167" t="s">
        <v>1043</v>
      </c>
      <c r="K167" t="s">
        <v>71</v>
      </c>
      <c r="M167" t="s">
        <v>255</v>
      </c>
      <c r="O167">
        <v>1</v>
      </c>
      <c r="P167">
        <v>4</v>
      </c>
      <c r="Q167">
        <v>1</v>
      </c>
      <c r="R167">
        <v>0</v>
      </c>
      <c r="S167" s="4" t="s">
        <v>1044</v>
      </c>
    </row>
    <row r="168" spans="1:19" ht="12.75" customHeight="1" x14ac:dyDescent="0.2">
      <c r="A168" s="12">
        <v>166</v>
      </c>
      <c r="B168" t="s">
        <v>1045</v>
      </c>
      <c r="C168" t="s">
        <v>1046</v>
      </c>
      <c r="D168">
        <v>2016</v>
      </c>
      <c r="E168" s="18" t="s">
        <v>250</v>
      </c>
      <c r="F168" s="3" t="s">
        <v>1047</v>
      </c>
      <c r="G168" t="s">
        <v>1048</v>
      </c>
      <c r="H168" t="s">
        <v>1049</v>
      </c>
      <c r="I168" t="s">
        <v>1050</v>
      </c>
      <c r="K168" t="s">
        <v>71</v>
      </c>
      <c r="M168" t="s">
        <v>255</v>
      </c>
      <c r="O168">
        <v>1</v>
      </c>
      <c r="P168">
        <v>4</v>
      </c>
      <c r="Q168">
        <v>1</v>
      </c>
      <c r="R168">
        <v>0</v>
      </c>
      <c r="S168" s="4" t="s">
        <v>1051</v>
      </c>
    </row>
    <row r="169" spans="1:19" ht="12.75" customHeight="1" x14ac:dyDescent="0.2">
      <c r="A169" s="12">
        <v>167</v>
      </c>
      <c r="B169" t="s">
        <v>1052</v>
      </c>
      <c r="C169" t="s">
        <v>1053</v>
      </c>
      <c r="D169">
        <v>2016</v>
      </c>
      <c r="E169" s="18" t="s">
        <v>250</v>
      </c>
      <c r="F169" s="3" t="s">
        <v>1054</v>
      </c>
      <c r="G169" t="s">
        <v>1055</v>
      </c>
      <c r="H169" t="s">
        <v>1056</v>
      </c>
      <c r="I169" t="s">
        <v>1057</v>
      </c>
      <c r="K169" t="s">
        <v>71</v>
      </c>
      <c r="M169" t="s">
        <v>255</v>
      </c>
      <c r="O169">
        <v>0</v>
      </c>
      <c r="S169" s="4" t="s">
        <v>1058</v>
      </c>
    </row>
    <row r="170" spans="1:19" ht="12.75" customHeight="1" x14ac:dyDescent="0.2">
      <c r="A170" s="12">
        <v>168</v>
      </c>
      <c r="B170" t="s">
        <v>1059</v>
      </c>
      <c r="C170" t="s">
        <v>1060</v>
      </c>
      <c r="D170">
        <v>2019</v>
      </c>
      <c r="E170" s="18" t="s">
        <v>250</v>
      </c>
      <c r="F170" s="19" t="s">
        <v>1061</v>
      </c>
      <c r="G170" t="s">
        <v>1062</v>
      </c>
      <c r="H170" t="s">
        <v>1063</v>
      </c>
      <c r="I170" t="s">
        <v>1064</v>
      </c>
      <c r="K170" t="s">
        <v>71</v>
      </c>
      <c r="M170" t="s">
        <v>255</v>
      </c>
      <c r="O170">
        <v>1</v>
      </c>
      <c r="P170">
        <v>4</v>
      </c>
      <c r="Q170">
        <v>1</v>
      </c>
      <c r="R170">
        <v>0</v>
      </c>
      <c r="S170" s="4" t="s">
        <v>1065</v>
      </c>
    </row>
    <row r="171" spans="1:19" ht="12.75" customHeight="1" x14ac:dyDescent="0.2">
      <c r="A171" s="12">
        <v>169</v>
      </c>
      <c r="B171" t="s">
        <v>1066</v>
      </c>
      <c r="C171" t="s">
        <v>1067</v>
      </c>
      <c r="D171">
        <v>2019</v>
      </c>
      <c r="E171" s="18" t="s">
        <v>250</v>
      </c>
      <c r="F171" s="19" t="s">
        <v>1068</v>
      </c>
      <c r="G171" t="s">
        <v>1069</v>
      </c>
      <c r="H171" t="s">
        <v>1070</v>
      </c>
      <c r="I171" t="s">
        <v>1071</v>
      </c>
      <c r="K171" t="s">
        <v>71</v>
      </c>
      <c r="M171" t="s">
        <v>255</v>
      </c>
      <c r="O171">
        <v>0</v>
      </c>
      <c r="S171" s="4" t="s">
        <v>1072</v>
      </c>
    </row>
    <row r="172" spans="1:19" ht="12.75" customHeight="1" x14ac:dyDescent="0.2">
      <c r="A172" s="12">
        <v>170</v>
      </c>
      <c r="B172" t="s">
        <v>1073</v>
      </c>
      <c r="C172" t="s">
        <v>1074</v>
      </c>
      <c r="D172">
        <v>2018</v>
      </c>
      <c r="E172" s="18" t="s">
        <v>250</v>
      </c>
      <c r="F172" s="3" t="s">
        <v>1075</v>
      </c>
      <c r="G172" t="s">
        <v>1076</v>
      </c>
      <c r="H172" t="s">
        <v>1077</v>
      </c>
      <c r="I172" t="s">
        <v>1078</v>
      </c>
      <c r="K172" t="s">
        <v>71</v>
      </c>
      <c r="M172" t="s">
        <v>255</v>
      </c>
      <c r="O172">
        <v>0</v>
      </c>
      <c r="S172" s="4" t="s">
        <v>1079</v>
      </c>
    </row>
    <row r="173" spans="1:19" ht="12.75" customHeight="1" x14ac:dyDescent="0.2">
      <c r="A173" s="12">
        <v>171</v>
      </c>
      <c r="B173" t="s">
        <v>1080</v>
      </c>
      <c r="C173" t="s">
        <v>1081</v>
      </c>
      <c r="D173">
        <v>2017</v>
      </c>
      <c r="E173" s="18" t="s">
        <v>250</v>
      </c>
      <c r="F173" s="3" t="s">
        <v>1082</v>
      </c>
      <c r="H173" t="s">
        <v>1083</v>
      </c>
      <c r="I173" t="s">
        <v>1084</v>
      </c>
      <c r="K173" t="s">
        <v>71</v>
      </c>
      <c r="M173" t="s">
        <v>255</v>
      </c>
      <c r="O173">
        <v>0</v>
      </c>
      <c r="S173" s="4" t="s">
        <v>1085</v>
      </c>
    </row>
    <row r="174" spans="1:19" ht="12.75" customHeight="1" x14ac:dyDescent="0.2">
      <c r="A174" s="12">
        <v>172</v>
      </c>
      <c r="B174" t="s">
        <v>1086</v>
      </c>
      <c r="C174" t="s">
        <v>1087</v>
      </c>
      <c r="D174">
        <v>2018</v>
      </c>
      <c r="E174" s="18" t="s">
        <v>250</v>
      </c>
      <c r="F174" s="3" t="s">
        <v>1088</v>
      </c>
      <c r="G174" t="s">
        <v>1089</v>
      </c>
      <c r="H174" t="s">
        <v>1090</v>
      </c>
      <c r="I174" t="s">
        <v>1091</v>
      </c>
      <c r="K174" t="s">
        <v>71</v>
      </c>
      <c r="M174" t="s">
        <v>255</v>
      </c>
      <c r="O174">
        <v>0</v>
      </c>
      <c r="S174" s="4" t="s">
        <v>1092</v>
      </c>
    </row>
    <row r="175" spans="1:19" ht="12.75" customHeight="1" x14ac:dyDescent="0.2">
      <c r="A175" s="12">
        <v>173</v>
      </c>
      <c r="B175" t="s">
        <v>1093</v>
      </c>
      <c r="C175" t="s">
        <v>1094</v>
      </c>
      <c r="D175">
        <v>2018</v>
      </c>
      <c r="E175" s="18" t="s">
        <v>250</v>
      </c>
      <c r="F175" s="3" t="s">
        <v>1095</v>
      </c>
      <c r="G175" t="s">
        <v>1096</v>
      </c>
      <c r="H175" t="s">
        <v>1097</v>
      </c>
      <c r="I175" t="s">
        <v>1098</v>
      </c>
      <c r="K175" t="s">
        <v>71</v>
      </c>
      <c r="M175" t="s">
        <v>255</v>
      </c>
      <c r="O175">
        <v>0</v>
      </c>
      <c r="S175" s="4" t="s">
        <v>1099</v>
      </c>
    </row>
    <row r="176" spans="1:19" ht="12.75" customHeight="1" x14ac:dyDescent="0.2">
      <c r="A176" s="12">
        <v>174</v>
      </c>
      <c r="B176" t="s">
        <v>1100</v>
      </c>
      <c r="C176" t="s">
        <v>372</v>
      </c>
      <c r="D176">
        <v>2017</v>
      </c>
      <c r="E176" s="18" t="s">
        <v>250</v>
      </c>
      <c r="F176" s="3" t="s">
        <v>1101</v>
      </c>
      <c r="G176" t="s">
        <v>1102</v>
      </c>
      <c r="H176" t="s">
        <v>1103</v>
      </c>
      <c r="I176" t="s">
        <v>1104</v>
      </c>
      <c r="K176" t="s">
        <v>71</v>
      </c>
      <c r="M176" t="s">
        <v>255</v>
      </c>
      <c r="O176">
        <v>1</v>
      </c>
      <c r="P176">
        <v>5</v>
      </c>
      <c r="Q176">
        <v>1</v>
      </c>
      <c r="R176">
        <v>1</v>
      </c>
    </row>
    <row r="177" spans="1:19" ht="12.75" customHeight="1" x14ac:dyDescent="0.2">
      <c r="A177" s="12">
        <v>175</v>
      </c>
      <c r="B177" t="s">
        <v>1105</v>
      </c>
      <c r="C177" t="s">
        <v>1106</v>
      </c>
      <c r="D177">
        <v>2018</v>
      </c>
      <c r="E177" s="18" t="s">
        <v>250</v>
      </c>
      <c r="F177" s="3" t="s">
        <v>1107</v>
      </c>
      <c r="G177" t="s">
        <v>1108</v>
      </c>
      <c r="H177" t="s">
        <v>1109</v>
      </c>
      <c r="I177" t="s">
        <v>1110</v>
      </c>
      <c r="K177" t="s">
        <v>71</v>
      </c>
      <c r="M177" t="s">
        <v>255</v>
      </c>
      <c r="O177">
        <v>1</v>
      </c>
      <c r="P177">
        <v>4</v>
      </c>
      <c r="Q177">
        <v>1</v>
      </c>
      <c r="R177">
        <v>0</v>
      </c>
      <c r="S177" s="4" t="s">
        <v>1111</v>
      </c>
    </row>
    <row r="178" spans="1:19" ht="12.75" customHeight="1" x14ac:dyDescent="0.2">
      <c r="A178" s="12">
        <v>176</v>
      </c>
      <c r="B178" t="s">
        <v>1112</v>
      </c>
      <c r="C178" t="s">
        <v>1113</v>
      </c>
      <c r="D178">
        <v>2017</v>
      </c>
      <c r="E178" s="18" t="s">
        <v>250</v>
      </c>
      <c r="F178" s="3" t="s">
        <v>1114</v>
      </c>
      <c r="G178" t="s">
        <v>1115</v>
      </c>
      <c r="H178" t="s">
        <v>1116</v>
      </c>
      <c r="I178" t="s">
        <v>1117</v>
      </c>
      <c r="K178" t="s">
        <v>71</v>
      </c>
      <c r="M178" t="s">
        <v>255</v>
      </c>
      <c r="O178">
        <v>0</v>
      </c>
      <c r="S178" s="4" t="s">
        <v>1118</v>
      </c>
    </row>
    <row r="179" spans="1:19" ht="12.75" customHeight="1" x14ac:dyDescent="0.2">
      <c r="A179" s="12">
        <v>177</v>
      </c>
      <c r="B179" t="s">
        <v>1119</v>
      </c>
      <c r="C179" t="s">
        <v>1120</v>
      </c>
      <c r="D179">
        <v>2019</v>
      </c>
      <c r="E179" s="18" t="s">
        <v>250</v>
      </c>
      <c r="F179" s="19" t="s">
        <v>1121</v>
      </c>
      <c r="G179" t="s">
        <v>1122</v>
      </c>
      <c r="H179" t="s">
        <v>1123</v>
      </c>
      <c r="I179" t="s">
        <v>1124</v>
      </c>
      <c r="K179" t="s">
        <v>71</v>
      </c>
      <c r="M179" t="s">
        <v>255</v>
      </c>
      <c r="O179">
        <v>0</v>
      </c>
      <c r="S179" s="4" t="s">
        <v>1125</v>
      </c>
    </row>
    <row r="180" spans="1:19" ht="12.75" customHeight="1" x14ac:dyDescent="0.2">
      <c r="A180" s="12">
        <v>178</v>
      </c>
      <c r="B180" t="s">
        <v>1126</v>
      </c>
      <c r="C180" t="s">
        <v>1074</v>
      </c>
      <c r="D180">
        <v>2018</v>
      </c>
      <c r="E180" s="18" t="s">
        <v>250</v>
      </c>
      <c r="F180" s="3" t="s">
        <v>1127</v>
      </c>
      <c r="G180" t="s">
        <v>1128</v>
      </c>
      <c r="H180" t="s">
        <v>1129</v>
      </c>
      <c r="I180" t="s">
        <v>1130</v>
      </c>
      <c r="K180" t="s">
        <v>71</v>
      </c>
      <c r="M180" t="s">
        <v>255</v>
      </c>
      <c r="O180">
        <v>0</v>
      </c>
      <c r="S180" s="4" t="s">
        <v>1131</v>
      </c>
    </row>
    <row r="181" spans="1:19" ht="12.75" customHeight="1" x14ac:dyDescent="0.2">
      <c r="A181" s="12">
        <v>179</v>
      </c>
      <c r="B181" t="s">
        <v>1132</v>
      </c>
      <c r="C181" t="s">
        <v>1074</v>
      </c>
      <c r="D181">
        <v>2018</v>
      </c>
      <c r="E181" s="18" t="s">
        <v>250</v>
      </c>
      <c r="F181" s="3" t="s">
        <v>1133</v>
      </c>
      <c r="G181" t="s">
        <v>1134</v>
      </c>
      <c r="H181" t="s">
        <v>1135</v>
      </c>
      <c r="I181" t="s">
        <v>1136</v>
      </c>
      <c r="K181" t="s">
        <v>71</v>
      </c>
      <c r="M181" t="s">
        <v>255</v>
      </c>
      <c r="O181">
        <v>0</v>
      </c>
      <c r="S181" s="4" t="s">
        <v>1137</v>
      </c>
    </row>
    <row r="182" spans="1:19" ht="12.75" customHeight="1" x14ac:dyDescent="0.2">
      <c r="A182" s="12">
        <v>180</v>
      </c>
      <c r="B182" t="s">
        <v>1138</v>
      </c>
      <c r="C182" t="s">
        <v>1139</v>
      </c>
      <c r="D182">
        <v>2017</v>
      </c>
      <c r="E182" s="18" t="s">
        <v>250</v>
      </c>
      <c r="F182" s="3" t="s">
        <v>1140</v>
      </c>
      <c r="H182" t="s">
        <v>1141</v>
      </c>
      <c r="I182" t="s">
        <v>1142</v>
      </c>
      <c r="K182" t="s">
        <v>71</v>
      </c>
      <c r="M182" t="s">
        <v>255</v>
      </c>
      <c r="O182">
        <v>0</v>
      </c>
      <c r="S182" s="4" t="s">
        <v>1143</v>
      </c>
    </row>
    <row r="183" spans="1:19" ht="12.75" customHeight="1" x14ac:dyDescent="0.2">
      <c r="A183" s="12">
        <v>181</v>
      </c>
      <c r="B183" t="s">
        <v>1144</v>
      </c>
      <c r="C183" t="s">
        <v>281</v>
      </c>
      <c r="D183">
        <v>2017</v>
      </c>
      <c r="E183" s="18" t="s">
        <v>250</v>
      </c>
      <c r="F183" s="3" t="s">
        <v>1145</v>
      </c>
      <c r="H183" t="s">
        <v>1146</v>
      </c>
      <c r="I183" t="s">
        <v>1147</v>
      </c>
      <c r="K183" t="s">
        <v>71</v>
      </c>
      <c r="M183" t="s">
        <v>255</v>
      </c>
      <c r="O183">
        <v>0</v>
      </c>
      <c r="S183" s="4" t="s">
        <v>1148</v>
      </c>
    </row>
    <row r="184" spans="1:19" ht="12.75" customHeight="1" x14ac:dyDescent="0.2">
      <c r="A184" s="12">
        <v>182</v>
      </c>
      <c r="B184" t="s">
        <v>1149</v>
      </c>
      <c r="C184" t="s">
        <v>1150</v>
      </c>
      <c r="D184">
        <v>2017</v>
      </c>
      <c r="E184" s="18" t="s">
        <v>250</v>
      </c>
      <c r="F184" s="3" t="s">
        <v>1151</v>
      </c>
      <c r="H184" t="s">
        <v>1152</v>
      </c>
      <c r="I184" t="s">
        <v>1153</v>
      </c>
      <c r="K184" t="s">
        <v>71</v>
      </c>
      <c r="M184" t="s">
        <v>255</v>
      </c>
      <c r="O184">
        <v>0</v>
      </c>
      <c r="S184" s="4" t="s">
        <v>1154</v>
      </c>
    </row>
    <row r="185" spans="1:19" ht="12.75" customHeight="1" x14ac:dyDescent="0.2">
      <c r="A185" s="12">
        <v>183</v>
      </c>
      <c r="B185" t="s">
        <v>1155</v>
      </c>
      <c r="C185" t="s">
        <v>1156</v>
      </c>
      <c r="D185">
        <v>2018</v>
      </c>
      <c r="E185" s="18" t="s">
        <v>250</v>
      </c>
      <c r="F185" s="19" t="s">
        <v>1157</v>
      </c>
      <c r="G185" t="s">
        <v>1158</v>
      </c>
      <c r="H185" t="s">
        <v>1159</v>
      </c>
      <c r="I185" t="s">
        <v>1160</v>
      </c>
      <c r="K185" t="s">
        <v>71</v>
      </c>
      <c r="M185" t="s">
        <v>255</v>
      </c>
      <c r="O185">
        <v>0</v>
      </c>
      <c r="S185" s="4" t="s">
        <v>1161</v>
      </c>
    </row>
    <row r="186" spans="1:19" ht="12.75" customHeight="1" x14ac:dyDescent="0.2">
      <c r="A186" s="12">
        <v>184</v>
      </c>
      <c r="B186" t="s">
        <v>1162</v>
      </c>
      <c r="C186" t="s">
        <v>1163</v>
      </c>
      <c r="D186">
        <v>2016</v>
      </c>
      <c r="E186" s="18" t="s">
        <v>250</v>
      </c>
      <c r="F186" s="3" t="s">
        <v>1164</v>
      </c>
      <c r="G186" t="s">
        <v>1165</v>
      </c>
      <c r="H186" t="s">
        <v>1166</v>
      </c>
      <c r="I186" t="s">
        <v>1167</v>
      </c>
      <c r="K186" t="s">
        <v>71</v>
      </c>
      <c r="M186" t="s">
        <v>255</v>
      </c>
      <c r="O186">
        <v>1</v>
      </c>
      <c r="P186">
        <v>4</v>
      </c>
      <c r="Q186">
        <v>1</v>
      </c>
      <c r="R186">
        <v>0</v>
      </c>
      <c r="S186" s="4" t="s">
        <v>1168</v>
      </c>
    </row>
    <row r="187" spans="1:19" ht="12.75" customHeight="1" x14ac:dyDescent="0.2">
      <c r="A187" s="12">
        <v>185</v>
      </c>
      <c r="B187" t="s">
        <v>1169</v>
      </c>
      <c r="C187" t="s">
        <v>1170</v>
      </c>
      <c r="D187">
        <v>2016</v>
      </c>
      <c r="E187" s="18" t="s">
        <v>250</v>
      </c>
      <c r="F187" s="3" t="s">
        <v>1171</v>
      </c>
      <c r="H187" t="s">
        <v>1172</v>
      </c>
      <c r="I187" t="s">
        <v>1173</v>
      </c>
      <c r="K187" t="s">
        <v>71</v>
      </c>
      <c r="M187" t="s">
        <v>255</v>
      </c>
      <c r="O187">
        <v>1</v>
      </c>
      <c r="P187">
        <v>5</v>
      </c>
      <c r="Q187">
        <v>1</v>
      </c>
      <c r="R187">
        <v>1</v>
      </c>
    </row>
    <row r="188" spans="1:19" ht="12.75" customHeight="1" x14ac:dyDescent="0.2">
      <c r="A188" s="12">
        <v>186</v>
      </c>
      <c r="B188" t="s">
        <v>1174</v>
      </c>
      <c r="C188" t="s">
        <v>1175</v>
      </c>
      <c r="D188">
        <v>2016</v>
      </c>
      <c r="E188" s="18" t="s">
        <v>250</v>
      </c>
      <c r="F188" s="3" t="s">
        <v>1176</v>
      </c>
      <c r="G188" t="s">
        <v>1177</v>
      </c>
      <c r="H188" t="s">
        <v>1178</v>
      </c>
      <c r="I188" t="s">
        <v>1179</v>
      </c>
      <c r="K188" t="s">
        <v>71</v>
      </c>
      <c r="M188" t="s">
        <v>255</v>
      </c>
      <c r="O188">
        <v>1</v>
      </c>
      <c r="P188">
        <v>4</v>
      </c>
      <c r="Q188">
        <v>1</v>
      </c>
      <c r="R188">
        <v>0</v>
      </c>
      <c r="S188" s="4" t="s">
        <v>1180</v>
      </c>
    </row>
    <row r="189" spans="1:19" ht="12.75" customHeight="1" x14ac:dyDescent="0.2">
      <c r="A189" s="12">
        <v>187</v>
      </c>
      <c r="B189" t="s">
        <v>1181</v>
      </c>
      <c r="C189" t="s">
        <v>1182</v>
      </c>
      <c r="D189">
        <v>2016</v>
      </c>
      <c r="E189" s="18" t="s">
        <v>250</v>
      </c>
      <c r="F189" s="3" t="s">
        <v>1183</v>
      </c>
      <c r="G189" t="s">
        <v>1184</v>
      </c>
      <c r="H189" t="s">
        <v>1185</v>
      </c>
      <c r="I189" t="s">
        <v>1186</v>
      </c>
      <c r="K189" t="s">
        <v>71</v>
      </c>
      <c r="M189" t="s">
        <v>255</v>
      </c>
      <c r="O189">
        <v>0</v>
      </c>
      <c r="S189" s="4" t="s">
        <v>1187</v>
      </c>
    </row>
    <row r="190" spans="1:19" s="22" customFormat="1" ht="12.75" customHeight="1" x14ac:dyDescent="0.2">
      <c r="A190" s="21">
        <f>COUNT(A3:A189)</f>
        <v>187</v>
      </c>
      <c r="E190" s="23"/>
      <c r="F190" s="24"/>
      <c r="O190" s="22">
        <f>COUNTIFS(O3:O189, "&gt;0")</f>
        <v>122</v>
      </c>
      <c r="Q190" s="22">
        <f>COUNTIFS(Q3:Q189, "=1")</f>
        <v>82</v>
      </c>
      <c r="R190" s="22">
        <f>COUNTIFS(R3:R189, "=1")</f>
        <v>93</v>
      </c>
      <c r="S190" s="25"/>
    </row>
    <row r="191" spans="1:19" ht="12.75" customHeight="1" x14ac:dyDescent="0.2">
      <c r="A191" s="12"/>
    </row>
    <row r="193" spans="2:8" ht="23.25" customHeight="1" x14ac:dyDescent="0.2">
      <c r="B193" t="s">
        <v>1188</v>
      </c>
    </row>
    <row r="194" spans="2:8" ht="12.75" customHeight="1" x14ac:dyDescent="0.2">
      <c r="B194" s="1" t="s">
        <v>1189</v>
      </c>
      <c r="C194" s="1" t="s">
        <v>1190</v>
      </c>
      <c r="D194" s="1" t="s">
        <v>1191</v>
      </c>
      <c r="E194" s="1" t="s">
        <v>1192</v>
      </c>
      <c r="F194" s="1" t="s">
        <v>17</v>
      </c>
      <c r="G194" s="1" t="s">
        <v>20</v>
      </c>
      <c r="H194" s="1" t="s">
        <v>1193</v>
      </c>
    </row>
    <row r="195" spans="2:8" ht="12.75" customHeight="1" x14ac:dyDescent="0.2">
      <c r="B195" s="13" t="s">
        <v>28</v>
      </c>
      <c r="C195" t="s">
        <v>35</v>
      </c>
      <c r="E195" s="2">
        <f>COUNTIF(E3:E189,"=JAIR")</f>
        <v>5</v>
      </c>
      <c r="F195" s="3">
        <f>COUNTIFS(E3:E189,"JAIR",O3:O189,"&gt;0")</f>
        <v>3</v>
      </c>
      <c r="G195">
        <f>COUNTIFS(E3:E189,"JAIR",R3:R189,"&gt;0")</f>
        <v>2</v>
      </c>
      <c r="H195">
        <f t="shared" ref="H195:H200" si="0">G195/E195</f>
        <v>0.4</v>
      </c>
    </row>
    <row r="196" spans="2:8" ht="12.75" customHeight="1" x14ac:dyDescent="0.2">
      <c r="B196" s="14" t="s">
        <v>66</v>
      </c>
      <c r="C196" t="s">
        <v>35</v>
      </c>
      <c r="E196" s="2">
        <f>COUNTIF(E3:E189,"=IJCAI")</f>
        <v>12</v>
      </c>
      <c r="F196" s="3">
        <f>COUNTIFS(E4:E190,"IJCAI",O4:O190,"&gt;0")</f>
        <v>8</v>
      </c>
      <c r="G196">
        <f>COUNTIFS(E3:E189,"IJCAI",R3:R189,"&gt;0")</f>
        <v>4</v>
      </c>
      <c r="H196">
        <f t="shared" si="0"/>
        <v>0.33333333333333331</v>
      </c>
    </row>
    <row r="197" spans="2:8" ht="12.75" customHeight="1" x14ac:dyDescent="0.2">
      <c r="B197" s="15" t="s">
        <v>145</v>
      </c>
      <c r="C197" t="s">
        <v>35</v>
      </c>
      <c r="E197" s="2">
        <f>COUNTIF(E3:E189,"=AIJ")</f>
        <v>3</v>
      </c>
      <c r="F197" s="3">
        <f>COUNTIFS(E4:E190,"AIJ",O4:O190,"&gt;0")</f>
        <v>3</v>
      </c>
      <c r="G197">
        <f>COUNTIFS(E3:E189,"AIJ",R3:R189,"&gt;0")</f>
        <v>1</v>
      </c>
      <c r="H197">
        <f t="shared" si="0"/>
        <v>0.33333333333333331</v>
      </c>
    </row>
    <row r="198" spans="2:8" ht="12.75" customHeight="1" x14ac:dyDescent="0.2">
      <c r="B198" s="16" t="s">
        <v>167</v>
      </c>
      <c r="C198" t="s">
        <v>1194</v>
      </c>
      <c r="E198" s="2">
        <f>COUNTIF(E3:E189,"=JAGI")</f>
        <v>15</v>
      </c>
      <c r="F198" s="3">
        <f>COUNTIFS(E4:E190,"JAGI",O4:O190,"&gt;0")</f>
        <v>9</v>
      </c>
      <c r="G198">
        <f>COUNTIFS(E3:E189,"JAGI",R3:R189,"&gt;0")</f>
        <v>7</v>
      </c>
      <c r="H198">
        <f t="shared" si="0"/>
        <v>0.46666666666666667</v>
      </c>
    </row>
    <row r="199" spans="2:8" ht="12.75" customHeight="1" x14ac:dyDescent="0.2">
      <c r="B199" s="18" t="s">
        <v>250</v>
      </c>
      <c r="C199" t="s">
        <v>255</v>
      </c>
      <c r="E199" s="2">
        <f>COUNTIF(E3:E189,"=ICAGI")</f>
        <v>152</v>
      </c>
      <c r="F199" s="3">
        <f>COUNTIFS(E4:E190,"ICAGI",O4:O190,"&gt;0")</f>
        <v>99</v>
      </c>
      <c r="G199">
        <f>COUNTIFS(E3:E189,"ICAGI",R3:R189,"&gt;0")</f>
        <v>79</v>
      </c>
      <c r="H199">
        <f t="shared" si="0"/>
        <v>0.51973684210526316</v>
      </c>
    </row>
    <row r="200" spans="2:8" ht="12.75" customHeight="1" x14ac:dyDescent="0.2">
      <c r="B200" s="26"/>
      <c r="C200" s="26"/>
      <c r="D200" s="26"/>
      <c r="E200" s="26">
        <f>SUM(E195:E199)</f>
        <v>187</v>
      </c>
      <c r="F200" s="26">
        <f>SUM(F195:F199)</f>
        <v>122</v>
      </c>
      <c r="G200" s="26">
        <f>SUM(G195:G199)</f>
        <v>93</v>
      </c>
      <c r="H200">
        <f t="shared" si="0"/>
        <v>0.49732620320855614</v>
      </c>
    </row>
  </sheetData>
  <dataValidations count="1">
    <dataValidation type="list" operator="equal" showInputMessage="1" showErrorMessage="1" sqref="E23:E191 B198:B199" xr:uid="{00000000-0002-0000-00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48576"/>
  <sheetViews>
    <sheetView tabSelected="1" topLeftCell="I40" zoomScale="120" zoomScaleNormal="120" workbookViewId="0">
      <selection activeCell="M49" sqref="M49"/>
    </sheetView>
  </sheetViews>
  <sheetFormatPr defaultColWidth="11.85546875" defaultRowHeight="12.75" x14ac:dyDescent="0.2"/>
  <cols>
    <col min="1" max="1" width="7" style="1" customWidth="1"/>
    <col min="2" max="2" width="111.5703125" customWidth="1"/>
    <col min="3" max="3" width="34" customWidth="1"/>
    <col min="5" max="5" width="6.85546875" style="2" customWidth="1"/>
    <col min="6" max="6" width="11.5703125" style="3" customWidth="1"/>
    <col min="8" max="8" width="11.85546875" style="27"/>
    <col min="9" max="9" width="27.28515625" customWidth="1"/>
    <col min="10" max="10" width="16.5703125" customWidth="1"/>
    <col min="11" max="11" width="12.7109375" customWidth="1"/>
    <col min="12" max="12" width="12.5703125" customWidth="1"/>
    <col min="13" max="13" width="79.85546875" customWidth="1"/>
    <col min="14" max="14" width="22" customWidth="1"/>
    <col min="15" max="15" width="17" customWidth="1"/>
    <col min="16" max="16" width="13.5703125" customWidth="1"/>
    <col min="17" max="17" width="15.140625" bestFit="1" customWidth="1"/>
  </cols>
  <sheetData>
    <row r="1" spans="1:18" ht="22.15" customHeight="1" x14ac:dyDescent="0.35">
      <c r="B1" s="5" t="s">
        <v>1195</v>
      </c>
      <c r="N1" t="s">
        <v>1196</v>
      </c>
    </row>
    <row r="2" spans="1:18" s="7" customFormat="1" ht="12.75" customHeight="1" x14ac:dyDescent="0.2">
      <c r="A2" s="6" t="s">
        <v>3</v>
      </c>
      <c r="B2" s="7" t="s">
        <v>4</v>
      </c>
      <c r="C2" s="7" t="s">
        <v>5</v>
      </c>
      <c r="D2" s="7" t="s">
        <v>6</v>
      </c>
      <c r="E2" s="6" t="s">
        <v>7</v>
      </c>
      <c r="F2" s="8" t="s">
        <v>8</v>
      </c>
      <c r="G2" s="7" t="s">
        <v>9</v>
      </c>
      <c r="H2" s="28" t="s">
        <v>10</v>
      </c>
      <c r="I2" s="7" t="s">
        <v>11</v>
      </c>
      <c r="J2" s="7" t="s">
        <v>13</v>
      </c>
      <c r="K2" s="7" t="s">
        <v>14</v>
      </c>
      <c r="L2" s="7" t="s">
        <v>15</v>
      </c>
      <c r="M2" s="7" t="s">
        <v>22</v>
      </c>
      <c r="N2" s="7" t="s">
        <v>1197</v>
      </c>
      <c r="O2" s="7" t="s">
        <v>1198</v>
      </c>
      <c r="P2" s="7" t="s">
        <v>1199</v>
      </c>
      <c r="Q2" s="7" t="s">
        <v>1765</v>
      </c>
      <c r="R2" s="7" t="s">
        <v>1200</v>
      </c>
    </row>
    <row r="3" spans="1:18" ht="12.75" customHeight="1" x14ac:dyDescent="0.2">
      <c r="A3" s="12">
        <v>1</v>
      </c>
      <c r="B3" t="s">
        <v>26</v>
      </c>
      <c r="C3" t="s">
        <v>27</v>
      </c>
      <c r="D3">
        <v>2019</v>
      </c>
      <c r="E3" s="13" t="s">
        <v>28</v>
      </c>
      <c r="F3" s="3" t="s">
        <v>29</v>
      </c>
      <c r="G3" s="3" t="s">
        <v>30</v>
      </c>
      <c r="H3" s="27" t="s">
        <v>31</v>
      </c>
      <c r="I3" t="s">
        <v>32</v>
      </c>
      <c r="J3" t="s">
        <v>33</v>
      </c>
      <c r="K3" t="s">
        <v>34</v>
      </c>
      <c r="L3" t="s">
        <v>35</v>
      </c>
      <c r="M3" t="s">
        <v>1201</v>
      </c>
      <c r="N3" t="s">
        <v>1202</v>
      </c>
      <c r="O3" t="s">
        <v>1203</v>
      </c>
      <c r="P3" t="s">
        <v>1203</v>
      </c>
    </row>
    <row r="4" spans="1:18" ht="12.75" customHeight="1" x14ac:dyDescent="0.2">
      <c r="A4" s="12">
        <v>5</v>
      </c>
      <c r="B4" t="s">
        <v>58</v>
      </c>
      <c r="C4" t="s">
        <v>59</v>
      </c>
      <c r="D4">
        <v>2018</v>
      </c>
      <c r="E4" s="13" t="s">
        <v>28</v>
      </c>
      <c r="F4" s="3" t="s">
        <v>60</v>
      </c>
      <c r="G4" t="s">
        <v>61</v>
      </c>
      <c r="H4" s="27" t="s">
        <v>62</v>
      </c>
      <c r="I4" t="s">
        <v>63</v>
      </c>
      <c r="J4" t="s">
        <v>33</v>
      </c>
      <c r="K4" t="s">
        <v>34</v>
      </c>
      <c r="L4" t="s">
        <v>35</v>
      </c>
      <c r="M4" t="s">
        <v>1204</v>
      </c>
      <c r="N4" t="s">
        <v>1202</v>
      </c>
      <c r="O4" t="s">
        <v>1205</v>
      </c>
      <c r="P4" t="s">
        <v>1205</v>
      </c>
    </row>
    <row r="5" spans="1:18" ht="12.75" customHeight="1" x14ac:dyDescent="0.2">
      <c r="A5" s="12">
        <v>6</v>
      </c>
      <c r="B5" t="s">
        <v>64</v>
      </c>
      <c r="C5" t="s">
        <v>65</v>
      </c>
      <c r="D5">
        <v>2018</v>
      </c>
      <c r="E5" s="14" t="s">
        <v>66</v>
      </c>
      <c r="F5" s="3" t="s">
        <v>67</v>
      </c>
      <c r="G5" t="s">
        <v>68</v>
      </c>
      <c r="H5" s="27" t="s">
        <v>69</v>
      </c>
      <c r="I5" t="s">
        <v>70</v>
      </c>
      <c r="J5" t="s">
        <v>71</v>
      </c>
      <c r="K5" t="s">
        <v>34</v>
      </c>
      <c r="L5" t="s">
        <v>35</v>
      </c>
      <c r="M5" t="s">
        <v>1206</v>
      </c>
      <c r="N5" t="s">
        <v>1207</v>
      </c>
      <c r="O5" t="s">
        <v>1208</v>
      </c>
      <c r="P5" t="s">
        <v>1208</v>
      </c>
      <c r="R5" s="1" t="s">
        <v>1209</v>
      </c>
    </row>
    <row r="6" spans="1:18" ht="12.75" customHeight="1" x14ac:dyDescent="0.2">
      <c r="A6" s="12">
        <v>8</v>
      </c>
      <c r="B6" t="s">
        <v>80</v>
      </c>
      <c r="C6" t="s">
        <v>81</v>
      </c>
      <c r="D6">
        <v>2018</v>
      </c>
      <c r="E6" s="14" t="s">
        <v>66</v>
      </c>
      <c r="F6" s="3" t="s">
        <v>82</v>
      </c>
      <c r="G6" t="s">
        <v>83</v>
      </c>
      <c r="H6" s="27" t="s">
        <v>84</v>
      </c>
      <c r="I6" t="s">
        <v>85</v>
      </c>
      <c r="J6" t="s">
        <v>71</v>
      </c>
      <c r="K6" t="s">
        <v>34</v>
      </c>
      <c r="L6" t="s">
        <v>35</v>
      </c>
      <c r="M6" t="s">
        <v>1210</v>
      </c>
      <c r="N6" t="s">
        <v>1211</v>
      </c>
      <c r="O6" t="s">
        <v>1212</v>
      </c>
      <c r="P6" t="s">
        <v>1213</v>
      </c>
    </row>
    <row r="7" spans="1:18" ht="12.75" customHeight="1" x14ac:dyDescent="0.2">
      <c r="A7" s="12">
        <v>14</v>
      </c>
      <c r="B7" t="s">
        <v>120</v>
      </c>
      <c r="C7" t="s">
        <v>121</v>
      </c>
      <c r="D7">
        <v>2016</v>
      </c>
      <c r="E7" s="14" t="s">
        <v>66</v>
      </c>
      <c r="F7" s="3" t="s">
        <v>122</v>
      </c>
      <c r="G7" t="s">
        <v>123</v>
      </c>
      <c r="H7" s="27" t="s">
        <v>124</v>
      </c>
      <c r="J7" t="s">
        <v>71</v>
      </c>
      <c r="K7" t="s">
        <v>34</v>
      </c>
      <c r="L7" t="s">
        <v>35</v>
      </c>
      <c r="M7" t="s">
        <v>1214</v>
      </c>
      <c r="N7" t="s">
        <v>1215</v>
      </c>
      <c r="O7" t="s">
        <v>1216</v>
      </c>
      <c r="P7" t="s">
        <v>1216</v>
      </c>
    </row>
    <row r="8" spans="1:18" ht="12.75" customHeight="1" x14ac:dyDescent="0.2">
      <c r="A8" s="12">
        <v>17</v>
      </c>
      <c r="B8" t="s">
        <v>137</v>
      </c>
      <c r="C8" t="s">
        <v>138</v>
      </c>
      <c r="D8">
        <v>2019</v>
      </c>
      <c r="E8" s="14" t="s">
        <v>66</v>
      </c>
      <c r="F8" s="3" t="s">
        <v>139</v>
      </c>
      <c r="H8" s="27" t="s">
        <v>140</v>
      </c>
      <c r="I8" t="s">
        <v>141</v>
      </c>
      <c r="J8" t="s">
        <v>71</v>
      </c>
      <c r="K8" t="s">
        <v>34</v>
      </c>
      <c r="L8" t="s">
        <v>35</v>
      </c>
      <c r="M8" t="s">
        <v>1217</v>
      </c>
      <c r="N8" t="s">
        <v>1215</v>
      </c>
      <c r="O8" t="s">
        <v>1218</v>
      </c>
      <c r="P8" t="s">
        <v>1218</v>
      </c>
    </row>
    <row r="9" spans="1:18" ht="12.75" customHeight="1" x14ac:dyDescent="0.2">
      <c r="A9" s="12">
        <v>19</v>
      </c>
      <c r="B9" t="s">
        <v>151</v>
      </c>
      <c r="C9" t="s">
        <v>152</v>
      </c>
      <c r="D9">
        <v>2015</v>
      </c>
      <c r="E9" s="15" t="s">
        <v>145</v>
      </c>
      <c r="F9" s="3" t="s">
        <v>153</v>
      </c>
      <c r="G9" t="s">
        <v>154</v>
      </c>
      <c r="H9" s="27" t="s">
        <v>155</v>
      </c>
      <c r="I9" t="s">
        <v>156</v>
      </c>
      <c r="J9" t="s">
        <v>157</v>
      </c>
      <c r="K9" t="s">
        <v>34</v>
      </c>
      <c r="L9" t="s">
        <v>35</v>
      </c>
      <c r="M9" t="s">
        <v>1219</v>
      </c>
      <c r="N9" t="s">
        <v>1220</v>
      </c>
      <c r="O9" t="s">
        <v>1221</v>
      </c>
      <c r="P9" t="s">
        <v>1221</v>
      </c>
    </row>
    <row r="10" spans="1:18" ht="12.75" customHeight="1" x14ac:dyDescent="0.2">
      <c r="A10" s="12">
        <v>24</v>
      </c>
      <c r="B10" t="s">
        <v>181</v>
      </c>
      <c r="C10" t="s">
        <v>182</v>
      </c>
      <c r="D10">
        <v>2018</v>
      </c>
      <c r="E10" s="16" t="s">
        <v>167</v>
      </c>
      <c r="F10" s="3" t="s">
        <v>183</v>
      </c>
      <c r="G10" t="s">
        <v>184</v>
      </c>
      <c r="I10" t="s">
        <v>185</v>
      </c>
      <c r="J10" t="s">
        <v>33</v>
      </c>
      <c r="K10" t="s">
        <v>34</v>
      </c>
      <c r="L10" t="s">
        <v>170</v>
      </c>
      <c r="M10" t="s">
        <v>1222</v>
      </c>
      <c r="N10" t="s">
        <v>1223</v>
      </c>
      <c r="O10" t="s">
        <v>1224</v>
      </c>
      <c r="P10" t="s">
        <v>1224</v>
      </c>
    </row>
    <row r="11" spans="1:18" ht="12.75" customHeight="1" x14ac:dyDescent="0.2">
      <c r="A11" s="12">
        <v>25</v>
      </c>
      <c r="B11" t="s">
        <v>186</v>
      </c>
      <c r="C11" t="s">
        <v>187</v>
      </c>
      <c r="D11">
        <v>2018</v>
      </c>
      <c r="E11" s="16" t="s">
        <v>167</v>
      </c>
      <c r="F11" s="3" t="s">
        <v>188</v>
      </c>
      <c r="G11" t="s">
        <v>189</v>
      </c>
      <c r="I11" t="s">
        <v>190</v>
      </c>
      <c r="J11" t="s">
        <v>33</v>
      </c>
      <c r="K11" t="s">
        <v>34</v>
      </c>
      <c r="L11" t="s">
        <v>170</v>
      </c>
      <c r="M11" t="s">
        <v>1225</v>
      </c>
      <c r="N11" t="s">
        <v>1202</v>
      </c>
      <c r="O11" t="s">
        <v>1226</v>
      </c>
      <c r="P11" t="s">
        <v>1226</v>
      </c>
    </row>
    <row r="12" spans="1:18" ht="12.75" customHeight="1" x14ac:dyDescent="0.2">
      <c r="A12" s="12">
        <v>26</v>
      </c>
      <c r="B12" t="s">
        <v>191</v>
      </c>
      <c r="C12" t="s">
        <v>192</v>
      </c>
      <c r="D12">
        <v>2018</v>
      </c>
      <c r="E12" s="16" t="s">
        <v>167</v>
      </c>
      <c r="F12" s="3" t="s">
        <v>193</v>
      </c>
      <c r="G12" t="s">
        <v>194</v>
      </c>
      <c r="I12" t="s">
        <v>195</v>
      </c>
      <c r="J12" t="s">
        <v>33</v>
      </c>
      <c r="K12" t="s">
        <v>34</v>
      </c>
      <c r="L12" t="s">
        <v>170</v>
      </c>
      <c r="M12" t="s">
        <v>1227</v>
      </c>
      <c r="N12" t="s">
        <v>1202</v>
      </c>
      <c r="O12" t="s">
        <v>1226</v>
      </c>
      <c r="P12" t="s">
        <v>1226</v>
      </c>
    </row>
    <row r="13" spans="1:18" ht="12.75" customHeight="1" x14ac:dyDescent="0.2">
      <c r="A13" s="12">
        <v>27</v>
      </c>
      <c r="B13" t="s">
        <v>196</v>
      </c>
      <c r="C13" t="s">
        <v>197</v>
      </c>
      <c r="D13">
        <v>2017</v>
      </c>
      <c r="E13" s="16" t="s">
        <v>167</v>
      </c>
      <c r="F13" s="3" t="s">
        <v>198</v>
      </c>
      <c r="G13" t="s">
        <v>199</v>
      </c>
      <c r="I13" t="s">
        <v>200</v>
      </c>
      <c r="J13" t="s">
        <v>33</v>
      </c>
      <c r="K13" t="s">
        <v>34</v>
      </c>
      <c r="L13" t="s">
        <v>170</v>
      </c>
      <c r="M13" t="s">
        <v>1228</v>
      </c>
      <c r="N13" t="s">
        <v>1215</v>
      </c>
      <c r="O13" t="s">
        <v>1229</v>
      </c>
      <c r="P13" t="s">
        <v>1229</v>
      </c>
    </row>
    <row r="14" spans="1:18" ht="12.75" customHeight="1" x14ac:dyDescent="0.2">
      <c r="A14" s="12">
        <v>28</v>
      </c>
      <c r="B14" t="s">
        <v>201</v>
      </c>
      <c r="C14" t="s">
        <v>202</v>
      </c>
      <c r="D14">
        <v>2017</v>
      </c>
      <c r="E14" s="16" t="s">
        <v>167</v>
      </c>
      <c r="F14" s="3" t="s">
        <v>203</v>
      </c>
      <c r="G14" t="s">
        <v>204</v>
      </c>
      <c r="I14" t="s">
        <v>205</v>
      </c>
      <c r="J14" t="s">
        <v>33</v>
      </c>
      <c r="K14" t="s">
        <v>34</v>
      </c>
      <c r="L14" t="s">
        <v>170</v>
      </c>
      <c r="M14" t="s">
        <v>1230</v>
      </c>
      <c r="N14" t="s">
        <v>1215</v>
      </c>
      <c r="O14">
        <v>1</v>
      </c>
      <c r="P14">
        <v>1</v>
      </c>
    </row>
    <row r="15" spans="1:18" ht="12.75" customHeight="1" x14ac:dyDescent="0.2">
      <c r="A15" s="12">
        <v>34</v>
      </c>
      <c r="B15" t="s">
        <v>237</v>
      </c>
      <c r="C15" t="s">
        <v>238</v>
      </c>
      <c r="D15">
        <v>2015</v>
      </c>
      <c r="E15" s="16" t="s">
        <v>167</v>
      </c>
      <c r="F15" s="3" t="s">
        <v>239</v>
      </c>
      <c r="G15" t="s">
        <v>240</v>
      </c>
      <c r="I15" t="s">
        <v>241</v>
      </c>
      <c r="J15" t="s">
        <v>33</v>
      </c>
      <c r="K15" t="s">
        <v>34</v>
      </c>
      <c r="L15" t="s">
        <v>170</v>
      </c>
      <c r="M15" t="s">
        <v>1231</v>
      </c>
      <c r="N15" t="s">
        <v>1215</v>
      </c>
      <c r="O15" t="s">
        <v>1232</v>
      </c>
      <c r="P15" t="s">
        <v>1232</v>
      </c>
    </row>
    <row r="16" spans="1:18" ht="12.75" customHeight="1" x14ac:dyDescent="0.2">
      <c r="A16" s="12">
        <v>36</v>
      </c>
      <c r="B16" t="s">
        <v>248</v>
      </c>
      <c r="C16" t="s">
        <v>249</v>
      </c>
      <c r="D16">
        <v>2019</v>
      </c>
      <c r="E16" s="18" t="s">
        <v>250</v>
      </c>
      <c r="F16" s="3" t="s">
        <v>251</v>
      </c>
      <c r="G16" t="s">
        <v>252</v>
      </c>
      <c r="H16" s="27" t="s">
        <v>253</v>
      </c>
      <c r="I16" t="s">
        <v>254</v>
      </c>
      <c r="J16" t="s">
        <v>71</v>
      </c>
      <c r="K16" t="s">
        <v>1233</v>
      </c>
      <c r="L16" t="s">
        <v>255</v>
      </c>
      <c r="M16" t="s">
        <v>1234</v>
      </c>
      <c r="N16" t="s">
        <v>1202</v>
      </c>
      <c r="O16" t="s">
        <v>1235</v>
      </c>
      <c r="P16" t="s">
        <v>1235</v>
      </c>
    </row>
    <row r="17" spans="1:18" ht="12.75" customHeight="1" x14ac:dyDescent="0.2">
      <c r="A17" s="12">
        <v>37</v>
      </c>
      <c r="B17" t="s">
        <v>256</v>
      </c>
      <c r="C17" t="s">
        <v>257</v>
      </c>
      <c r="D17">
        <v>2015</v>
      </c>
      <c r="E17" s="18" t="s">
        <v>250</v>
      </c>
      <c r="F17" s="3" t="s">
        <v>258</v>
      </c>
      <c r="G17" t="s">
        <v>259</v>
      </c>
      <c r="H17" s="27" t="s">
        <v>260</v>
      </c>
      <c r="I17" t="s">
        <v>261</v>
      </c>
      <c r="J17" t="s">
        <v>71</v>
      </c>
      <c r="K17" t="s">
        <v>1233</v>
      </c>
      <c r="L17" t="s">
        <v>255</v>
      </c>
      <c r="M17" t="s">
        <v>1236</v>
      </c>
      <c r="N17" t="s">
        <v>1215</v>
      </c>
      <c r="O17" t="s">
        <v>1237</v>
      </c>
      <c r="P17" t="s">
        <v>1237</v>
      </c>
    </row>
    <row r="18" spans="1:18" ht="12.75" customHeight="1" x14ac:dyDescent="0.2">
      <c r="A18" s="12">
        <v>38</v>
      </c>
      <c r="B18" t="s">
        <v>262</v>
      </c>
      <c r="C18" t="s">
        <v>263</v>
      </c>
      <c r="D18">
        <v>2015</v>
      </c>
      <c r="E18" s="18" t="s">
        <v>250</v>
      </c>
      <c r="F18" s="3" t="s">
        <v>264</v>
      </c>
      <c r="G18" t="s">
        <v>265</v>
      </c>
      <c r="H18" s="27" t="s">
        <v>266</v>
      </c>
      <c r="I18" t="s">
        <v>267</v>
      </c>
      <c r="J18" t="s">
        <v>71</v>
      </c>
      <c r="K18" t="s">
        <v>1233</v>
      </c>
      <c r="L18" t="s">
        <v>255</v>
      </c>
      <c r="M18" t="s">
        <v>1238</v>
      </c>
      <c r="N18" t="s">
        <v>1215</v>
      </c>
      <c r="O18" t="s">
        <v>1239</v>
      </c>
      <c r="P18" t="s">
        <v>1239</v>
      </c>
    </row>
    <row r="19" spans="1:18" ht="12.75" customHeight="1" x14ac:dyDescent="0.2">
      <c r="A19" s="12">
        <v>39</v>
      </c>
      <c r="B19" t="s">
        <v>268</v>
      </c>
      <c r="C19" t="s">
        <v>269</v>
      </c>
      <c r="D19">
        <v>2018</v>
      </c>
      <c r="E19" s="18" t="s">
        <v>250</v>
      </c>
      <c r="F19" s="3" t="s">
        <v>270</v>
      </c>
      <c r="G19" t="s">
        <v>271</v>
      </c>
      <c r="H19" s="27" t="s">
        <v>272</v>
      </c>
      <c r="I19" t="s">
        <v>273</v>
      </c>
      <c r="J19" t="s">
        <v>71</v>
      </c>
      <c r="K19" t="s">
        <v>1233</v>
      </c>
      <c r="L19" t="s">
        <v>255</v>
      </c>
      <c r="M19" t="s">
        <v>1240</v>
      </c>
      <c r="N19" t="s">
        <v>1215</v>
      </c>
      <c r="O19">
        <v>7</v>
      </c>
      <c r="P19">
        <v>7</v>
      </c>
    </row>
    <row r="20" spans="1:18" ht="12.75" customHeight="1" x14ac:dyDescent="0.2">
      <c r="A20" s="12">
        <v>40</v>
      </c>
      <c r="B20" t="s">
        <v>274</v>
      </c>
      <c r="C20" t="s">
        <v>275</v>
      </c>
      <c r="D20">
        <v>2015</v>
      </c>
      <c r="E20" s="18" t="s">
        <v>250</v>
      </c>
      <c r="F20" s="3" t="s">
        <v>276</v>
      </c>
      <c r="G20" t="s">
        <v>277</v>
      </c>
      <c r="H20" s="27" t="s">
        <v>278</v>
      </c>
      <c r="I20" t="s">
        <v>279</v>
      </c>
      <c r="J20" t="s">
        <v>71</v>
      </c>
      <c r="K20" t="s">
        <v>1233</v>
      </c>
      <c r="L20" t="s">
        <v>255</v>
      </c>
      <c r="M20" t="s">
        <v>1241</v>
      </c>
      <c r="N20" t="s">
        <v>1220</v>
      </c>
      <c r="O20">
        <v>2</v>
      </c>
      <c r="P20" t="s">
        <v>1242</v>
      </c>
      <c r="R20" t="s">
        <v>1243</v>
      </c>
    </row>
    <row r="21" spans="1:18" ht="12.75" customHeight="1" x14ac:dyDescent="0.2">
      <c r="A21" s="12">
        <v>41</v>
      </c>
      <c r="B21" t="s">
        <v>280</v>
      </c>
      <c r="C21" t="s">
        <v>281</v>
      </c>
      <c r="D21">
        <v>2018</v>
      </c>
      <c r="E21" s="18" t="s">
        <v>250</v>
      </c>
      <c r="F21" s="3" t="s">
        <v>282</v>
      </c>
      <c r="G21" t="s">
        <v>283</v>
      </c>
      <c r="H21" s="27" t="s">
        <v>284</v>
      </c>
      <c r="I21" t="s">
        <v>285</v>
      </c>
      <c r="J21" t="s">
        <v>71</v>
      </c>
      <c r="K21" t="s">
        <v>1233</v>
      </c>
      <c r="L21" t="s">
        <v>255</v>
      </c>
      <c r="M21" t="s">
        <v>1244</v>
      </c>
      <c r="N21" t="s">
        <v>1211</v>
      </c>
      <c r="O21" t="s">
        <v>1245</v>
      </c>
      <c r="P21" t="s">
        <v>1246</v>
      </c>
    </row>
    <row r="22" spans="1:18" ht="12.75" customHeight="1" x14ac:dyDescent="0.2">
      <c r="A22" s="12">
        <v>42</v>
      </c>
      <c r="B22" t="s">
        <v>286</v>
      </c>
      <c r="C22" t="s">
        <v>287</v>
      </c>
      <c r="D22">
        <v>2016</v>
      </c>
      <c r="E22" s="18" t="s">
        <v>250</v>
      </c>
      <c r="F22" s="3" t="s">
        <v>288</v>
      </c>
      <c r="G22" t="s">
        <v>289</v>
      </c>
      <c r="H22" s="27" t="s">
        <v>290</v>
      </c>
      <c r="I22" t="s">
        <v>291</v>
      </c>
      <c r="J22" t="s">
        <v>71</v>
      </c>
      <c r="K22" t="s">
        <v>1233</v>
      </c>
      <c r="L22" t="s">
        <v>255</v>
      </c>
      <c r="M22" t="s">
        <v>1247</v>
      </c>
      <c r="N22" t="s">
        <v>1215</v>
      </c>
      <c r="O22">
        <v>15</v>
      </c>
      <c r="P22">
        <v>15</v>
      </c>
    </row>
    <row r="23" spans="1:18" ht="12.75" customHeight="1" x14ac:dyDescent="0.2">
      <c r="A23" s="12">
        <v>43</v>
      </c>
      <c r="B23" t="s">
        <v>292</v>
      </c>
      <c r="C23" t="s">
        <v>293</v>
      </c>
      <c r="D23">
        <v>2015</v>
      </c>
      <c r="E23" s="18" t="s">
        <v>250</v>
      </c>
      <c r="F23" s="3" t="s">
        <v>294</v>
      </c>
      <c r="G23" t="s">
        <v>295</v>
      </c>
      <c r="H23" s="27" t="s">
        <v>296</v>
      </c>
      <c r="I23" t="s">
        <v>297</v>
      </c>
      <c r="J23" t="s">
        <v>71</v>
      </c>
      <c r="K23" t="s">
        <v>1233</v>
      </c>
      <c r="L23" t="s">
        <v>255</v>
      </c>
      <c r="M23" t="s">
        <v>1248</v>
      </c>
      <c r="N23" t="s">
        <v>1211</v>
      </c>
      <c r="O23">
        <v>2</v>
      </c>
      <c r="P23">
        <v>26</v>
      </c>
    </row>
    <row r="24" spans="1:18" ht="12.75" customHeight="1" x14ac:dyDescent="0.2">
      <c r="A24" s="12">
        <v>44</v>
      </c>
      <c r="B24" t="s">
        <v>298</v>
      </c>
      <c r="C24" t="s">
        <v>299</v>
      </c>
      <c r="D24">
        <v>2017</v>
      </c>
      <c r="E24" s="18" t="s">
        <v>250</v>
      </c>
      <c r="F24" s="3" t="s">
        <v>300</v>
      </c>
      <c r="G24" t="s">
        <v>301</v>
      </c>
      <c r="H24" s="27" t="s">
        <v>302</v>
      </c>
      <c r="I24" t="s">
        <v>303</v>
      </c>
      <c r="J24" t="s">
        <v>71</v>
      </c>
      <c r="K24" t="s">
        <v>1233</v>
      </c>
      <c r="L24" t="s">
        <v>255</v>
      </c>
      <c r="M24" t="s">
        <v>1249</v>
      </c>
      <c r="N24" t="s">
        <v>1211</v>
      </c>
      <c r="O24">
        <v>20</v>
      </c>
      <c r="P24">
        <v>20</v>
      </c>
    </row>
    <row r="25" spans="1:18" ht="12.75" customHeight="1" x14ac:dyDescent="0.2">
      <c r="A25" s="12">
        <v>45</v>
      </c>
      <c r="B25" t="s">
        <v>304</v>
      </c>
      <c r="C25" t="s">
        <v>305</v>
      </c>
      <c r="D25">
        <v>2019</v>
      </c>
      <c r="E25" s="18" t="s">
        <v>250</v>
      </c>
      <c r="F25" s="19" t="s">
        <v>306</v>
      </c>
      <c r="H25" s="27" t="s">
        <v>307</v>
      </c>
      <c r="I25" t="s">
        <v>308</v>
      </c>
      <c r="J25" t="s">
        <v>71</v>
      </c>
      <c r="K25" t="s">
        <v>1233</v>
      </c>
      <c r="L25" t="s">
        <v>255</v>
      </c>
      <c r="M25" t="s">
        <v>1250</v>
      </c>
      <c r="N25" s="1" t="s">
        <v>1211</v>
      </c>
      <c r="O25">
        <v>22</v>
      </c>
      <c r="P25">
        <v>22</v>
      </c>
      <c r="R25" s="1" t="s">
        <v>1251</v>
      </c>
    </row>
    <row r="26" spans="1:18" ht="12.75" customHeight="1" x14ac:dyDescent="0.2">
      <c r="A26" s="12">
        <v>46</v>
      </c>
      <c r="B26" t="s">
        <v>309</v>
      </c>
      <c r="C26" t="s">
        <v>310</v>
      </c>
      <c r="D26">
        <v>2017</v>
      </c>
      <c r="E26" s="18" t="s">
        <v>250</v>
      </c>
      <c r="F26" s="3" t="s">
        <v>311</v>
      </c>
      <c r="H26" s="27" t="s">
        <v>312</v>
      </c>
      <c r="I26" t="s">
        <v>313</v>
      </c>
      <c r="J26" t="s">
        <v>71</v>
      </c>
      <c r="K26" t="s">
        <v>1233</v>
      </c>
      <c r="L26" t="s">
        <v>255</v>
      </c>
      <c r="M26" t="s">
        <v>1252</v>
      </c>
      <c r="N26" t="s">
        <v>1215</v>
      </c>
      <c r="O26">
        <v>4</v>
      </c>
      <c r="P26">
        <v>4</v>
      </c>
    </row>
    <row r="27" spans="1:18" ht="12.75" customHeight="1" x14ac:dyDescent="0.2">
      <c r="A27" s="12">
        <v>47</v>
      </c>
      <c r="B27" t="s">
        <v>314</v>
      </c>
      <c r="C27" t="s">
        <v>315</v>
      </c>
      <c r="D27">
        <v>2018</v>
      </c>
      <c r="E27" s="18" t="s">
        <v>250</v>
      </c>
      <c r="F27" s="3" t="s">
        <v>316</v>
      </c>
      <c r="G27" t="s">
        <v>317</v>
      </c>
      <c r="H27" s="27" t="s">
        <v>318</v>
      </c>
      <c r="I27" t="s">
        <v>319</v>
      </c>
      <c r="J27" t="s">
        <v>71</v>
      </c>
      <c r="K27" t="s">
        <v>1233</v>
      </c>
      <c r="L27" t="s">
        <v>255</v>
      </c>
      <c r="M27" t="s">
        <v>1253</v>
      </c>
      <c r="N27" t="s">
        <v>1254</v>
      </c>
      <c r="O27" t="s">
        <v>1255</v>
      </c>
      <c r="P27" t="s">
        <v>1255</v>
      </c>
    </row>
    <row r="28" spans="1:18" ht="12.75" customHeight="1" x14ac:dyDescent="0.2">
      <c r="A28" s="12">
        <v>48</v>
      </c>
      <c r="B28" t="s">
        <v>320</v>
      </c>
      <c r="C28" t="s">
        <v>321</v>
      </c>
      <c r="D28">
        <v>2017</v>
      </c>
      <c r="E28" s="18" t="s">
        <v>250</v>
      </c>
      <c r="F28" s="3" t="s">
        <v>322</v>
      </c>
      <c r="G28" t="s">
        <v>323</v>
      </c>
      <c r="H28" s="27" t="s">
        <v>324</v>
      </c>
      <c r="I28" t="s">
        <v>325</v>
      </c>
      <c r="J28" t="s">
        <v>71</v>
      </c>
      <c r="K28" t="s">
        <v>1233</v>
      </c>
      <c r="L28" t="s">
        <v>255</v>
      </c>
      <c r="M28" t="s">
        <v>1256</v>
      </c>
      <c r="N28" t="s">
        <v>1215</v>
      </c>
      <c r="O28">
        <v>23</v>
      </c>
      <c r="P28">
        <v>23</v>
      </c>
    </row>
    <row r="29" spans="1:18" ht="12.75" customHeight="1" x14ac:dyDescent="0.2">
      <c r="A29" s="12">
        <v>49</v>
      </c>
      <c r="B29" t="s">
        <v>326</v>
      </c>
      <c r="C29" t="s">
        <v>327</v>
      </c>
      <c r="D29">
        <v>2016</v>
      </c>
      <c r="E29" s="18" t="s">
        <v>250</v>
      </c>
      <c r="F29" s="3" t="s">
        <v>328</v>
      </c>
      <c r="H29" s="27" t="s">
        <v>329</v>
      </c>
      <c r="I29" t="s">
        <v>330</v>
      </c>
      <c r="J29" t="s">
        <v>71</v>
      </c>
      <c r="K29" t="s">
        <v>1233</v>
      </c>
      <c r="L29" t="s">
        <v>255</v>
      </c>
      <c r="M29" t="s">
        <v>1257</v>
      </c>
      <c r="N29" t="s">
        <v>1215</v>
      </c>
      <c r="O29" t="s">
        <v>1237</v>
      </c>
      <c r="P29" t="s">
        <v>1237</v>
      </c>
    </row>
    <row r="30" spans="1:18" ht="12.75" customHeight="1" x14ac:dyDescent="0.2">
      <c r="A30" s="12">
        <v>50</v>
      </c>
      <c r="B30" t="s">
        <v>331</v>
      </c>
      <c r="C30" t="s">
        <v>315</v>
      </c>
      <c r="D30">
        <v>2019</v>
      </c>
      <c r="E30" s="18" t="s">
        <v>250</v>
      </c>
      <c r="F30" s="3" t="s">
        <v>332</v>
      </c>
      <c r="G30" t="s">
        <v>333</v>
      </c>
      <c r="H30" s="27" t="s">
        <v>334</v>
      </c>
      <c r="I30" t="s">
        <v>335</v>
      </c>
      <c r="J30" t="s">
        <v>71</v>
      </c>
      <c r="K30" t="s">
        <v>1233</v>
      </c>
      <c r="L30" t="s">
        <v>255</v>
      </c>
      <c r="M30" t="s">
        <v>1258</v>
      </c>
      <c r="N30" t="s">
        <v>1211</v>
      </c>
      <c r="O30" t="s">
        <v>1259</v>
      </c>
      <c r="P30" t="s">
        <v>1259</v>
      </c>
    </row>
    <row r="31" spans="1:18" ht="12.75" customHeight="1" x14ac:dyDescent="0.2">
      <c r="A31" s="12">
        <v>51</v>
      </c>
      <c r="B31" t="s">
        <v>336</v>
      </c>
      <c r="C31" t="s">
        <v>293</v>
      </c>
      <c r="D31">
        <v>2015</v>
      </c>
      <c r="E31" s="18" t="s">
        <v>250</v>
      </c>
      <c r="F31" s="3" t="s">
        <v>337</v>
      </c>
      <c r="G31" t="s">
        <v>338</v>
      </c>
      <c r="H31" s="27" t="s">
        <v>339</v>
      </c>
      <c r="I31" t="s">
        <v>340</v>
      </c>
      <c r="J31" t="s">
        <v>71</v>
      </c>
      <c r="K31" t="s">
        <v>1233</v>
      </c>
      <c r="L31" t="s">
        <v>255</v>
      </c>
      <c r="M31" t="s">
        <v>1260</v>
      </c>
      <c r="N31" t="s">
        <v>1211</v>
      </c>
      <c r="O31">
        <v>2</v>
      </c>
      <c r="P31">
        <v>26</v>
      </c>
    </row>
    <row r="32" spans="1:18" ht="12.75" customHeight="1" x14ac:dyDescent="0.2">
      <c r="A32" s="12">
        <v>52</v>
      </c>
      <c r="B32" t="s">
        <v>341</v>
      </c>
      <c r="C32" t="s">
        <v>342</v>
      </c>
      <c r="D32">
        <v>2017</v>
      </c>
      <c r="E32" s="18" t="s">
        <v>250</v>
      </c>
      <c r="F32" s="19" t="s">
        <v>343</v>
      </c>
      <c r="G32" t="s">
        <v>344</v>
      </c>
      <c r="H32" s="27" t="s">
        <v>345</v>
      </c>
      <c r="I32" t="s">
        <v>346</v>
      </c>
      <c r="J32" t="s">
        <v>71</v>
      </c>
      <c r="K32" t="s">
        <v>1233</v>
      </c>
      <c r="L32" t="s">
        <v>255</v>
      </c>
      <c r="M32" t="s">
        <v>1261</v>
      </c>
      <c r="N32" t="s">
        <v>1211</v>
      </c>
      <c r="O32" t="s">
        <v>1255</v>
      </c>
      <c r="P32" t="s">
        <v>1255</v>
      </c>
    </row>
    <row r="33" spans="1:18" ht="12.75" customHeight="1" x14ac:dyDescent="0.2">
      <c r="A33" s="12">
        <v>54</v>
      </c>
      <c r="B33" t="s">
        <v>353</v>
      </c>
      <c r="C33" t="s">
        <v>354</v>
      </c>
      <c r="D33">
        <v>2015</v>
      </c>
      <c r="E33" s="18" t="s">
        <v>250</v>
      </c>
      <c r="F33" s="3" t="s">
        <v>355</v>
      </c>
      <c r="G33" t="s">
        <v>356</v>
      </c>
      <c r="H33" s="27" t="s">
        <v>357</v>
      </c>
      <c r="I33" t="s">
        <v>358</v>
      </c>
      <c r="J33" t="s">
        <v>71</v>
      </c>
      <c r="K33" t="s">
        <v>1233</v>
      </c>
      <c r="L33" t="s">
        <v>255</v>
      </c>
      <c r="M33" t="s">
        <v>1262</v>
      </c>
      <c r="N33" t="s">
        <v>1220</v>
      </c>
      <c r="O33" t="s">
        <v>1263</v>
      </c>
      <c r="P33" t="s">
        <v>1263</v>
      </c>
    </row>
    <row r="34" spans="1:18" ht="12.75" customHeight="1" x14ac:dyDescent="0.2">
      <c r="A34" s="12">
        <v>55</v>
      </c>
      <c r="B34" t="s">
        <v>359</v>
      </c>
      <c r="C34" t="s">
        <v>360</v>
      </c>
      <c r="D34">
        <v>2019</v>
      </c>
      <c r="E34" s="18" t="s">
        <v>250</v>
      </c>
      <c r="F34" s="19" t="s">
        <v>361</v>
      </c>
      <c r="G34" t="s">
        <v>362</v>
      </c>
      <c r="H34" s="27" t="s">
        <v>363</v>
      </c>
      <c r="I34" t="s">
        <v>364</v>
      </c>
      <c r="J34" t="s">
        <v>71</v>
      </c>
      <c r="K34" t="s">
        <v>1233</v>
      </c>
      <c r="L34" t="s">
        <v>255</v>
      </c>
      <c r="M34" t="s">
        <v>1264</v>
      </c>
      <c r="N34" t="s">
        <v>1215</v>
      </c>
      <c r="O34">
        <v>10</v>
      </c>
      <c r="P34">
        <v>10</v>
      </c>
    </row>
    <row r="35" spans="1:18" ht="12.75" customHeight="1" x14ac:dyDescent="0.2">
      <c r="A35" s="12">
        <v>56</v>
      </c>
      <c r="B35" t="s">
        <v>365</v>
      </c>
      <c r="C35" t="s">
        <v>366</v>
      </c>
      <c r="D35">
        <v>2018</v>
      </c>
      <c r="E35" s="18" t="s">
        <v>250</v>
      </c>
      <c r="F35" s="19" t="s">
        <v>367</v>
      </c>
      <c r="G35" t="s">
        <v>368</v>
      </c>
      <c r="H35" s="27" t="s">
        <v>369</v>
      </c>
      <c r="I35" t="s">
        <v>370</v>
      </c>
      <c r="J35" t="s">
        <v>71</v>
      </c>
      <c r="K35" t="s">
        <v>1233</v>
      </c>
      <c r="L35" t="s">
        <v>255</v>
      </c>
      <c r="M35" t="s">
        <v>1265</v>
      </c>
      <c r="N35" t="s">
        <v>1211</v>
      </c>
      <c r="O35">
        <v>14</v>
      </c>
      <c r="P35">
        <v>14</v>
      </c>
    </row>
    <row r="36" spans="1:18" ht="12.75" customHeight="1" x14ac:dyDescent="0.2">
      <c r="A36" s="12">
        <v>57</v>
      </c>
      <c r="B36" t="s">
        <v>371</v>
      </c>
      <c r="C36" t="s">
        <v>372</v>
      </c>
      <c r="D36">
        <v>2015</v>
      </c>
      <c r="E36" s="18" t="s">
        <v>250</v>
      </c>
      <c r="F36" s="3" t="s">
        <v>373</v>
      </c>
      <c r="G36" t="s">
        <v>374</v>
      </c>
      <c r="H36" s="27" t="s">
        <v>375</v>
      </c>
      <c r="I36" t="s">
        <v>376</v>
      </c>
      <c r="J36" t="s">
        <v>71</v>
      </c>
      <c r="K36" t="s">
        <v>1233</v>
      </c>
      <c r="L36" t="s">
        <v>255</v>
      </c>
      <c r="M36" t="s">
        <v>1266</v>
      </c>
      <c r="N36" t="s">
        <v>1215</v>
      </c>
      <c r="O36">
        <v>3</v>
      </c>
      <c r="P36">
        <v>3</v>
      </c>
    </row>
    <row r="37" spans="1:18" ht="12.75" customHeight="1" x14ac:dyDescent="0.2">
      <c r="A37" s="12">
        <v>58</v>
      </c>
      <c r="B37" t="s">
        <v>377</v>
      </c>
      <c r="C37" t="s">
        <v>378</v>
      </c>
      <c r="D37">
        <v>2015</v>
      </c>
      <c r="E37" s="18" t="s">
        <v>250</v>
      </c>
      <c r="F37" s="3" t="s">
        <v>379</v>
      </c>
      <c r="G37" t="s">
        <v>380</v>
      </c>
      <c r="H37" s="27" t="s">
        <v>381</v>
      </c>
      <c r="I37" t="s">
        <v>382</v>
      </c>
      <c r="J37" t="s">
        <v>71</v>
      </c>
      <c r="K37" t="s">
        <v>1233</v>
      </c>
      <c r="L37" t="s">
        <v>255</v>
      </c>
      <c r="M37" t="s">
        <v>1267</v>
      </c>
      <c r="N37" t="s">
        <v>1211</v>
      </c>
      <c r="O37" t="s">
        <v>1268</v>
      </c>
      <c r="P37" t="s">
        <v>1268</v>
      </c>
    </row>
    <row r="38" spans="1:18" ht="12.75" customHeight="1" x14ac:dyDescent="0.2">
      <c r="A38" s="12">
        <v>59</v>
      </c>
      <c r="B38" t="s">
        <v>383</v>
      </c>
      <c r="C38" t="s">
        <v>384</v>
      </c>
      <c r="D38">
        <v>2018</v>
      </c>
      <c r="E38" s="18" t="s">
        <v>250</v>
      </c>
      <c r="F38" s="3" t="s">
        <v>385</v>
      </c>
      <c r="G38" t="s">
        <v>386</v>
      </c>
      <c r="H38" s="27" t="s">
        <v>387</v>
      </c>
      <c r="I38" t="s">
        <v>388</v>
      </c>
      <c r="J38" t="s">
        <v>71</v>
      </c>
      <c r="K38" t="s">
        <v>1233</v>
      </c>
      <c r="L38" t="s">
        <v>255</v>
      </c>
      <c r="M38" t="s">
        <v>1269</v>
      </c>
      <c r="N38" t="s">
        <v>1215</v>
      </c>
      <c r="O38" t="s">
        <v>1270</v>
      </c>
      <c r="P38" t="s">
        <v>1270</v>
      </c>
    </row>
    <row r="39" spans="1:18" ht="12.75" customHeight="1" x14ac:dyDescent="0.2">
      <c r="A39" s="12">
        <v>61</v>
      </c>
      <c r="B39" t="s">
        <v>395</v>
      </c>
      <c r="C39" t="s">
        <v>327</v>
      </c>
      <c r="D39">
        <v>2017</v>
      </c>
      <c r="E39" s="18" t="s">
        <v>250</v>
      </c>
      <c r="F39" s="3" t="s">
        <v>396</v>
      </c>
      <c r="H39" s="27" t="s">
        <v>397</v>
      </c>
      <c r="I39" t="s">
        <v>398</v>
      </c>
      <c r="J39" t="s">
        <v>71</v>
      </c>
      <c r="K39" t="s">
        <v>1233</v>
      </c>
      <c r="L39" t="s">
        <v>255</v>
      </c>
      <c r="M39" t="s">
        <v>1271</v>
      </c>
      <c r="N39" t="s">
        <v>1254</v>
      </c>
      <c r="O39" t="s">
        <v>1272</v>
      </c>
      <c r="P39" t="s">
        <v>1272</v>
      </c>
    </row>
    <row r="40" spans="1:18" ht="12.75" customHeight="1" x14ac:dyDescent="0.2">
      <c r="A40" s="12">
        <v>62</v>
      </c>
      <c r="B40" t="s">
        <v>399</v>
      </c>
      <c r="C40" t="s">
        <v>400</v>
      </c>
      <c r="D40">
        <v>2016</v>
      </c>
      <c r="E40" s="18" t="s">
        <v>250</v>
      </c>
      <c r="F40" s="3" t="s">
        <v>401</v>
      </c>
      <c r="G40" t="s">
        <v>402</v>
      </c>
      <c r="H40" s="27" t="s">
        <v>403</v>
      </c>
      <c r="I40" t="s">
        <v>404</v>
      </c>
      <c r="J40" t="s">
        <v>71</v>
      </c>
      <c r="K40" t="s">
        <v>1233</v>
      </c>
      <c r="L40" t="s">
        <v>255</v>
      </c>
      <c r="M40" t="s">
        <v>1273</v>
      </c>
      <c r="N40" t="s">
        <v>1215</v>
      </c>
      <c r="O40" t="s">
        <v>1274</v>
      </c>
      <c r="P40" t="s">
        <v>1274</v>
      </c>
    </row>
    <row r="41" spans="1:18" ht="12.75" customHeight="1" x14ac:dyDescent="0.2">
      <c r="A41" s="12">
        <v>63</v>
      </c>
      <c r="B41" t="s">
        <v>405</v>
      </c>
      <c r="C41" t="s">
        <v>406</v>
      </c>
      <c r="D41">
        <v>2019</v>
      </c>
      <c r="E41" s="18" t="s">
        <v>250</v>
      </c>
      <c r="F41" s="19" t="s">
        <v>407</v>
      </c>
      <c r="G41" t="s">
        <v>408</v>
      </c>
      <c r="H41" s="27" t="s">
        <v>409</v>
      </c>
      <c r="I41" t="s">
        <v>410</v>
      </c>
      <c r="J41" t="s">
        <v>71</v>
      </c>
      <c r="K41" t="s">
        <v>1233</v>
      </c>
      <c r="L41" t="s">
        <v>255</v>
      </c>
      <c r="M41" t="s">
        <v>1275</v>
      </c>
      <c r="N41" t="s">
        <v>1211</v>
      </c>
      <c r="O41" t="s">
        <v>1276</v>
      </c>
      <c r="P41" t="s">
        <v>1276</v>
      </c>
    </row>
    <row r="42" spans="1:18" ht="12.75" customHeight="1" x14ac:dyDescent="0.2">
      <c r="A42" s="12">
        <v>64</v>
      </c>
      <c r="B42" t="s">
        <v>411</v>
      </c>
      <c r="C42" t="s">
        <v>412</v>
      </c>
      <c r="D42">
        <v>2016</v>
      </c>
      <c r="E42" s="18" t="s">
        <v>250</v>
      </c>
      <c r="F42" s="3" t="s">
        <v>413</v>
      </c>
      <c r="G42" t="s">
        <v>414</v>
      </c>
      <c r="H42" s="27" t="s">
        <v>415</v>
      </c>
      <c r="I42" t="s">
        <v>416</v>
      </c>
      <c r="J42" t="s">
        <v>71</v>
      </c>
      <c r="K42" t="s">
        <v>1233</v>
      </c>
      <c r="L42" t="s">
        <v>255</v>
      </c>
      <c r="M42" t="s">
        <v>1277</v>
      </c>
      <c r="N42" t="s">
        <v>1211</v>
      </c>
      <c r="O42">
        <v>2</v>
      </c>
      <c r="P42">
        <v>2</v>
      </c>
    </row>
    <row r="43" spans="1:18" ht="12.75" customHeight="1" x14ac:dyDescent="0.2">
      <c r="A43" s="12">
        <v>65</v>
      </c>
      <c r="B43" t="s">
        <v>417</v>
      </c>
      <c r="C43" t="s">
        <v>418</v>
      </c>
      <c r="D43">
        <v>2018</v>
      </c>
      <c r="E43" s="18" t="s">
        <v>250</v>
      </c>
      <c r="F43" s="19" t="s">
        <v>419</v>
      </c>
      <c r="G43" t="s">
        <v>420</v>
      </c>
      <c r="H43" s="27" t="s">
        <v>421</v>
      </c>
      <c r="I43" t="s">
        <v>422</v>
      </c>
      <c r="J43" t="s">
        <v>71</v>
      </c>
      <c r="K43" t="s">
        <v>1233</v>
      </c>
      <c r="L43" t="s">
        <v>255</v>
      </c>
      <c r="M43" t="s">
        <v>1278</v>
      </c>
      <c r="N43" t="s">
        <v>1215</v>
      </c>
      <c r="O43" s="29" t="s">
        <v>1279</v>
      </c>
      <c r="P43" s="29" t="s">
        <v>1279</v>
      </c>
      <c r="Q43" s="29"/>
    </row>
    <row r="44" spans="1:18" ht="12.75" customHeight="1" x14ac:dyDescent="0.2">
      <c r="A44" s="12">
        <v>67</v>
      </c>
      <c r="B44" t="s">
        <v>430</v>
      </c>
      <c r="C44" t="s">
        <v>354</v>
      </c>
      <c r="D44">
        <v>2015</v>
      </c>
      <c r="E44" s="18" t="s">
        <v>250</v>
      </c>
      <c r="F44" s="3" t="s">
        <v>431</v>
      </c>
      <c r="G44" t="s">
        <v>432</v>
      </c>
      <c r="H44" s="27" t="s">
        <v>433</v>
      </c>
      <c r="I44" t="s">
        <v>434</v>
      </c>
      <c r="J44" t="s">
        <v>71</v>
      </c>
      <c r="K44" t="s">
        <v>1233</v>
      </c>
      <c r="L44" t="s">
        <v>255</v>
      </c>
      <c r="M44" t="s">
        <v>1280</v>
      </c>
      <c r="N44" t="s">
        <v>1281</v>
      </c>
      <c r="O44" t="s">
        <v>1282</v>
      </c>
      <c r="P44" t="s">
        <v>1282</v>
      </c>
    </row>
    <row r="45" spans="1:18" ht="12.75" customHeight="1" x14ac:dyDescent="0.2">
      <c r="A45" s="12">
        <v>68</v>
      </c>
      <c r="B45" t="s">
        <v>435</v>
      </c>
      <c r="C45" t="s">
        <v>436</v>
      </c>
      <c r="D45">
        <v>2019</v>
      </c>
      <c r="E45" s="18" t="s">
        <v>250</v>
      </c>
      <c r="F45" s="19" t="s">
        <v>437</v>
      </c>
      <c r="G45" t="s">
        <v>438</v>
      </c>
      <c r="H45" s="27" t="s">
        <v>439</v>
      </c>
      <c r="I45" t="s">
        <v>440</v>
      </c>
      <c r="J45" t="s">
        <v>71</v>
      </c>
      <c r="K45" t="s">
        <v>1233</v>
      </c>
      <c r="L45" t="s">
        <v>255</v>
      </c>
      <c r="M45" t="s">
        <v>1283</v>
      </c>
      <c r="N45" t="s">
        <v>1215</v>
      </c>
      <c r="O45" t="s">
        <v>1284</v>
      </c>
      <c r="P45" t="s">
        <v>1285</v>
      </c>
      <c r="R45" t="s">
        <v>1286</v>
      </c>
    </row>
    <row r="46" spans="1:18" ht="12.75" customHeight="1" x14ac:dyDescent="0.2">
      <c r="A46" s="12">
        <v>69</v>
      </c>
      <c r="B46" t="s">
        <v>441</v>
      </c>
      <c r="C46" t="s">
        <v>354</v>
      </c>
      <c r="D46">
        <v>2018</v>
      </c>
      <c r="E46" s="18" t="s">
        <v>250</v>
      </c>
      <c r="F46" s="3" t="s">
        <v>442</v>
      </c>
      <c r="H46" s="27" t="s">
        <v>443</v>
      </c>
      <c r="I46" t="s">
        <v>444</v>
      </c>
      <c r="J46" t="s">
        <v>71</v>
      </c>
      <c r="K46" t="s">
        <v>1233</v>
      </c>
      <c r="L46" t="s">
        <v>255</v>
      </c>
      <c r="M46" t="s">
        <v>1287</v>
      </c>
      <c r="N46" t="s">
        <v>1215</v>
      </c>
      <c r="O46" t="s">
        <v>1288</v>
      </c>
      <c r="P46" t="s">
        <v>1288</v>
      </c>
    </row>
    <row r="47" spans="1:18" ht="12.75" customHeight="1" x14ac:dyDescent="0.2">
      <c r="A47" s="12">
        <v>71</v>
      </c>
      <c r="B47" t="s">
        <v>451</v>
      </c>
      <c r="C47" t="s">
        <v>452</v>
      </c>
      <c r="D47">
        <v>2018</v>
      </c>
      <c r="E47" s="18" t="s">
        <v>250</v>
      </c>
      <c r="F47" s="3" t="s">
        <v>453</v>
      </c>
      <c r="G47" t="s">
        <v>454</v>
      </c>
      <c r="H47" s="27" t="s">
        <v>455</v>
      </c>
      <c r="I47" t="s">
        <v>456</v>
      </c>
      <c r="J47" t="s">
        <v>71</v>
      </c>
      <c r="K47" t="s">
        <v>1233</v>
      </c>
      <c r="L47" t="s">
        <v>255</v>
      </c>
      <c r="M47" t="s">
        <v>1289</v>
      </c>
      <c r="N47" t="s">
        <v>1211</v>
      </c>
      <c r="O47">
        <v>16</v>
      </c>
      <c r="P47">
        <v>16</v>
      </c>
    </row>
    <row r="48" spans="1:18" ht="12.75" customHeight="1" x14ac:dyDescent="0.2">
      <c r="A48" s="12">
        <v>72</v>
      </c>
      <c r="B48" t="s">
        <v>457</v>
      </c>
      <c r="C48" t="s">
        <v>458</v>
      </c>
      <c r="D48">
        <v>2016</v>
      </c>
      <c r="E48" s="18" t="s">
        <v>250</v>
      </c>
      <c r="F48" s="3" t="s">
        <v>459</v>
      </c>
      <c r="H48" s="27" t="s">
        <v>460</v>
      </c>
      <c r="I48" t="s">
        <v>461</v>
      </c>
      <c r="J48" t="s">
        <v>71</v>
      </c>
      <c r="K48" t="s">
        <v>1233</v>
      </c>
      <c r="L48" t="s">
        <v>255</v>
      </c>
      <c r="M48" t="s">
        <v>1290</v>
      </c>
      <c r="N48" t="s">
        <v>1211</v>
      </c>
      <c r="O48" t="s">
        <v>1291</v>
      </c>
      <c r="P48" t="s">
        <v>1291</v>
      </c>
    </row>
    <row r="49" spans="1:18" ht="12.75" customHeight="1" x14ac:dyDescent="0.2">
      <c r="A49" s="12">
        <v>73</v>
      </c>
      <c r="B49" t="s">
        <v>462</v>
      </c>
      <c r="C49" t="s">
        <v>463</v>
      </c>
      <c r="D49">
        <v>2015</v>
      </c>
      <c r="E49" s="18" t="s">
        <v>250</v>
      </c>
      <c r="F49" s="3" t="s">
        <v>464</v>
      </c>
      <c r="H49" s="27" t="s">
        <v>465</v>
      </c>
      <c r="I49" t="s">
        <v>466</v>
      </c>
      <c r="J49" t="s">
        <v>71</v>
      </c>
      <c r="K49" t="s">
        <v>1233</v>
      </c>
      <c r="L49" t="s">
        <v>255</v>
      </c>
      <c r="M49" t="s">
        <v>1292</v>
      </c>
      <c r="N49" t="s">
        <v>1293</v>
      </c>
      <c r="O49" t="s">
        <v>1294</v>
      </c>
      <c r="P49" t="s">
        <v>1294</v>
      </c>
    </row>
    <row r="50" spans="1:18" ht="12.75" customHeight="1" x14ac:dyDescent="0.2">
      <c r="A50" s="12">
        <v>75</v>
      </c>
      <c r="B50" t="s">
        <v>474</v>
      </c>
      <c r="C50" t="s">
        <v>475</v>
      </c>
      <c r="D50">
        <v>2017</v>
      </c>
      <c r="E50" s="18" t="s">
        <v>250</v>
      </c>
      <c r="F50" s="19" t="s">
        <v>476</v>
      </c>
      <c r="G50" t="s">
        <v>477</v>
      </c>
      <c r="H50" s="27" t="s">
        <v>478</v>
      </c>
      <c r="I50" t="s">
        <v>479</v>
      </c>
      <c r="J50" t="s">
        <v>71</v>
      </c>
      <c r="K50" t="s">
        <v>1233</v>
      </c>
      <c r="L50" t="s">
        <v>255</v>
      </c>
      <c r="M50" t="s">
        <v>1295</v>
      </c>
      <c r="N50" t="s">
        <v>1211</v>
      </c>
      <c r="O50" t="s">
        <v>1296</v>
      </c>
      <c r="P50" t="s">
        <v>1296</v>
      </c>
      <c r="R50" s="1" t="s">
        <v>1297</v>
      </c>
    </row>
    <row r="51" spans="1:18" ht="12.75" customHeight="1" x14ac:dyDescent="0.2">
      <c r="A51" s="12">
        <v>78</v>
      </c>
      <c r="B51" t="s">
        <v>494</v>
      </c>
      <c r="C51" t="s">
        <v>495</v>
      </c>
      <c r="D51">
        <v>2016</v>
      </c>
      <c r="E51" s="18" t="s">
        <v>250</v>
      </c>
      <c r="F51" s="3" t="s">
        <v>496</v>
      </c>
      <c r="G51" t="s">
        <v>497</v>
      </c>
      <c r="H51" s="27" t="s">
        <v>498</v>
      </c>
      <c r="I51" t="s">
        <v>499</v>
      </c>
      <c r="J51" t="s">
        <v>71</v>
      </c>
      <c r="K51" t="s">
        <v>1233</v>
      </c>
      <c r="L51" t="s">
        <v>255</v>
      </c>
      <c r="M51" t="s">
        <v>1298</v>
      </c>
      <c r="N51" t="s">
        <v>1223</v>
      </c>
      <c r="O51" t="s">
        <v>1299</v>
      </c>
      <c r="P51" t="s">
        <v>1766</v>
      </c>
    </row>
    <row r="52" spans="1:18" ht="12.75" customHeight="1" x14ac:dyDescent="0.2">
      <c r="A52" s="12">
        <v>80</v>
      </c>
      <c r="B52" t="s">
        <v>507</v>
      </c>
      <c r="C52" t="s">
        <v>508</v>
      </c>
      <c r="D52">
        <v>2018</v>
      </c>
      <c r="E52" s="18" t="s">
        <v>250</v>
      </c>
      <c r="F52" s="3" t="s">
        <v>509</v>
      </c>
      <c r="G52" t="s">
        <v>510</v>
      </c>
      <c r="H52" s="27" t="s">
        <v>511</v>
      </c>
      <c r="I52" t="s">
        <v>512</v>
      </c>
      <c r="J52" t="s">
        <v>71</v>
      </c>
      <c r="K52" t="s">
        <v>1233</v>
      </c>
      <c r="L52" t="s">
        <v>255</v>
      </c>
      <c r="M52" t="s">
        <v>1300</v>
      </c>
      <c r="N52" t="s">
        <v>1215</v>
      </c>
      <c r="O52">
        <v>4</v>
      </c>
      <c r="P52">
        <v>4</v>
      </c>
    </row>
    <row r="53" spans="1:18" ht="12.75" customHeight="1" x14ac:dyDescent="0.2">
      <c r="A53" s="12">
        <v>81</v>
      </c>
      <c r="B53" t="s">
        <v>513</v>
      </c>
      <c r="C53" t="s">
        <v>514</v>
      </c>
      <c r="D53">
        <v>2017</v>
      </c>
      <c r="E53" s="18" t="s">
        <v>250</v>
      </c>
      <c r="F53" s="3" t="s">
        <v>515</v>
      </c>
      <c r="H53" s="27" t="s">
        <v>516</v>
      </c>
      <c r="I53" t="s">
        <v>517</v>
      </c>
      <c r="J53" t="s">
        <v>71</v>
      </c>
      <c r="K53" t="s">
        <v>1233</v>
      </c>
      <c r="L53" t="s">
        <v>255</v>
      </c>
      <c r="M53" t="s">
        <v>1301</v>
      </c>
      <c r="N53" t="s">
        <v>1211</v>
      </c>
      <c r="O53">
        <v>14</v>
      </c>
      <c r="P53">
        <v>14</v>
      </c>
    </row>
    <row r="54" spans="1:18" ht="12.75" customHeight="1" x14ac:dyDescent="0.2">
      <c r="A54" s="12">
        <v>82</v>
      </c>
      <c r="B54" t="s">
        <v>518</v>
      </c>
      <c r="C54" t="s">
        <v>519</v>
      </c>
      <c r="D54">
        <v>2016</v>
      </c>
      <c r="E54" s="18" t="s">
        <v>250</v>
      </c>
      <c r="F54" s="3" t="s">
        <v>520</v>
      </c>
      <c r="G54" t="s">
        <v>521</v>
      </c>
      <c r="H54" s="27" t="s">
        <v>522</v>
      </c>
      <c r="I54" t="s">
        <v>523</v>
      </c>
      <c r="J54" t="s">
        <v>71</v>
      </c>
      <c r="K54" t="s">
        <v>1233</v>
      </c>
      <c r="L54" t="s">
        <v>255</v>
      </c>
      <c r="M54" t="s">
        <v>1302</v>
      </c>
      <c r="N54" t="s">
        <v>1215</v>
      </c>
      <c r="O54">
        <v>25</v>
      </c>
      <c r="P54">
        <v>26</v>
      </c>
      <c r="R54" t="s">
        <v>1303</v>
      </c>
    </row>
    <row r="55" spans="1:18" ht="12.75" customHeight="1" x14ac:dyDescent="0.2">
      <c r="A55" s="12">
        <v>85</v>
      </c>
      <c r="B55" t="s">
        <v>537</v>
      </c>
      <c r="C55" t="s">
        <v>538</v>
      </c>
      <c r="D55">
        <v>2015</v>
      </c>
      <c r="E55" s="18" t="s">
        <v>250</v>
      </c>
      <c r="F55" s="3" t="s">
        <v>539</v>
      </c>
      <c r="G55" t="s">
        <v>540</v>
      </c>
      <c r="H55" s="27" t="s">
        <v>541</v>
      </c>
      <c r="I55" t="s">
        <v>542</v>
      </c>
      <c r="J55" t="s">
        <v>71</v>
      </c>
      <c r="K55" t="s">
        <v>1233</v>
      </c>
      <c r="L55" t="s">
        <v>255</v>
      </c>
      <c r="M55" t="s">
        <v>1304</v>
      </c>
      <c r="N55" t="s">
        <v>1211</v>
      </c>
      <c r="O55" t="s">
        <v>1305</v>
      </c>
      <c r="P55" t="s">
        <v>1305</v>
      </c>
    </row>
    <row r="56" spans="1:18" ht="12.75" customHeight="1" x14ac:dyDescent="0.2">
      <c r="A56" s="12">
        <v>86</v>
      </c>
      <c r="B56" t="s">
        <v>543</v>
      </c>
      <c r="C56" t="s">
        <v>544</v>
      </c>
      <c r="D56">
        <v>2016</v>
      </c>
      <c r="E56" s="18" t="s">
        <v>250</v>
      </c>
      <c r="F56" s="3" t="s">
        <v>545</v>
      </c>
      <c r="G56" t="s">
        <v>546</v>
      </c>
      <c r="H56" s="27" t="s">
        <v>547</v>
      </c>
      <c r="I56" t="s">
        <v>548</v>
      </c>
      <c r="J56" t="s">
        <v>71</v>
      </c>
      <c r="K56" t="s">
        <v>1233</v>
      </c>
      <c r="L56" t="s">
        <v>255</v>
      </c>
      <c r="M56" t="s">
        <v>1306</v>
      </c>
      <c r="N56" t="s">
        <v>1215</v>
      </c>
      <c r="O56" t="s">
        <v>1307</v>
      </c>
      <c r="P56" t="s">
        <v>1307</v>
      </c>
    </row>
    <row r="57" spans="1:18" ht="12.75" customHeight="1" x14ac:dyDescent="0.2">
      <c r="A57" s="12">
        <v>87</v>
      </c>
      <c r="B57" t="s">
        <v>549</v>
      </c>
      <c r="C57" t="s">
        <v>550</v>
      </c>
      <c r="D57">
        <v>2018</v>
      </c>
      <c r="E57" s="18" t="s">
        <v>250</v>
      </c>
      <c r="F57" s="3" t="s">
        <v>551</v>
      </c>
      <c r="G57" t="s">
        <v>552</v>
      </c>
      <c r="H57" s="27" t="s">
        <v>553</v>
      </c>
      <c r="I57" t="s">
        <v>554</v>
      </c>
      <c r="J57" t="s">
        <v>71</v>
      </c>
      <c r="K57" t="s">
        <v>1233</v>
      </c>
      <c r="L57" t="s">
        <v>255</v>
      </c>
      <c r="M57" t="s">
        <v>1308</v>
      </c>
      <c r="N57" s="1" t="s">
        <v>1215</v>
      </c>
      <c r="O57">
        <v>12</v>
      </c>
      <c r="P57">
        <v>12</v>
      </c>
      <c r="R57" t="s">
        <v>1309</v>
      </c>
    </row>
    <row r="58" spans="1:18" ht="12.75" customHeight="1" x14ac:dyDescent="0.2">
      <c r="A58" s="12">
        <v>88</v>
      </c>
      <c r="B58" t="s">
        <v>555</v>
      </c>
      <c r="C58" t="s">
        <v>556</v>
      </c>
      <c r="D58">
        <v>2015</v>
      </c>
      <c r="E58" s="18" t="s">
        <v>250</v>
      </c>
      <c r="F58" s="3" t="s">
        <v>557</v>
      </c>
      <c r="G58" t="s">
        <v>558</v>
      </c>
      <c r="H58" s="27" t="s">
        <v>559</v>
      </c>
      <c r="I58" t="s">
        <v>560</v>
      </c>
      <c r="J58" t="s">
        <v>71</v>
      </c>
      <c r="K58" t="s">
        <v>1233</v>
      </c>
      <c r="L58" t="s">
        <v>255</v>
      </c>
      <c r="M58" t="s">
        <v>1310</v>
      </c>
      <c r="N58" t="s">
        <v>1293</v>
      </c>
      <c r="O58" t="s">
        <v>1311</v>
      </c>
      <c r="P58" t="s">
        <v>1237</v>
      </c>
    </row>
    <row r="59" spans="1:18" ht="12.75" customHeight="1" x14ac:dyDescent="0.2">
      <c r="A59" s="12">
        <v>89</v>
      </c>
      <c r="B59" t="s">
        <v>561</v>
      </c>
      <c r="C59" t="s">
        <v>173</v>
      </c>
      <c r="D59">
        <v>2015</v>
      </c>
      <c r="E59" s="18" t="s">
        <v>250</v>
      </c>
      <c r="F59" s="3" t="s">
        <v>562</v>
      </c>
      <c r="G59" t="s">
        <v>563</v>
      </c>
      <c r="H59" s="27" t="s">
        <v>564</v>
      </c>
      <c r="I59" t="s">
        <v>565</v>
      </c>
      <c r="J59" t="s">
        <v>71</v>
      </c>
      <c r="K59" t="s">
        <v>1233</v>
      </c>
      <c r="L59" t="s">
        <v>255</v>
      </c>
      <c r="M59" t="s">
        <v>1312</v>
      </c>
      <c r="N59" t="s">
        <v>1215</v>
      </c>
      <c r="O59">
        <v>3</v>
      </c>
      <c r="P59">
        <v>3</v>
      </c>
    </row>
    <row r="60" spans="1:18" ht="12.75" customHeight="1" x14ac:dyDescent="0.2">
      <c r="A60" s="12">
        <v>90</v>
      </c>
      <c r="B60" t="s">
        <v>566</v>
      </c>
      <c r="C60" t="s">
        <v>567</v>
      </c>
      <c r="D60">
        <v>2016</v>
      </c>
      <c r="E60" s="18" t="s">
        <v>250</v>
      </c>
      <c r="F60" s="3" t="s">
        <v>568</v>
      </c>
      <c r="G60" t="s">
        <v>569</v>
      </c>
      <c r="H60" s="27" t="s">
        <v>570</v>
      </c>
      <c r="I60" t="s">
        <v>571</v>
      </c>
      <c r="J60" t="s">
        <v>71</v>
      </c>
      <c r="K60" t="s">
        <v>1233</v>
      </c>
      <c r="L60" t="s">
        <v>255</v>
      </c>
      <c r="M60" t="s">
        <v>1313</v>
      </c>
      <c r="N60" t="s">
        <v>1211</v>
      </c>
      <c r="O60" t="s">
        <v>1314</v>
      </c>
      <c r="P60" t="s">
        <v>1314</v>
      </c>
    </row>
    <row r="61" spans="1:18" ht="12.75" customHeight="1" x14ac:dyDescent="0.2">
      <c r="A61" s="12">
        <v>91</v>
      </c>
      <c r="B61" t="s">
        <v>572</v>
      </c>
      <c r="C61" t="s">
        <v>182</v>
      </c>
      <c r="D61">
        <v>2018</v>
      </c>
      <c r="E61" s="18" t="s">
        <v>250</v>
      </c>
      <c r="F61" s="3" t="s">
        <v>573</v>
      </c>
      <c r="G61" t="s">
        <v>574</v>
      </c>
      <c r="H61" s="27" t="s">
        <v>575</v>
      </c>
      <c r="I61" t="s">
        <v>576</v>
      </c>
      <c r="J61" t="s">
        <v>71</v>
      </c>
      <c r="K61" t="s">
        <v>1233</v>
      </c>
      <c r="L61" t="s">
        <v>255</v>
      </c>
      <c r="M61" t="s">
        <v>1315</v>
      </c>
      <c r="N61" t="s">
        <v>1293</v>
      </c>
      <c r="O61" t="s">
        <v>1224</v>
      </c>
      <c r="P61" t="s">
        <v>1224</v>
      </c>
    </row>
    <row r="62" spans="1:18" ht="12.75" customHeight="1" x14ac:dyDescent="0.2">
      <c r="A62" s="12">
        <v>92</v>
      </c>
      <c r="B62" t="s">
        <v>577</v>
      </c>
      <c r="C62" t="s">
        <v>578</v>
      </c>
      <c r="D62">
        <v>2019</v>
      </c>
      <c r="E62" s="18" t="s">
        <v>250</v>
      </c>
      <c r="F62" s="3" t="s">
        <v>579</v>
      </c>
      <c r="G62" t="s">
        <v>580</v>
      </c>
      <c r="H62" s="27" t="s">
        <v>581</v>
      </c>
      <c r="I62" t="s">
        <v>582</v>
      </c>
      <c r="J62" t="s">
        <v>71</v>
      </c>
      <c r="K62" t="s">
        <v>1233</v>
      </c>
      <c r="L62" t="s">
        <v>255</v>
      </c>
      <c r="M62" t="s">
        <v>1316</v>
      </c>
      <c r="N62" t="s">
        <v>1215</v>
      </c>
      <c r="O62" t="s">
        <v>1317</v>
      </c>
      <c r="P62" t="s">
        <v>1317</v>
      </c>
    </row>
    <row r="63" spans="1:18" ht="12.75" customHeight="1" x14ac:dyDescent="0.2">
      <c r="A63" s="12">
        <v>94</v>
      </c>
      <c r="B63" t="s">
        <v>590</v>
      </c>
      <c r="C63" t="s">
        <v>591</v>
      </c>
      <c r="D63">
        <v>2016</v>
      </c>
      <c r="E63" s="18" t="s">
        <v>250</v>
      </c>
      <c r="F63" s="3" t="s">
        <v>592</v>
      </c>
      <c r="G63" t="s">
        <v>593</v>
      </c>
      <c r="H63" s="27" t="s">
        <v>594</v>
      </c>
      <c r="I63" t="s">
        <v>595</v>
      </c>
      <c r="J63" t="s">
        <v>71</v>
      </c>
      <c r="K63" t="s">
        <v>1233</v>
      </c>
      <c r="L63" t="s">
        <v>255</v>
      </c>
      <c r="M63" t="s">
        <v>1318</v>
      </c>
      <c r="N63" t="s">
        <v>1281</v>
      </c>
      <c r="O63" t="s">
        <v>1319</v>
      </c>
      <c r="P63" t="s">
        <v>1319</v>
      </c>
    </row>
    <row r="64" spans="1:18" ht="12.75" customHeight="1" x14ac:dyDescent="0.2">
      <c r="A64" s="12">
        <v>97</v>
      </c>
      <c r="B64" t="s">
        <v>610</v>
      </c>
      <c r="C64" t="s">
        <v>611</v>
      </c>
      <c r="D64">
        <v>2019</v>
      </c>
      <c r="E64" s="18" t="s">
        <v>250</v>
      </c>
      <c r="F64" s="19" t="s">
        <v>612</v>
      </c>
      <c r="G64" t="s">
        <v>613</v>
      </c>
      <c r="H64" s="27" t="s">
        <v>614</v>
      </c>
      <c r="I64" t="s">
        <v>615</v>
      </c>
      <c r="J64" t="s">
        <v>71</v>
      </c>
      <c r="K64" t="s">
        <v>1233</v>
      </c>
      <c r="L64" t="s">
        <v>255</v>
      </c>
      <c r="M64" t="s">
        <v>1320</v>
      </c>
      <c r="N64" t="s">
        <v>1215</v>
      </c>
      <c r="O64" t="s">
        <v>1321</v>
      </c>
      <c r="P64" t="s">
        <v>1322</v>
      </c>
    </row>
    <row r="65" spans="1:18" ht="12.75" customHeight="1" x14ac:dyDescent="0.2">
      <c r="A65" s="12">
        <v>98</v>
      </c>
      <c r="B65" t="s">
        <v>616</v>
      </c>
      <c r="C65" t="s">
        <v>617</v>
      </c>
      <c r="D65">
        <v>2018</v>
      </c>
      <c r="E65" s="18" t="s">
        <v>250</v>
      </c>
      <c r="F65" s="3" t="s">
        <v>618</v>
      </c>
      <c r="G65" t="s">
        <v>619</v>
      </c>
      <c r="H65" s="27" t="s">
        <v>620</v>
      </c>
      <c r="I65" t="s">
        <v>621</v>
      </c>
      <c r="J65" t="s">
        <v>71</v>
      </c>
      <c r="K65" t="s">
        <v>1233</v>
      </c>
      <c r="L65" t="s">
        <v>255</v>
      </c>
      <c r="M65" t="s">
        <v>1323</v>
      </c>
      <c r="N65" t="s">
        <v>1215</v>
      </c>
      <c r="O65" t="s">
        <v>1324</v>
      </c>
      <c r="P65" t="s">
        <v>1324</v>
      </c>
    </row>
    <row r="66" spans="1:18" ht="12.75" customHeight="1" x14ac:dyDescent="0.2">
      <c r="A66" s="12">
        <v>99</v>
      </c>
      <c r="B66" t="s">
        <v>622</v>
      </c>
      <c r="C66" t="s">
        <v>623</v>
      </c>
      <c r="D66">
        <v>2018</v>
      </c>
      <c r="E66" s="18" t="s">
        <v>250</v>
      </c>
      <c r="F66" s="3" t="s">
        <v>624</v>
      </c>
      <c r="G66" t="s">
        <v>625</v>
      </c>
      <c r="H66" s="27" t="s">
        <v>626</v>
      </c>
      <c r="I66" t="s">
        <v>627</v>
      </c>
      <c r="J66" t="s">
        <v>71</v>
      </c>
      <c r="K66" t="s">
        <v>1233</v>
      </c>
      <c r="L66" t="s">
        <v>255</v>
      </c>
      <c r="M66" t="s">
        <v>1325</v>
      </c>
      <c r="N66" t="s">
        <v>1254</v>
      </c>
      <c r="O66" t="s">
        <v>1326</v>
      </c>
      <c r="P66" t="s">
        <v>1326</v>
      </c>
    </row>
    <row r="67" spans="1:18" ht="12.75" customHeight="1" x14ac:dyDescent="0.2">
      <c r="A67" s="12">
        <v>100</v>
      </c>
      <c r="B67" t="s">
        <v>628</v>
      </c>
      <c r="C67" t="s">
        <v>327</v>
      </c>
      <c r="D67">
        <v>2017</v>
      </c>
      <c r="E67" s="18" t="s">
        <v>250</v>
      </c>
      <c r="F67" s="3" t="s">
        <v>629</v>
      </c>
      <c r="H67" s="27" t="s">
        <v>630</v>
      </c>
      <c r="I67" t="s">
        <v>631</v>
      </c>
      <c r="J67" t="s">
        <v>71</v>
      </c>
      <c r="K67" t="s">
        <v>1233</v>
      </c>
      <c r="L67" t="s">
        <v>255</v>
      </c>
      <c r="M67" t="s">
        <v>1327</v>
      </c>
      <c r="N67" t="s">
        <v>1215</v>
      </c>
      <c r="O67" t="s">
        <v>1328</v>
      </c>
      <c r="P67" t="s">
        <v>1328</v>
      </c>
    </row>
    <row r="68" spans="1:18" ht="12.75" customHeight="1" x14ac:dyDescent="0.2">
      <c r="A68" s="12">
        <v>101</v>
      </c>
      <c r="B68" t="s">
        <v>632</v>
      </c>
      <c r="C68" t="s">
        <v>633</v>
      </c>
      <c r="D68">
        <v>2018</v>
      </c>
      <c r="E68" s="18" t="s">
        <v>250</v>
      </c>
      <c r="F68" s="3" t="s">
        <v>634</v>
      </c>
      <c r="G68" t="s">
        <v>635</v>
      </c>
      <c r="H68" s="27" t="s">
        <v>636</v>
      </c>
      <c r="I68" t="s">
        <v>637</v>
      </c>
      <c r="J68" t="s">
        <v>71</v>
      </c>
      <c r="K68" t="s">
        <v>1233</v>
      </c>
      <c r="L68" t="s">
        <v>255</v>
      </c>
      <c r="M68" t="s">
        <v>1329</v>
      </c>
      <c r="N68" t="s">
        <v>1211</v>
      </c>
      <c r="O68">
        <v>23</v>
      </c>
      <c r="P68">
        <v>23</v>
      </c>
    </row>
    <row r="69" spans="1:18" ht="12.75" customHeight="1" x14ac:dyDescent="0.2">
      <c r="A69" s="12">
        <v>103</v>
      </c>
      <c r="B69" t="s">
        <v>645</v>
      </c>
      <c r="C69" t="s">
        <v>646</v>
      </c>
      <c r="D69">
        <v>2016</v>
      </c>
      <c r="E69" s="18" t="s">
        <v>250</v>
      </c>
      <c r="F69" s="3" t="s">
        <v>647</v>
      </c>
      <c r="G69" t="s">
        <v>648</v>
      </c>
      <c r="H69" s="27" t="s">
        <v>649</v>
      </c>
      <c r="I69" t="s">
        <v>650</v>
      </c>
      <c r="J69" t="s">
        <v>71</v>
      </c>
      <c r="K69" t="s">
        <v>1233</v>
      </c>
      <c r="L69" t="s">
        <v>255</v>
      </c>
      <c r="M69" t="s">
        <v>1330</v>
      </c>
      <c r="N69" t="s">
        <v>1202</v>
      </c>
      <c r="O69" t="s">
        <v>1331</v>
      </c>
      <c r="P69" t="s">
        <v>1332</v>
      </c>
      <c r="R69" t="s">
        <v>1333</v>
      </c>
    </row>
    <row r="70" spans="1:18" ht="12.75" customHeight="1" x14ac:dyDescent="0.2">
      <c r="A70" s="12">
        <v>104</v>
      </c>
      <c r="B70" t="s">
        <v>651</v>
      </c>
      <c r="C70" t="s">
        <v>652</v>
      </c>
      <c r="D70">
        <v>2016</v>
      </c>
      <c r="E70" s="18" t="s">
        <v>250</v>
      </c>
      <c r="F70" s="3" t="s">
        <v>653</v>
      </c>
      <c r="G70" t="s">
        <v>654</v>
      </c>
      <c r="H70" s="27" t="s">
        <v>655</v>
      </c>
      <c r="I70" t="s">
        <v>656</v>
      </c>
      <c r="J70" t="s">
        <v>71</v>
      </c>
      <c r="K70" t="s">
        <v>1233</v>
      </c>
      <c r="L70" t="s">
        <v>255</v>
      </c>
      <c r="M70" t="s">
        <v>1334</v>
      </c>
      <c r="N70" t="s">
        <v>1215</v>
      </c>
      <c r="O70" t="s">
        <v>1335</v>
      </c>
      <c r="P70" t="s">
        <v>1335</v>
      </c>
    </row>
    <row r="71" spans="1:18" ht="12.75" customHeight="1" x14ac:dyDescent="0.2">
      <c r="A71" s="12">
        <v>105</v>
      </c>
      <c r="B71" t="s">
        <v>657</v>
      </c>
      <c r="C71" t="s">
        <v>658</v>
      </c>
      <c r="D71">
        <v>2016</v>
      </c>
      <c r="E71" s="18" t="s">
        <v>250</v>
      </c>
      <c r="F71" s="3" t="s">
        <v>659</v>
      </c>
      <c r="G71" t="s">
        <v>660</v>
      </c>
      <c r="H71" s="27" t="s">
        <v>661</v>
      </c>
      <c r="I71" t="s">
        <v>662</v>
      </c>
      <c r="J71" t="s">
        <v>71</v>
      </c>
      <c r="K71" t="s">
        <v>1233</v>
      </c>
      <c r="L71" t="s">
        <v>255</v>
      </c>
      <c r="M71" t="s">
        <v>1336</v>
      </c>
      <c r="N71" t="s">
        <v>1215</v>
      </c>
      <c r="O71" t="s">
        <v>1337</v>
      </c>
      <c r="P71" t="s">
        <v>1338</v>
      </c>
    </row>
    <row r="72" spans="1:18" ht="12.75" customHeight="1" x14ac:dyDescent="0.2">
      <c r="A72" s="12">
        <v>106</v>
      </c>
      <c r="B72" t="s">
        <v>663</v>
      </c>
      <c r="C72" t="s">
        <v>664</v>
      </c>
      <c r="D72">
        <v>2016</v>
      </c>
      <c r="E72" s="18" t="s">
        <v>250</v>
      </c>
      <c r="F72" s="3" t="s">
        <v>665</v>
      </c>
      <c r="G72" t="s">
        <v>666</v>
      </c>
      <c r="H72" s="27" t="s">
        <v>667</v>
      </c>
      <c r="I72" t="s">
        <v>668</v>
      </c>
      <c r="J72" t="s">
        <v>71</v>
      </c>
      <c r="K72" t="s">
        <v>1233</v>
      </c>
      <c r="L72" t="s">
        <v>255</v>
      </c>
      <c r="M72" t="s">
        <v>1339</v>
      </c>
      <c r="N72" t="s">
        <v>1215</v>
      </c>
      <c r="O72">
        <v>13</v>
      </c>
      <c r="P72" t="s">
        <v>1340</v>
      </c>
    </row>
    <row r="73" spans="1:18" ht="12.75" customHeight="1" x14ac:dyDescent="0.2">
      <c r="A73" s="12">
        <v>107</v>
      </c>
      <c r="B73" t="s">
        <v>669</v>
      </c>
      <c r="C73" t="s">
        <v>173</v>
      </c>
      <c r="D73">
        <v>2016</v>
      </c>
      <c r="E73" s="18" t="s">
        <v>250</v>
      </c>
      <c r="F73" s="3" t="s">
        <v>670</v>
      </c>
      <c r="G73" t="s">
        <v>671</v>
      </c>
      <c r="H73" s="27" t="s">
        <v>672</v>
      </c>
      <c r="I73" t="s">
        <v>673</v>
      </c>
      <c r="J73" t="s">
        <v>71</v>
      </c>
      <c r="K73" t="s">
        <v>1233</v>
      </c>
      <c r="L73" t="s">
        <v>255</v>
      </c>
      <c r="M73" t="s">
        <v>1341</v>
      </c>
      <c r="N73" t="s">
        <v>1215</v>
      </c>
      <c r="O73" t="s">
        <v>1342</v>
      </c>
      <c r="P73" t="s">
        <v>1342</v>
      </c>
    </row>
    <row r="74" spans="1:18" ht="12.75" customHeight="1" x14ac:dyDescent="0.2">
      <c r="A74" s="12">
        <v>112</v>
      </c>
      <c r="B74" t="s">
        <v>702</v>
      </c>
      <c r="C74" t="s">
        <v>703</v>
      </c>
      <c r="D74">
        <v>2018</v>
      </c>
      <c r="E74" s="18" t="s">
        <v>250</v>
      </c>
      <c r="F74" s="19" t="s">
        <v>704</v>
      </c>
      <c r="G74" t="s">
        <v>705</v>
      </c>
      <c r="H74" s="27" t="s">
        <v>706</v>
      </c>
      <c r="I74" t="s">
        <v>707</v>
      </c>
      <c r="J74" t="s">
        <v>71</v>
      </c>
      <c r="K74" t="s">
        <v>1233</v>
      </c>
      <c r="L74" t="s">
        <v>255</v>
      </c>
      <c r="M74" t="s">
        <v>1343</v>
      </c>
      <c r="N74" t="s">
        <v>1215</v>
      </c>
      <c r="O74" t="s">
        <v>1344</v>
      </c>
      <c r="P74" t="s">
        <v>1288</v>
      </c>
    </row>
    <row r="75" spans="1:18" ht="12.75" customHeight="1" x14ac:dyDescent="0.2">
      <c r="A75" s="12">
        <v>114</v>
      </c>
      <c r="B75" t="s">
        <v>715</v>
      </c>
      <c r="C75" t="s">
        <v>716</v>
      </c>
      <c r="D75">
        <v>2016</v>
      </c>
      <c r="E75" s="18" t="s">
        <v>250</v>
      </c>
      <c r="F75" s="3" t="s">
        <v>717</v>
      </c>
      <c r="G75" t="s">
        <v>718</v>
      </c>
      <c r="H75" s="27" t="s">
        <v>719</v>
      </c>
      <c r="I75" t="s">
        <v>720</v>
      </c>
      <c r="J75" t="s">
        <v>71</v>
      </c>
      <c r="K75" t="s">
        <v>1233</v>
      </c>
      <c r="L75" t="s">
        <v>255</v>
      </c>
      <c r="M75" t="s">
        <v>1345</v>
      </c>
      <c r="N75" t="s">
        <v>1215</v>
      </c>
      <c r="O75" t="s">
        <v>1346</v>
      </c>
      <c r="P75" t="s">
        <v>1324</v>
      </c>
    </row>
    <row r="76" spans="1:18" ht="12.75" customHeight="1" x14ac:dyDescent="0.2">
      <c r="A76" s="12">
        <v>115</v>
      </c>
      <c r="B76" t="s">
        <v>721</v>
      </c>
      <c r="C76" t="s">
        <v>722</v>
      </c>
      <c r="D76">
        <v>2016</v>
      </c>
      <c r="E76" s="18" t="s">
        <v>250</v>
      </c>
      <c r="F76" s="3" t="s">
        <v>723</v>
      </c>
      <c r="G76" t="s">
        <v>724</v>
      </c>
      <c r="H76" s="27" t="s">
        <v>725</v>
      </c>
      <c r="I76" t="s">
        <v>726</v>
      </c>
      <c r="J76" t="s">
        <v>71</v>
      </c>
      <c r="K76" t="s">
        <v>1233</v>
      </c>
      <c r="L76" t="s">
        <v>255</v>
      </c>
      <c r="M76" t="s">
        <v>1347</v>
      </c>
      <c r="N76" t="s">
        <v>1215</v>
      </c>
      <c r="O76">
        <v>1</v>
      </c>
      <c r="P76">
        <v>1</v>
      </c>
    </row>
    <row r="77" spans="1:18" ht="12.75" customHeight="1" x14ac:dyDescent="0.2">
      <c r="A77" s="12">
        <v>117</v>
      </c>
      <c r="B77" t="s">
        <v>734</v>
      </c>
      <c r="C77" t="s">
        <v>735</v>
      </c>
      <c r="D77">
        <v>2019</v>
      </c>
      <c r="E77" s="18" t="s">
        <v>250</v>
      </c>
      <c r="F77" s="19" t="s">
        <v>736</v>
      </c>
      <c r="G77" t="s">
        <v>737</v>
      </c>
      <c r="H77" s="27" t="s">
        <v>738</v>
      </c>
      <c r="I77" t="s">
        <v>739</v>
      </c>
      <c r="J77" t="s">
        <v>71</v>
      </c>
      <c r="K77" t="s">
        <v>1233</v>
      </c>
      <c r="L77" t="s">
        <v>255</v>
      </c>
      <c r="M77" t="s">
        <v>1348</v>
      </c>
      <c r="N77" t="s">
        <v>1202</v>
      </c>
      <c r="O77" t="s">
        <v>1282</v>
      </c>
      <c r="P77" t="s">
        <v>1282</v>
      </c>
    </row>
    <row r="78" spans="1:18" ht="12.75" customHeight="1" x14ac:dyDescent="0.2">
      <c r="A78" s="12">
        <v>118</v>
      </c>
      <c r="B78" t="s">
        <v>740</v>
      </c>
      <c r="C78" t="s">
        <v>741</v>
      </c>
      <c r="D78">
        <v>2017</v>
      </c>
      <c r="E78" s="18" t="s">
        <v>250</v>
      </c>
      <c r="F78" s="3" t="s">
        <v>742</v>
      </c>
      <c r="H78" s="27" t="s">
        <v>743</v>
      </c>
      <c r="I78" t="s">
        <v>744</v>
      </c>
      <c r="J78" t="s">
        <v>71</v>
      </c>
      <c r="K78" t="s">
        <v>1233</v>
      </c>
      <c r="L78" t="s">
        <v>255</v>
      </c>
      <c r="M78" t="s">
        <v>1349</v>
      </c>
      <c r="N78" t="s">
        <v>1211</v>
      </c>
      <c r="O78">
        <v>4</v>
      </c>
      <c r="P78">
        <v>4</v>
      </c>
    </row>
    <row r="79" spans="1:18" ht="12.75" customHeight="1" x14ac:dyDescent="0.2">
      <c r="A79" s="12">
        <v>121</v>
      </c>
      <c r="B79" t="s">
        <v>759</v>
      </c>
      <c r="C79" t="s">
        <v>760</v>
      </c>
      <c r="D79">
        <v>2017</v>
      </c>
      <c r="E79" s="18" t="s">
        <v>250</v>
      </c>
      <c r="F79" s="19" t="s">
        <v>761</v>
      </c>
      <c r="H79" s="27" t="s">
        <v>762</v>
      </c>
      <c r="I79" t="s">
        <v>763</v>
      </c>
      <c r="J79" t="s">
        <v>71</v>
      </c>
      <c r="K79" t="s">
        <v>1233</v>
      </c>
      <c r="L79" t="s">
        <v>255</v>
      </c>
      <c r="M79" t="s">
        <v>1350</v>
      </c>
      <c r="N79" t="s">
        <v>1211</v>
      </c>
      <c r="O79" t="s">
        <v>1255</v>
      </c>
      <c r="P79" t="s">
        <v>1255</v>
      </c>
    </row>
    <row r="80" spans="1:18" ht="12.75" customHeight="1" x14ac:dyDescent="0.2">
      <c r="A80" s="12">
        <v>124</v>
      </c>
      <c r="B80" t="s">
        <v>778</v>
      </c>
      <c r="C80" t="s">
        <v>779</v>
      </c>
      <c r="D80">
        <v>2017</v>
      </c>
      <c r="E80" s="18" t="s">
        <v>250</v>
      </c>
      <c r="F80" s="3" t="s">
        <v>780</v>
      </c>
      <c r="G80" t="s">
        <v>781</v>
      </c>
      <c r="H80" s="27" t="s">
        <v>782</v>
      </c>
      <c r="I80" t="s">
        <v>783</v>
      </c>
      <c r="J80" t="s">
        <v>71</v>
      </c>
      <c r="K80" t="s">
        <v>1233</v>
      </c>
      <c r="L80" t="s">
        <v>255</v>
      </c>
      <c r="M80" t="s">
        <v>1351</v>
      </c>
      <c r="N80" t="s">
        <v>1215</v>
      </c>
      <c r="O80" t="s">
        <v>1352</v>
      </c>
      <c r="P80" t="s">
        <v>1352</v>
      </c>
    </row>
    <row r="81" spans="1:18" ht="12.75" customHeight="1" x14ac:dyDescent="0.2">
      <c r="A81" s="12">
        <v>127</v>
      </c>
      <c r="B81" t="s">
        <v>798</v>
      </c>
      <c r="C81" t="s">
        <v>799</v>
      </c>
      <c r="D81">
        <v>2018</v>
      </c>
      <c r="E81" s="18" t="s">
        <v>250</v>
      </c>
      <c r="F81" s="3" t="s">
        <v>800</v>
      </c>
      <c r="G81" t="s">
        <v>801</v>
      </c>
      <c r="H81" s="27" t="s">
        <v>802</v>
      </c>
      <c r="I81" t="s">
        <v>803</v>
      </c>
      <c r="J81" t="s">
        <v>71</v>
      </c>
      <c r="K81" t="s">
        <v>1233</v>
      </c>
      <c r="L81" t="s">
        <v>255</v>
      </c>
      <c r="M81" t="s">
        <v>1353</v>
      </c>
      <c r="N81" t="s">
        <v>1215</v>
      </c>
      <c r="O81" t="s">
        <v>1354</v>
      </c>
      <c r="P81" t="s">
        <v>1354</v>
      </c>
    </row>
    <row r="82" spans="1:18" ht="12.75" customHeight="1" x14ac:dyDescent="0.2">
      <c r="A82" s="12">
        <v>128</v>
      </c>
      <c r="B82" t="s">
        <v>804</v>
      </c>
      <c r="C82" t="s">
        <v>805</v>
      </c>
      <c r="D82">
        <v>2015</v>
      </c>
      <c r="E82" s="18" t="s">
        <v>250</v>
      </c>
      <c r="F82" s="3" t="s">
        <v>806</v>
      </c>
      <c r="G82" t="s">
        <v>807</v>
      </c>
      <c r="H82" s="27" t="s">
        <v>808</v>
      </c>
      <c r="I82" t="s">
        <v>809</v>
      </c>
      <c r="J82" t="s">
        <v>71</v>
      </c>
      <c r="K82" t="s">
        <v>1233</v>
      </c>
      <c r="L82" t="s">
        <v>255</v>
      </c>
      <c r="M82" t="s">
        <v>1355</v>
      </c>
      <c r="N82" t="s">
        <v>1215</v>
      </c>
      <c r="O82" t="s">
        <v>1276</v>
      </c>
      <c r="P82" t="s">
        <v>1276</v>
      </c>
    </row>
    <row r="83" spans="1:18" ht="12.75" customHeight="1" x14ac:dyDescent="0.2">
      <c r="A83" s="12">
        <v>131</v>
      </c>
      <c r="B83" t="s">
        <v>824</v>
      </c>
      <c r="C83" t="s">
        <v>825</v>
      </c>
      <c r="D83">
        <v>2015</v>
      </c>
      <c r="E83" s="18" t="s">
        <v>250</v>
      </c>
      <c r="F83" s="3" t="s">
        <v>826</v>
      </c>
      <c r="G83" t="s">
        <v>827</v>
      </c>
      <c r="H83" s="27" t="s">
        <v>828</v>
      </c>
      <c r="I83" t="s">
        <v>829</v>
      </c>
      <c r="J83" t="s">
        <v>71</v>
      </c>
      <c r="K83" t="s">
        <v>1233</v>
      </c>
      <c r="L83" t="s">
        <v>255</v>
      </c>
      <c r="M83" t="s">
        <v>1356</v>
      </c>
      <c r="N83" t="s">
        <v>1215</v>
      </c>
      <c r="O83">
        <v>3</v>
      </c>
      <c r="P83">
        <v>3</v>
      </c>
    </row>
    <row r="84" spans="1:18" ht="12.75" customHeight="1" x14ac:dyDescent="0.2">
      <c r="A84" s="12">
        <v>132</v>
      </c>
      <c r="B84" t="s">
        <v>830</v>
      </c>
      <c r="C84" t="s">
        <v>831</v>
      </c>
      <c r="D84">
        <v>2017</v>
      </c>
      <c r="E84" s="18" t="s">
        <v>250</v>
      </c>
      <c r="F84" s="3" t="s">
        <v>832</v>
      </c>
      <c r="H84" s="27" t="s">
        <v>833</v>
      </c>
      <c r="I84" t="s">
        <v>834</v>
      </c>
      <c r="J84" t="s">
        <v>71</v>
      </c>
      <c r="K84" t="s">
        <v>1233</v>
      </c>
      <c r="L84" t="s">
        <v>255</v>
      </c>
      <c r="M84" t="s">
        <v>1357</v>
      </c>
      <c r="N84" t="s">
        <v>1215</v>
      </c>
      <c r="O84" t="s">
        <v>1358</v>
      </c>
      <c r="P84" t="s">
        <v>1358</v>
      </c>
    </row>
    <row r="85" spans="1:18" ht="12.75" customHeight="1" x14ac:dyDescent="0.2">
      <c r="A85" s="12">
        <v>134</v>
      </c>
      <c r="B85" t="s">
        <v>841</v>
      </c>
      <c r="C85" t="s">
        <v>842</v>
      </c>
      <c r="D85">
        <v>2018</v>
      </c>
      <c r="E85" s="18" t="s">
        <v>250</v>
      </c>
      <c r="F85" s="19" t="s">
        <v>843</v>
      </c>
      <c r="G85" t="s">
        <v>767</v>
      </c>
      <c r="H85" s="27" t="s">
        <v>844</v>
      </c>
      <c r="I85" t="s">
        <v>845</v>
      </c>
      <c r="J85" t="s">
        <v>71</v>
      </c>
      <c r="K85" t="s">
        <v>1233</v>
      </c>
      <c r="L85" t="s">
        <v>255</v>
      </c>
      <c r="M85" t="s">
        <v>1359</v>
      </c>
      <c r="N85" t="s">
        <v>1215</v>
      </c>
      <c r="O85" t="s">
        <v>1360</v>
      </c>
      <c r="P85" t="s">
        <v>1360</v>
      </c>
    </row>
    <row r="86" spans="1:18" ht="12.75" customHeight="1" x14ac:dyDescent="0.2">
      <c r="A86" s="12">
        <v>138</v>
      </c>
      <c r="B86" t="s">
        <v>867</v>
      </c>
      <c r="C86" t="s">
        <v>868</v>
      </c>
      <c r="D86">
        <v>2016</v>
      </c>
      <c r="E86" s="18" t="s">
        <v>250</v>
      </c>
      <c r="F86" s="19" t="s">
        <v>869</v>
      </c>
      <c r="G86" t="s">
        <v>870</v>
      </c>
      <c r="H86" s="27" t="s">
        <v>871</v>
      </c>
      <c r="I86" t="s">
        <v>872</v>
      </c>
      <c r="J86" t="s">
        <v>71</v>
      </c>
      <c r="K86" t="s">
        <v>1233</v>
      </c>
      <c r="L86" t="s">
        <v>255</v>
      </c>
      <c r="M86" t="s">
        <v>1361</v>
      </c>
      <c r="N86" t="s">
        <v>1215</v>
      </c>
      <c r="O86" t="s">
        <v>1362</v>
      </c>
      <c r="P86" t="s">
        <v>1362</v>
      </c>
    </row>
    <row r="87" spans="1:18" ht="12.75" customHeight="1" x14ac:dyDescent="0.2">
      <c r="A87" s="12">
        <v>139</v>
      </c>
      <c r="B87" t="s">
        <v>873</v>
      </c>
      <c r="C87" t="s">
        <v>874</v>
      </c>
      <c r="D87">
        <v>2019</v>
      </c>
      <c r="E87" s="18" t="s">
        <v>250</v>
      </c>
      <c r="F87" s="19" t="s">
        <v>875</v>
      </c>
      <c r="G87" t="s">
        <v>876</v>
      </c>
      <c r="H87" s="27" t="s">
        <v>877</v>
      </c>
      <c r="I87" t="s">
        <v>878</v>
      </c>
      <c r="J87" t="s">
        <v>71</v>
      </c>
      <c r="K87" t="s">
        <v>1233</v>
      </c>
      <c r="L87" t="s">
        <v>255</v>
      </c>
      <c r="M87" t="s">
        <v>1363</v>
      </c>
      <c r="N87" t="s">
        <v>1215</v>
      </c>
      <c r="O87">
        <v>1</v>
      </c>
      <c r="P87">
        <v>1</v>
      </c>
    </row>
    <row r="88" spans="1:18" ht="12.75" customHeight="1" x14ac:dyDescent="0.2">
      <c r="A88" s="12">
        <v>141</v>
      </c>
      <c r="B88" t="s">
        <v>886</v>
      </c>
      <c r="C88" t="s">
        <v>880</v>
      </c>
      <c r="D88">
        <v>2018</v>
      </c>
      <c r="E88" s="18" t="s">
        <v>250</v>
      </c>
      <c r="F88" s="3" t="s">
        <v>887</v>
      </c>
      <c r="G88" t="s">
        <v>888</v>
      </c>
      <c r="H88" s="27" t="s">
        <v>889</v>
      </c>
      <c r="I88" t="s">
        <v>890</v>
      </c>
      <c r="J88" t="s">
        <v>71</v>
      </c>
      <c r="K88" t="s">
        <v>1233</v>
      </c>
      <c r="L88" t="s">
        <v>255</v>
      </c>
      <c r="M88" t="s">
        <v>1364</v>
      </c>
      <c r="N88" t="s">
        <v>1223</v>
      </c>
      <c r="O88" t="s">
        <v>1365</v>
      </c>
      <c r="P88" t="s">
        <v>1365</v>
      </c>
    </row>
    <row r="89" spans="1:18" ht="12.75" customHeight="1" x14ac:dyDescent="0.2">
      <c r="A89" s="12">
        <v>144</v>
      </c>
      <c r="B89" t="s">
        <v>904</v>
      </c>
      <c r="C89" t="s">
        <v>905</v>
      </c>
      <c r="D89">
        <v>2018</v>
      </c>
      <c r="E89" s="18" t="s">
        <v>250</v>
      </c>
      <c r="F89" s="3" t="s">
        <v>906</v>
      </c>
      <c r="G89" t="s">
        <v>907</v>
      </c>
      <c r="H89" s="27" t="s">
        <v>908</v>
      </c>
      <c r="I89" t="s">
        <v>909</v>
      </c>
      <c r="J89" t="s">
        <v>71</v>
      </c>
      <c r="K89" t="s">
        <v>1233</v>
      </c>
      <c r="L89" t="s">
        <v>255</v>
      </c>
      <c r="M89" t="s">
        <v>1366</v>
      </c>
      <c r="N89" t="s">
        <v>1215</v>
      </c>
      <c r="O89" t="s">
        <v>1367</v>
      </c>
      <c r="P89" t="s">
        <v>1367</v>
      </c>
    </row>
    <row r="90" spans="1:18" ht="12.75" customHeight="1" x14ac:dyDescent="0.2">
      <c r="A90" s="12">
        <v>145</v>
      </c>
      <c r="B90" t="s">
        <v>910</v>
      </c>
      <c r="C90" t="s">
        <v>911</v>
      </c>
      <c r="D90">
        <v>2016</v>
      </c>
      <c r="E90" s="18" t="s">
        <v>250</v>
      </c>
      <c r="F90" s="3" t="s">
        <v>912</v>
      </c>
      <c r="H90" s="27" t="s">
        <v>913</v>
      </c>
      <c r="I90" t="s">
        <v>914</v>
      </c>
      <c r="J90" t="s">
        <v>71</v>
      </c>
      <c r="K90" t="s">
        <v>1233</v>
      </c>
      <c r="L90" t="s">
        <v>255</v>
      </c>
      <c r="M90" t="s">
        <v>1368</v>
      </c>
      <c r="N90" t="s">
        <v>1215</v>
      </c>
      <c r="O90">
        <v>1</v>
      </c>
      <c r="P90">
        <v>1</v>
      </c>
      <c r="R90" t="s">
        <v>1369</v>
      </c>
    </row>
    <row r="91" spans="1:18" ht="12.75" customHeight="1" x14ac:dyDescent="0.2">
      <c r="A91" s="12">
        <v>147</v>
      </c>
      <c r="B91" t="s">
        <v>921</v>
      </c>
      <c r="C91" t="s">
        <v>372</v>
      </c>
      <c r="D91">
        <v>2016</v>
      </c>
      <c r="E91" s="18" t="s">
        <v>250</v>
      </c>
      <c r="F91" s="3" t="s">
        <v>922</v>
      </c>
      <c r="G91" t="s">
        <v>923</v>
      </c>
      <c r="H91" s="27" t="s">
        <v>924</v>
      </c>
      <c r="I91" t="s">
        <v>925</v>
      </c>
      <c r="J91" t="s">
        <v>71</v>
      </c>
      <c r="K91" t="s">
        <v>1233</v>
      </c>
      <c r="L91" t="s">
        <v>255</v>
      </c>
      <c r="M91" t="s">
        <v>1370</v>
      </c>
      <c r="N91" t="s">
        <v>1202</v>
      </c>
      <c r="O91">
        <v>3</v>
      </c>
      <c r="P91">
        <v>3</v>
      </c>
    </row>
    <row r="92" spans="1:18" ht="12.75" customHeight="1" x14ac:dyDescent="0.2">
      <c r="A92" s="12">
        <v>164</v>
      </c>
      <c r="B92" t="s">
        <v>1032</v>
      </c>
      <c r="C92" t="s">
        <v>1033</v>
      </c>
      <c r="D92">
        <v>2019</v>
      </c>
      <c r="E92" s="18" t="s">
        <v>250</v>
      </c>
      <c r="F92" s="19" t="s">
        <v>1034</v>
      </c>
      <c r="G92" t="s">
        <v>1035</v>
      </c>
      <c r="H92" s="27" t="s">
        <v>1036</v>
      </c>
      <c r="I92" t="s">
        <v>1037</v>
      </c>
      <c r="J92" t="s">
        <v>71</v>
      </c>
      <c r="K92" t="s">
        <v>1233</v>
      </c>
      <c r="L92" t="s">
        <v>255</v>
      </c>
      <c r="M92" t="s">
        <v>1371</v>
      </c>
      <c r="N92" t="s">
        <v>1254</v>
      </c>
      <c r="O92" t="s">
        <v>1259</v>
      </c>
      <c r="P92" t="s">
        <v>1259</v>
      </c>
    </row>
    <row r="93" spans="1:18" ht="12.75" customHeight="1" x14ac:dyDescent="0.2">
      <c r="A93" s="12">
        <v>174</v>
      </c>
      <c r="B93" t="s">
        <v>1100</v>
      </c>
      <c r="C93" t="s">
        <v>372</v>
      </c>
      <c r="D93">
        <v>2017</v>
      </c>
      <c r="E93" s="18" t="s">
        <v>250</v>
      </c>
      <c r="F93" s="3" t="s">
        <v>1101</v>
      </c>
      <c r="G93" t="s">
        <v>1102</v>
      </c>
      <c r="H93" s="27" t="s">
        <v>1103</v>
      </c>
      <c r="I93" t="s">
        <v>1104</v>
      </c>
      <c r="J93" t="s">
        <v>71</v>
      </c>
      <c r="K93" t="s">
        <v>1233</v>
      </c>
      <c r="L93" t="s">
        <v>255</v>
      </c>
      <c r="M93" t="s">
        <v>1372</v>
      </c>
      <c r="N93" t="s">
        <v>1202</v>
      </c>
      <c r="O93">
        <v>3</v>
      </c>
      <c r="P93">
        <v>3</v>
      </c>
    </row>
    <row r="94" spans="1:18" ht="12.75" customHeight="1" x14ac:dyDescent="0.2">
      <c r="A94" s="12">
        <v>185</v>
      </c>
      <c r="B94" t="s">
        <v>1169</v>
      </c>
      <c r="C94" t="s">
        <v>1170</v>
      </c>
      <c r="D94">
        <v>2016</v>
      </c>
      <c r="E94" s="18" t="s">
        <v>250</v>
      </c>
      <c r="F94" s="3" t="s">
        <v>1171</v>
      </c>
      <c r="H94" s="27" t="s">
        <v>1172</v>
      </c>
      <c r="I94" t="s">
        <v>1173</v>
      </c>
      <c r="J94" t="s">
        <v>71</v>
      </c>
      <c r="K94" t="s">
        <v>1233</v>
      </c>
      <c r="L94" t="s">
        <v>255</v>
      </c>
      <c r="M94" t="s">
        <v>1373</v>
      </c>
      <c r="N94" t="s">
        <v>1215</v>
      </c>
      <c r="O94">
        <v>24</v>
      </c>
      <c r="P94">
        <v>24</v>
      </c>
    </row>
    <row r="95" spans="1:18" s="22" customFormat="1" ht="12.75" customHeight="1" x14ac:dyDescent="0.2">
      <c r="A95" s="21">
        <f>COUNT(A3:A94)</f>
        <v>92</v>
      </c>
      <c r="E95" s="23"/>
      <c r="F95" s="24"/>
      <c r="H95" s="30"/>
      <c r="M95" s="22">
        <f>COUNTIF(M3:M94,"&lt;&gt;")</f>
        <v>92</v>
      </c>
    </row>
    <row r="96" spans="1:18" ht="12.75" customHeight="1" x14ac:dyDescent="0.2">
      <c r="A96" s="12"/>
    </row>
    <row r="99" spans="1:18" ht="15" customHeight="1" x14ac:dyDescent="0.25">
      <c r="B99" s="31" t="s">
        <v>1374</v>
      </c>
    </row>
    <row r="101" spans="1:18" ht="12.75" customHeight="1" x14ac:dyDescent="0.2">
      <c r="A101" s="1">
        <v>23</v>
      </c>
      <c r="B101" t="s">
        <v>177</v>
      </c>
      <c r="C101" t="s">
        <v>178</v>
      </c>
      <c r="D101">
        <v>2019</v>
      </c>
      <c r="E101" s="2" t="s">
        <v>167</v>
      </c>
      <c r="F101" s="3" t="s">
        <v>179</v>
      </c>
      <c r="I101" t="s">
        <v>180</v>
      </c>
      <c r="J101" t="s">
        <v>33</v>
      </c>
      <c r="K101" t="s">
        <v>34</v>
      </c>
      <c r="L101" t="s">
        <v>170</v>
      </c>
      <c r="M101" t="s">
        <v>1375</v>
      </c>
      <c r="N101" t="s">
        <v>1215</v>
      </c>
      <c r="R101" t="s">
        <v>1376</v>
      </c>
    </row>
    <row r="1048576" ht="12.75" customHeight="1" x14ac:dyDescent="0.2"/>
  </sheetData>
  <dataValidations count="1">
    <dataValidation type="list" operator="equal" showInputMessage="1" showErrorMessage="1" sqref="E10:E96 E101" xr:uid="{00000000-0002-0000-01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03"/>
  <sheetViews>
    <sheetView topLeftCell="A280" zoomScale="120" zoomScaleNormal="120" workbookViewId="0">
      <selection activeCell="B304" sqref="B304"/>
    </sheetView>
  </sheetViews>
  <sheetFormatPr defaultColWidth="8.7109375" defaultRowHeight="12.75" x14ac:dyDescent="0.2"/>
  <cols>
    <col min="2" max="2" width="46.42578125" customWidth="1"/>
  </cols>
  <sheetData>
    <row r="1" spans="2:2" x14ac:dyDescent="0.2">
      <c r="B1" s="1" t="s">
        <v>1377</v>
      </c>
    </row>
    <row r="3" spans="2:2" x14ac:dyDescent="0.2">
      <c r="B3" t="s">
        <v>1378</v>
      </c>
    </row>
    <row r="4" spans="2:2" x14ac:dyDescent="0.2">
      <c r="B4" t="s">
        <v>1379</v>
      </c>
    </row>
    <row r="5" spans="2:2" x14ac:dyDescent="0.2">
      <c r="B5" t="s">
        <v>1380</v>
      </c>
    </row>
    <row r="6" spans="2:2" x14ac:dyDescent="0.2">
      <c r="B6" t="s">
        <v>1381</v>
      </c>
    </row>
    <row r="7" spans="2:2" x14ac:dyDescent="0.2">
      <c r="B7" t="s">
        <v>1382</v>
      </c>
    </row>
    <row r="8" spans="2:2" x14ac:dyDescent="0.2">
      <c r="B8" t="s">
        <v>1383</v>
      </c>
    </row>
    <row r="9" spans="2:2" x14ac:dyDescent="0.2">
      <c r="B9" t="s">
        <v>1384</v>
      </c>
    </row>
    <row r="10" spans="2:2" x14ac:dyDescent="0.2">
      <c r="B10" t="s">
        <v>1385</v>
      </c>
    </row>
    <row r="11" spans="2:2" x14ac:dyDescent="0.2">
      <c r="B11" t="s">
        <v>1386</v>
      </c>
    </row>
    <row r="12" spans="2:2" x14ac:dyDescent="0.2">
      <c r="B12" t="s">
        <v>1387</v>
      </c>
    </row>
    <row r="13" spans="2:2" x14ac:dyDescent="0.2">
      <c r="B13" t="s">
        <v>1388</v>
      </c>
    </row>
    <row r="14" spans="2:2" x14ac:dyDescent="0.2">
      <c r="B14" t="s">
        <v>1389</v>
      </c>
    </row>
    <row r="15" spans="2:2" x14ac:dyDescent="0.2">
      <c r="B15" t="s">
        <v>1390</v>
      </c>
    </row>
    <row r="16" spans="2:2" x14ac:dyDescent="0.2">
      <c r="B16" t="s">
        <v>1391</v>
      </c>
    </row>
    <row r="17" spans="2:2" x14ac:dyDescent="0.2">
      <c r="B17" t="s">
        <v>1392</v>
      </c>
    </row>
    <row r="18" spans="2:2" x14ac:dyDescent="0.2">
      <c r="B18" t="s">
        <v>1393</v>
      </c>
    </row>
    <row r="19" spans="2:2" x14ac:dyDescent="0.2">
      <c r="B19" t="s">
        <v>1394</v>
      </c>
    </row>
    <row r="20" spans="2:2" x14ac:dyDescent="0.2">
      <c r="B20" t="s">
        <v>1395</v>
      </c>
    </row>
    <row r="21" spans="2:2" x14ac:dyDescent="0.2">
      <c r="B21" t="s">
        <v>1396</v>
      </c>
    </row>
    <row r="22" spans="2:2" x14ac:dyDescent="0.2">
      <c r="B22" t="s">
        <v>1397</v>
      </c>
    </row>
    <row r="23" spans="2:2" x14ac:dyDescent="0.2">
      <c r="B23" t="s">
        <v>1398</v>
      </c>
    </row>
    <row r="24" spans="2:2" x14ac:dyDescent="0.2">
      <c r="B24" t="s">
        <v>1399</v>
      </c>
    </row>
    <row r="25" spans="2:2" x14ac:dyDescent="0.2">
      <c r="B25" t="s">
        <v>1400</v>
      </c>
    </row>
    <row r="26" spans="2:2" x14ac:dyDescent="0.2">
      <c r="B26" t="s">
        <v>1401</v>
      </c>
    </row>
    <row r="27" spans="2:2" x14ac:dyDescent="0.2">
      <c r="B27" t="s">
        <v>1402</v>
      </c>
    </row>
    <row r="28" spans="2:2" x14ac:dyDescent="0.2">
      <c r="B28" t="s">
        <v>1403</v>
      </c>
    </row>
    <row r="29" spans="2:2" x14ac:dyDescent="0.2">
      <c r="B29" t="s">
        <v>1404</v>
      </c>
    </row>
    <row r="30" spans="2:2" x14ac:dyDescent="0.2">
      <c r="B30" t="s">
        <v>1405</v>
      </c>
    </row>
    <row r="31" spans="2:2" x14ac:dyDescent="0.2">
      <c r="B31" t="s">
        <v>1406</v>
      </c>
    </row>
    <row r="32" spans="2:2" x14ac:dyDescent="0.2">
      <c r="B32" t="s">
        <v>1407</v>
      </c>
    </row>
    <row r="33" spans="2:2" x14ac:dyDescent="0.2">
      <c r="B33" t="s">
        <v>1408</v>
      </c>
    </row>
    <row r="34" spans="2:2" x14ac:dyDescent="0.2">
      <c r="B34" t="s">
        <v>1409</v>
      </c>
    </row>
    <row r="35" spans="2:2" x14ac:dyDescent="0.2">
      <c r="B35" t="s">
        <v>1410</v>
      </c>
    </row>
    <row r="36" spans="2:2" x14ac:dyDescent="0.2">
      <c r="B36" t="s">
        <v>1411</v>
      </c>
    </row>
    <row r="37" spans="2:2" x14ac:dyDescent="0.2">
      <c r="B37" t="s">
        <v>1412</v>
      </c>
    </row>
    <row r="38" spans="2:2" x14ac:dyDescent="0.2">
      <c r="B38" t="s">
        <v>1413</v>
      </c>
    </row>
    <row r="39" spans="2:2" x14ac:dyDescent="0.2">
      <c r="B39" t="s">
        <v>1414</v>
      </c>
    </row>
    <row r="40" spans="2:2" x14ac:dyDescent="0.2">
      <c r="B40" t="s">
        <v>1415</v>
      </c>
    </row>
    <row r="41" spans="2:2" x14ac:dyDescent="0.2">
      <c r="B41" t="s">
        <v>1416</v>
      </c>
    </row>
    <row r="42" spans="2:2" x14ac:dyDescent="0.2">
      <c r="B42" t="s">
        <v>1417</v>
      </c>
    </row>
    <row r="43" spans="2:2" x14ac:dyDescent="0.2">
      <c r="B43" t="s">
        <v>1418</v>
      </c>
    </row>
    <row r="44" spans="2:2" x14ac:dyDescent="0.2">
      <c r="B44" t="s">
        <v>1419</v>
      </c>
    </row>
    <row r="45" spans="2:2" x14ac:dyDescent="0.2">
      <c r="B45" t="s">
        <v>1420</v>
      </c>
    </row>
    <row r="46" spans="2:2" x14ac:dyDescent="0.2">
      <c r="B46" t="s">
        <v>1421</v>
      </c>
    </row>
    <row r="47" spans="2:2" x14ac:dyDescent="0.2">
      <c r="B47" t="s">
        <v>1422</v>
      </c>
    </row>
    <row r="48" spans="2:2" x14ac:dyDescent="0.2">
      <c r="B48" t="s">
        <v>1423</v>
      </c>
    </row>
    <row r="49" spans="2:2" x14ac:dyDescent="0.2">
      <c r="B49" t="s">
        <v>1424</v>
      </c>
    </row>
    <row r="50" spans="2:2" x14ac:dyDescent="0.2">
      <c r="B50" t="s">
        <v>1425</v>
      </c>
    </row>
    <row r="51" spans="2:2" x14ac:dyDescent="0.2">
      <c r="B51" t="s">
        <v>1426</v>
      </c>
    </row>
    <row r="52" spans="2:2" x14ac:dyDescent="0.2">
      <c r="B52" t="s">
        <v>1427</v>
      </c>
    </row>
    <row r="53" spans="2:2" x14ac:dyDescent="0.2">
      <c r="B53" t="s">
        <v>1428</v>
      </c>
    </row>
    <row r="54" spans="2:2" x14ac:dyDescent="0.2">
      <c r="B54" t="s">
        <v>1429</v>
      </c>
    </row>
    <row r="55" spans="2:2" x14ac:dyDescent="0.2">
      <c r="B55" t="s">
        <v>1430</v>
      </c>
    </row>
    <row r="56" spans="2:2" x14ac:dyDescent="0.2">
      <c r="B56" t="s">
        <v>1431</v>
      </c>
    </row>
    <row r="57" spans="2:2" x14ac:dyDescent="0.2">
      <c r="B57" t="s">
        <v>1432</v>
      </c>
    </row>
    <row r="58" spans="2:2" x14ac:dyDescent="0.2">
      <c r="B58" t="s">
        <v>1433</v>
      </c>
    </row>
    <row r="59" spans="2:2" x14ac:dyDescent="0.2">
      <c r="B59" t="s">
        <v>1434</v>
      </c>
    </row>
    <row r="60" spans="2:2" x14ac:dyDescent="0.2">
      <c r="B60" t="s">
        <v>1435</v>
      </c>
    </row>
    <row r="61" spans="2:2" x14ac:dyDescent="0.2">
      <c r="B61" t="s">
        <v>1436</v>
      </c>
    </row>
    <row r="62" spans="2:2" x14ac:dyDescent="0.2">
      <c r="B62" t="s">
        <v>1437</v>
      </c>
    </row>
    <row r="63" spans="2:2" x14ac:dyDescent="0.2">
      <c r="B63" t="s">
        <v>1438</v>
      </c>
    </row>
    <row r="64" spans="2:2" x14ac:dyDescent="0.2">
      <c r="B64" t="s">
        <v>1439</v>
      </c>
    </row>
    <row r="65" spans="2:2" x14ac:dyDescent="0.2">
      <c r="B65" t="s">
        <v>1440</v>
      </c>
    </row>
    <row r="66" spans="2:2" x14ac:dyDescent="0.2">
      <c r="B66" t="s">
        <v>1441</v>
      </c>
    </row>
    <row r="67" spans="2:2" x14ac:dyDescent="0.2">
      <c r="B67" t="s">
        <v>1442</v>
      </c>
    </row>
    <row r="68" spans="2:2" x14ac:dyDescent="0.2">
      <c r="B68" t="s">
        <v>1443</v>
      </c>
    </row>
    <row r="69" spans="2:2" x14ac:dyDescent="0.2">
      <c r="B69" t="s">
        <v>1444</v>
      </c>
    </row>
    <row r="70" spans="2:2" x14ac:dyDescent="0.2">
      <c r="B70" t="s">
        <v>1445</v>
      </c>
    </row>
    <row r="71" spans="2:2" x14ac:dyDescent="0.2">
      <c r="B71" t="s">
        <v>1446</v>
      </c>
    </row>
    <row r="72" spans="2:2" x14ac:dyDescent="0.2">
      <c r="B72" t="s">
        <v>1447</v>
      </c>
    </row>
    <row r="73" spans="2:2" x14ac:dyDescent="0.2">
      <c r="B73" t="s">
        <v>1448</v>
      </c>
    </row>
    <row r="74" spans="2:2" x14ac:dyDescent="0.2">
      <c r="B74" t="s">
        <v>1449</v>
      </c>
    </row>
    <row r="75" spans="2:2" x14ac:dyDescent="0.2">
      <c r="B75" t="s">
        <v>1450</v>
      </c>
    </row>
    <row r="76" spans="2:2" x14ac:dyDescent="0.2">
      <c r="B76" t="s">
        <v>1451</v>
      </c>
    </row>
    <row r="77" spans="2:2" x14ac:dyDescent="0.2">
      <c r="B77" t="s">
        <v>1452</v>
      </c>
    </row>
    <row r="78" spans="2:2" x14ac:dyDescent="0.2">
      <c r="B78" t="s">
        <v>1453</v>
      </c>
    </row>
    <row r="79" spans="2:2" x14ac:dyDescent="0.2">
      <c r="B79" t="s">
        <v>1454</v>
      </c>
    </row>
    <row r="80" spans="2:2" x14ac:dyDescent="0.2">
      <c r="B80" t="s">
        <v>1455</v>
      </c>
    </row>
    <row r="81" spans="2:2" x14ac:dyDescent="0.2">
      <c r="B81" t="s">
        <v>1456</v>
      </c>
    </row>
    <row r="82" spans="2:2" x14ac:dyDescent="0.2">
      <c r="B82" t="s">
        <v>1457</v>
      </c>
    </row>
    <row r="83" spans="2:2" x14ac:dyDescent="0.2">
      <c r="B83" t="s">
        <v>1458</v>
      </c>
    </row>
    <row r="84" spans="2:2" x14ac:dyDescent="0.2">
      <c r="B84" t="s">
        <v>1459</v>
      </c>
    </row>
    <row r="85" spans="2:2" x14ac:dyDescent="0.2">
      <c r="B85" t="s">
        <v>1460</v>
      </c>
    </row>
    <row r="86" spans="2:2" x14ac:dyDescent="0.2">
      <c r="B86" t="s">
        <v>1461</v>
      </c>
    </row>
    <row r="87" spans="2:2" x14ac:dyDescent="0.2">
      <c r="B87" t="s">
        <v>1462</v>
      </c>
    </row>
    <row r="88" spans="2:2" x14ac:dyDescent="0.2">
      <c r="B88" t="s">
        <v>1463</v>
      </c>
    </row>
    <row r="89" spans="2:2" x14ac:dyDescent="0.2">
      <c r="B89" t="s">
        <v>1464</v>
      </c>
    </row>
    <row r="90" spans="2:2" x14ac:dyDescent="0.2">
      <c r="B90" t="s">
        <v>1465</v>
      </c>
    </row>
    <row r="91" spans="2:2" x14ac:dyDescent="0.2">
      <c r="B91" t="s">
        <v>1466</v>
      </c>
    </row>
    <row r="92" spans="2:2" x14ac:dyDescent="0.2">
      <c r="B92" t="s">
        <v>1467</v>
      </c>
    </row>
    <row r="93" spans="2:2" x14ac:dyDescent="0.2">
      <c r="B93" t="s">
        <v>1468</v>
      </c>
    </row>
    <row r="94" spans="2:2" x14ac:dyDescent="0.2">
      <c r="B94" t="s">
        <v>1469</v>
      </c>
    </row>
    <row r="95" spans="2:2" x14ac:dyDescent="0.2">
      <c r="B95" t="s">
        <v>1470</v>
      </c>
    </row>
    <row r="96" spans="2:2" x14ac:dyDescent="0.2">
      <c r="B96" t="s">
        <v>1471</v>
      </c>
    </row>
    <row r="97" spans="2:2" x14ac:dyDescent="0.2">
      <c r="B97" t="s">
        <v>1472</v>
      </c>
    </row>
    <row r="98" spans="2:2" x14ac:dyDescent="0.2">
      <c r="B98" t="s">
        <v>1473</v>
      </c>
    </row>
    <row r="99" spans="2:2" x14ac:dyDescent="0.2">
      <c r="B99" t="s">
        <v>1474</v>
      </c>
    </row>
    <row r="100" spans="2:2" x14ac:dyDescent="0.2">
      <c r="B100" t="s">
        <v>1475</v>
      </c>
    </row>
    <row r="101" spans="2:2" x14ac:dyDescent="0.2">
      <c r="B101" t="s">
        <v>1476</v>
      </c>
    </row>
    <row r="102" spans="2:2" x14ac:dyDescent="0.2">
      <c r="B102" t="s">
        <v>1477</v>
      </c>
    </row>
    <row r="103" spans="2:2" x14ac:dyDescent="0.2">
      <c r="B103" t="s">
        <v>1478</v>
      </c>
    </row>
    <row r="104" spans="2:2" x14ac:dyDescent="0.2">
      <c r="B104" t="s">
        <v>1479</v>
      </c>
    </row>
    <row r="105" spans="2:2" x14ac:dyDescent="0.2">
      <c r="B105" t="s">
        <v>1480</v>
      </c>
    </row>
    <row r="106" spans="2:2" x14ac:dyDescent="0.2">
      <c r="B106" t="s">
        <v>1481</v>
      </c>
    </row>
    <row r="107" spans="2:2" x14ac:dyDescent="0.2">
      <c r="B107" t="s">
        <v>1482</v>
      </c>
    </row>
    <row r="108" spans="2:2" x14ac:dyDescent="0.2">
      <c r="B108" t="s">
        <v>1483</v>
      </c>
    </row>
    <row r="109" spans="2:2" x14ac:dyDescent="0.2">
      <c r="B109" t="s">
        <v>1484</v>
      </c>
    </row>
    <row r="110" spans="2:2" x14ac:dyDescent="0.2">
      <c r="B110" t="s">
        <v>1485</v>
      </c>
    </row>
    <row r="111" spans="2:2" x14ac:dyDescent="0.2">
      <c r="B111" t="s">
        <v>1486</v>
      </c>
    </row>
    <row r="112" spans="2:2" x14ac:dyDescent="0.2">
      <c r="B112" t="s">
        <v>1487</v>
      </c>
    </row>
    <row r="113" spans="2:2" x14ac:dyDescent="0.2">
      <c r="B113" t="s">
        <v>1488</v>
      </c>
    </row>
    <row r="114" spans="2:2" x14ac:dyDescent="0.2">
      <c r="B114" t="s">
        <v>1489</v>
      </c>
    </row>
    <row r="115" spans="2:2" x14ac:dyDescent="0.2">
      <c r="B115" t="s">
        <v>1490</v>
      </c>
    </row>
    <row r="116" spans="2:2" x14ac:dyDescent="0.2">
      <c r="B116" t="s">
        <v>1491</v>
      </c>
    </row>
    <row r="117" spans="2:2" x14ac:dyDescent="0.2">
      <c r="B117" t="s">
        <v>1492</v>
      </c>
    </row>
    <row r="118" spans="2:2" x14ac:dyDescent="0.2">
      <c r="B118" t="s">
        <v>1493</v>
      </c>
    </row>
    <row r="119" spans="2:2" x14ac:dyDescent="0.2">
      <c r="B119" t="s">
        <v>1494</v>
      </c>
    </row>
    <row r="120" spans="2:2" x14ac:dyDescent="0.2">
      <c r="B120" t="s">
        <v>1495</v>
      </c>
    </row>
    <row r="121" spans="2:2" x14ac:dyDescent="0.2">
      <c r="B121" t="s">
        <v>1496</v>
      </c>
    </row>
    <row r="122" spans="2:2" x14ac:dyDescent="0.2">
      <c r="B122" t="s">
        <v>1497</v>
      </c>
    </row>
    <row r="123" spans="2:2" x14ac:dyDescent="0.2">
      <c r="B123" t="s">
        <v>1498</v>
      </c>
    </row>
    <row r="124" spans="2:2" x14ac:dyDescent="0.2">
      <c r="B124" t="s">
        <v>1499</v>
      </c>
    </row>
    <row r="125" spans="2:2" x14ac:dyDescent="0.2">
      <c r="B125" t="s">
        <v>1500</v>
      </c>
    </row>
    <row r="126" spans="2:2" x14ac:dyDescent="0.2">
      <c r="B126" t="s">
        <v>1501</v>
      </c>
    </row>
    <row r="127" spans="2:2" x14ac:dyDescent="0.2">
      <c r="B127" t="s">
        <v>1502</v>
      </c>
    </row>
    <row r="128" spans="2:2" x14ac:dyDescent="0.2">
      <c r="B128" t="s">
        <v>1503</v>
      </c>
    </row>
    <row r="129" spans="2:2" x14ac:dyDescent="0.2">
      <c r="B129" t="s">
        <v>1504</v>
      </c>
    </row>
    <row r="130" spans="2:2" x14ac:dyDescent="0.2">
      <c r="B130" t="s">
        <v>1505</v>
      </c>
    </row>
    <row r="131" spans="2:2" x14ac:dyDescent="0.2">
      <c r="B131" t="s">
        <v>1506</v>
      </c>
    </row>
    <row r="132" spans="2:2" x14ac:dyDescent="0.2">
      <c r="B132" t="s">
        <v>1507</v>
      </c>
    </row>
    <row r="133" spans="2:2" x14ac:dyDescent="0.2">
      <c r="B133" t="s">
        <v>1508</v>
      </c>
    </row>
    <row r="134" spans="2:2" x14ac:dyDescent="0.2">
      <c r="B134" t="s">
        <v>1509</v>
      </c>
    </row>
    <row r="135" spans="2:2" x14ac:dyDescent="0.2">
      <c r="B135" t="s">
        <v>1510</v>
      </c>
    </row>
    <row r="136" spans="2:2" x14ac:dyDescent="0.2">
      <c r="B136" t="s">
        <v>1511</v>
      </c>
    </row>
    <row r="137" spans="2:2" x14ac:dyDescent="0.2">
      <c r="B137" t="s">
        <v>1512</v>
      </c>
    </row>
    <row r="138" spans="2:2" x14ac:dyDescent="0.2">
      <c r="B138" t="s">
        <v>1513</v>
      </c>
    </row>
    <row r="139" spans="2:2" x14ac:dyDescent="0.2">
      <c r="B139" t="s">
        <v>1514</v>
      </c>
    </row>
    <row r="140" spans="2:2" x14ac:dyDescent="0.2">
      <c r="B140" t="s">
        <v>1515</v>
      </c>
    </row>
    <row r="141" spans="2:2" x14ac:dyDescent="0.2">
      <c r="B141" t="s">
        <v>1516</v>
      </c>
    </row>
    <row r="142" spans="2:2" x14ac:dyDescent="0.2">
      <c r="B142" t="s">
        <v>1517</v>
      </c>
    </row>
    <row r="143" spans="2:2" x14ac:dyDescent="0.2">
      <c r="B143" t="s">
        <v>1518</v>
      </c>
    </row>
    <row r="144" spans="2:2" x14ac:dyDescent="0.2">
      <c r="B144" t="s">
        <v>1519</v>
      </c>
    </row>
    <row r="145" spans="2:2" x14ac:dyDescent="0.2">
      <c r="B145" t="s">
        <v>1520</v>
      </c>
    </row>
    <row r="146" spans="2:2" x14ac:dyDescent="0.2">
      <c r="B146" t="s">
        <v>1521</v>
      </c>
    </row>
    <row r="147" spans="2:2" x14ac:dyDescent="0.2">
      <c r="B147" t="s">
        <v>1522</v>
      </c>
    </row>
    <row r="148" spans="2:2" x14ac:dyDescent="0.2">
      <c r="B148" t="s">
        <v>1523</v>
      </c>
    </row>
    <row r="149" spans="2:2" x14ac:dyDescent="0.2">
      <c r="B149" t="s">
        <v>1524</v>
      </c>
    </row>
    <row r="150" spans="2:2" x14ac:dyDescent="0.2">
      <c r="B150" t="s">
        <v>1525</v>
      </c>
    </row>
    <row r="151" spans="2:2" x14ac:dyDescent="0.2">
      <c r="B151" t="s">
        <v>1526</v>
      </c>
    </row>
    <row r="152" spans="2:2" x14ac:dyDescent="0.2">
      <c r="B152" t="s">
        <v>1527</v>
      </c>
    </row>
    <row r="153" spans="2:2" x14ac:dyDescent="0.2">
      <c r="B153" t="s">
        <v>1528</v>
      </c>
    </row>
    <row r="154" spans="2:2" x14ac:dyDescent="0.2">
      <c r="B154" t="s">
        <v>1529</v>
      </c>
    </row>
    <row r="155" spans="2:2" x14ac:dyDescent="0.2">
      <c r="B155" t="s">
        <v>1530</v>
      </c>
    </row>
    <row r="156" spans="2:2" x14ac:dyDescent="0.2">
      <c r="B156" t="s">
        <v>1531</v>
      </c>
    </row>
    <row r="157" spans="2:2" x14ac:dyDescent="0.2">
      <c r="B157" t="s">
        <v>1532</v>
      </c>
    </row>
    <row r="158" spans="2:2" x14ac:dyDescent="0.2">
      <c r="B158" t="s">
        <v>1533</v>
      </c>
    </row>
    <row r="159" spans="2:2" x14ac:dyDescent="0.2">
      <c r="B159" t="s">
        <v>1534</v>
      </c>
    </row>
    <row r="160" spans="2:2" x14ac:dyDescent="0.2">
      <c r="B160" t="s">
        <v>1535</v>
      </c>
    </row>
    <row r="161" spans="2:2" x14ac:dyDescent="0.2">
      <c r="B161" t="s">
        <v>1536</v>
      </c>
    </row>
    <row r="162" spans="2:2" x14ac:dyDescent="0.2">
      <c r="B162" t="s">
        <v>1537</v>
      </c>
    </row>
    <row r="163" spans="2:2" x14ac:dyDescent="0.2">
      <c r="B163" t="s">
        <v>1538</v>
      </c>
    </row>
    <row r="164" spans="2:2" x14ac:dyDescent="0.2">
      <c r="B164" t="s">
        <v>1539</v>
      </c>
    </row>
    <row r="165" spans="2:2" x14ac:dyDescent="0.2">
      <c r="B165" t="s">
        <v>1540</v>
      </c>
    </row>
    <row r="166" spans="2:2" x14ac:dyDescent="0.2">
      <c r="B166" t="s">
        <v>1541</v>
      </c>
    </row>
    <row r="167" spans="2:2" x14ac:dyDescent="0.2">
      <c r="B167" t="s">
        <v>1542</v>
      </c>
    </row>
    <row r="168" spans="2:2" x14ac:dyDescent="0.2">
      <c r="B168" t="s">
        <v>1543</v>
      </c>
    </row>
    <row r="169" spans="2:2" x14ac:dyDescent="0.2">
      <c r="B169" t="s">
        <v>1544</v>
      </c>
    </row>
    <row r="170" spans="2:2" x14ac:dyDescent="0.2">
      <c r="B170" t="s">
        <v>1545</v>
      </c>
    </row>
    <row r="171" spans="2:2" x14ac:dyDescent="0.2">
      <c r="B171" t="s">
        <v>1546</v>
      </c>
    </row>
    <row r="172" spans="2:2" x14ac:dyDescent="0.2">
      <c r="B172" t="s">
        <v>1547</v>
      </c>
    </row>
    <row r="173" spans="2:2" x14ac:dyDescent="0.2">
      <c r="B173" t="s">
        <v>1548</v>
      </c>
    </row>
    <row r="174" spans="2:2" x14ac:dyDescent="0.2">
      <c r="B174" t="s">
        <v>1549</v>
      </c>
    </row>
    <row r="175" spans="2:2" x14ac:dyDescent="0.2">
      <c r="B175" t="s">
        <v>1550</v>
      </c>
    </row>
    <row r="176" spans="2:2" x14ac:dyDescent="0.2">
      <c r="B176" t="s">
        <v>1551</v>
      </c>
    </row>
    <row r="177" spans="2:2" x14ac:dyDescent="0.2">
      <c r="B177" t="s">
        <v>1552</v>
      </c>
    </row>
    <row r="178" spans="2:2" x14ac:dyDescent="0.2">
      <c r="B178" t="s">
        <v>1553</v>
      </c>
    </row>
    <row r="179" spans="2:2" x14ac:dyDescent="0.2">
      <c r="B179" t="s">
        <v>1554</v>
      </c>
    </row>
    <row r="180" spans="2:2" x14ac:dyDescent="0.2">
      <c r="B180" t="s">
        <v>1555</v>
      </c>
    </row>
    <row r="181" spans="2:2" x14ac:dyDescent="0.2">
      <c r="B181" t="s">
        <v>1556</v>
      </c>
    </row>
    <row r="182" spans="2:2" x14ac:dyDescent="0.2">
      <c r="B182" t="s">
        <v>1557</v>
      </c>
    </row>
    <row r="183" spans="2:2" x14ac:dyDescent="0.2">
      <c r="B183" t="s">
        <v>1558</v>
      </c>
    </row>
    <row r="184" spans="2:2" x14ac:dyDescent="0.2">
      <c r="B184" t="s">
        <v>1559</v>
      </c>
    </row>
    <row r="185" spans="2:2" x14ac:dyDescent="0.2">
      <c r="B185" t="s">
        <v>1560</v>
      </c>
    </row>
    <row r="186" spans="2:2" x14ac:dyDescent="0.2">
      <c r="B186" t="s">
        <v>1561</v>
      </c>
    </row>
    <row r="187" spans="2:2" x14ac:dyDescent="0.2">
      <c r="B187" t="s">
        <v>1562</v>
      </c>
    </row>
    <row r="188" spans="2:2" x14ac:dyDescent="0.2">
      <c r="B188" t="s">
        <v>1563</v>
      </c>
    </row>
    <row r="189" spans="2:2" x14ac:dyDescent="0.2">
      <c r="B189" t="s">
        <v>1564</v>
      </c>
    </row>
    <row r="190" spans="2:2" x14ac:dyDescent="0.2">
      <c r="B190" t="s">
        <v>1565</v>
      </c>
    </row>
    <row r="191" spans="2:2" x14ac:dyDescent="0.2">
      <c r="B191" t="s">
        <v>1566</v>
      </c>
    </row>
    <row r="192" spans="2:2" x14ac:dyDescent="0.2">
      <c r="B192" t="s">
        <v>1567</v>
      </c>
    </row>
    <row r="193" spans="2:2" x14ac:dyDescent="0.2">
      <c r="B193" t="s">
        <v>1568</v>
      </c>
    </row>
    <row r="194" spans="2:2" x14ac:dyDescent="0.2">
      <c r="B194" t="s">
        <v>1569</v>
      </c>
    </row>
    <row r="195" spans="2:2" x14ac:dyDescent="0.2">
      <c r="B195" t="s">
        <v>1570</v>
      </c>
    </row>
    <row r="196" spans="2:2" x14ac:dyDescent="0.2">
      <c r="B196" t="s">
        <v>1571</v>
      </c>
    </row>
    <row r="197" spans="2:2" x14ac:dyDescent="0.2">
      <c r="B197" t="s">
        <v>1572</v>
      </c>
    </row>
    <row r="198" spans="2:2" x14ac:dyDescent="0.2">
      <c r="B198" t="s">
        <v>1573</v>
      </c>
    </row>
    <row r="199" spans="2:2" x14ac:dyDescent="0.2">
      <c r="B199" t="s">
        <v>1574</v>
      </c>
    </row>
    <row r="200" spans="2:2" x14ac:dyDescent="0.2">
      <c r="B200" t="s">
        <v>1575</v>
      </c>
    </row>
    <row r="201" spans="2:2" x14ac:dyDescent="0.2">
      <c r="B201" t="s">
        <v>1576</v>
      </c>
    </row>
    <row r="202" spans="2:2" x14ac:dyDescent="0.2">
      <c r="B202" t="s">
        <v>1577</v>
      </c>
    </row>
    <row r="203" spans="2:2" x14ac:dyDescent="0.2">
      <c r="B203" t="s">
        <v>1578</v>
      </c>
    </row>
    <row r="204" spans="2:2" x14ac:dyDescent="0.2">
      <c r="B204" t="s">
        <v>1579</v>
      </c>
    </row>
    <row r="205" spans="2:2" x14ac:dyDescent="0.2">
      <c r="B205" t="s">
        <v>1580</v>
      </c>
    </row>
    <row r="206" spans="2:2" x14ac:dyDescent="0.2">
      <c r="B206" t="s">
        <v>1581</v>
      </c>
    </row>
    <row r="207" spans="2:2" x14ac:dyDescent="0.2">
      <c r="B207" t="s">
        <v>1582</v>
      </c>
    </row>
    <row r="208" spans="2:2" x14ac:dyDescent="0.2">
      <c r="B208" t="s">
        <v>1583</v>
      </c>
    </row>
    <row r="209" spans="2:2" x14ac:dyDescent="0.2">
      <c r="B209" t="s">
        <v>1584</v>
      </c>
    </row>
    <row r="210" spans="2:2" x14ac:dyDescent="0.2">
      <c r="B210" t="s">
        <v>1585</v>
      </c>
    </row>
    <row r="211" spans="2:2" x14ac:dyDescent="0.2">
      <c r="B211" t="s">
        <v>1586</v>
      </c>
    </row>
    <row r="212" spans="2:2" x14ac:dyDescent="0.2">
      <c r="B212" t="s">
        <v>1587</v>
      </c>
    </row>
    <row r="213" spans="2:2" x14ac:dyDescent="0.2">
      <c r="B213" t="s">
        <v>1588</v>
      </c>
    </row>
    <row r="214" spans="2:2" x14ac:dyDescent="0.2">
      <c r="B214" t="s">
        <v>1589</v>
      </c>
    </row>
    <row r="215" spans="2:2" x14ac:dyDescent="0.2">
      <c r="B215" t="s">
        <v>1590</v>
      </c>
    </row>
    <row r="216" spans="2:2" x14ac:dyDescent="0.2">
      <c r="B216" t="s">
        <v>1591</v>
      </c>
    </row>
    <row r="217" spans="2:2" x14ac:dyDescent="0.2">
      <c r="B217" t="s">
        <v>1592</v>
      </c>
    </row>
    <row r="218" spans="2:2" x14ac:dyDescent="0.2">
      <c r="B218" t="s">
        <v>1593</v>
      </c>
    </row>
    <row r="219" spans="2:2" x14ac:dyDescent="0.2">
      <c r="B219" t="s">
        <v>1594</v>
      </c>
    </row>
    <row r="220" spans="2:2" x14ac:dyDescent="0.2">
      <c r="B220" t="s">
        <v>1595</v>
      </c>
    </row>
    <row r="221" spans="2:2" x14ac:dyDescent="0.2">
      <c r="B221" t="s">
        <v>1596</v>
      </c>
    </row>
    <row r="222" spans="2:2" x14ac:dyDescent="0.2">
      <c r="B222" t="s">
        <v>1597</v>
      </c>
    </row>
    <row r="223" spans="2:2" x14ac:dyDescent="0.2">
      <c r="B223" t="s">
        <v>1598</v>
      </c>
    </row>
    <row r="224" spans="2:2" x14ac:dyDescent="0.2">
      <c r="B224" t="s">
        <v>1599</v>
      </c>
    </row>
    <row r="225" spans="2:2" x14ac:dyDescent="0.2">
      <c r="B225" t="s">
        <v>1600</v>
      </c>
    </row>
    <row r="226" spans="2:2" x14ac:dyDescent="0.2">
      <c r="B226" t="s">
        <v>1601</v>
      </c>
    </row>
    <row r="227" spans="2:2" x14ac:dyDescent="0.2">
      <c r="B227" t="s">
        <v>1602</v>
      </c>
    </row>
    <row r="228" spans="2:2" x14ac:dyDescent="0.2">
      <c r="B228" t="s">
        <v>1603</v>
      </c>
    </row>
    <row r="229" spans="2:2" x14ac:dyDescent="0.2">
      <c r="B229" t="s">
        <v>1604</v>
      </c>
    </row>
    <row r="230" spans="2:2" x14ac:dyDescent="0.2">
      <c r="B230" t="s">
        <v>1605</v>
      </c>
    </row>
    <row r="231" spans="2:2" x14ac:dyDescent="0.2">
      <c r="B231" t="s">
        <v>1606</v>
      </c>
    </row>
    <row r="232" spans="2:2" x14ac:dyDescent="0.2">
      <c r="B232" t="s">
        <v>1607</v>
      </c>
    </row>
    <row r="233" spans="2:2" x14ac:dyDescent="0.2">
      <c r="B233" t="s">
        <v>1608</v>
      </c>
    </row>
    <row r="234" spans="2:2" x14ac:dyDescent="0.2">
      <c r="B234" t="s">
        <v>1609</v>
      </c>
    </row>
    <row r="235" spans="2:2" x14ac:dyDescent="0.2">
      <c r="B235" t="s">
        <v>1610</v>
      </c>
    </row>
    <row r="236" spans="2:2" x14ac:dyDescent="0.2">
      <c r="B236" t="s">
        <v>1611</v>
      </c>
    </row>
    <row r="237" spans="2:2" x14ac:dyDescent="0.2">
      <c r="B237" t="s">
        <v>1612</v>
      </c>
    </row>
    <row r="238" spans="2:2" x14ac:dyDescent="0.2">
      <c r="B238" t="s">
        <v>1613</v>
      </c>
    </row>
    <row r="239" spans="2:2" x14ac:dyDescent="0.2">
      <c r="B239" t="s">
        <v>1614</v>
      </c>
    </row>
    <row r="240" spans="2:2" x14ac:dyDescent="0.2">
      <c r="B240" t="s">
        <v>1615</v>
      </c>
    </row>
    <row r="241" spans="2:2" x14ac:dyDescent="0.2">
      <c r="B241" t="s">
        <v>1616</v>
      </c>
    </row>
    <row r="242" spans="2:2" x14ac:dyDescent="0.2">
      <c r="B242" t="s">
        <v>1617</v>
      </c>
    </row>
    <row r="243" spans="2:2" x14ac:dyDescent="0.2">
      <c r="B243" t="s">
        <v>1618</v>
      </c>
    </row>
    <row r="244" spans="2:2" x14ac:dyDescent="0.2">
      <c r="B244" t="s">
        <v>1619</v>
      </c>
    </row>
    <row r="245" spans="2:2" x14ac:dyDescent="0.2">
      <c r="B245" t="s">
        <v>1620</v>
      </c>
    </row>
    <row r="246" spans="2:2" x14ac:dyDescent="0.2">
      <c r="B246" t="s">
        <v>1621</v>
      </c>
    </row>
    <row r="247" spans="2:2" x14ac:dyDescent="0.2">
      <c r="B247" t="s">
        <v>1622</v>
      </c>
    </row>
    <row r="248" spans="2:2" x14ac:dyDescent="0.2">
      <c r="B248" t="s">
        <v>1623</v>
      </c>
    </row>
    <row r="249" spans="2:2" x14ac:dyDescent="0.2">
      <c r="B249" t="s">
        <v>1624</v>
      </c>
    </row>
    <row r="250" spans="2:2" x14ac:dyDescent="0.2">
      <c r="B250" t="s">
        <v>1625</v>
      </c>
    </row>
    <row r="251" spans="2:2" x14ac:dyDescent="0.2">
      <c r="B251" t="s">
        <v>1626</v>
      </c>
    </row>
    <row r="252" spans="2:2" x14ac:dyDescent="0.2">
      <c r="B252" t="s">
        <v>1627</v>
      </c>
    </row>
    <row r="253" spans="2:2" x14ac:dyDescent="0.2">
      <c r="B253" t="s">
        <v>1628</v>
      </c>
    </row>
    <row r="254" spans="2:2" x14ac:dyDescent="0.2">
      <c r="B254" t="s">
        <v>1629</v>
      </c>
    </row>
    <row r="255" spans="2:2" x14ac:dyDescent="0.2">
      <c r="B255" t="s">
        <v>1630</v>
      </c>
    </row>
    <row r="256" spans="2:2" x14ac:dyDescent="0.2">
      <c r="B256" t="s">
        <v>1631</v>
      </c>
    </row>
    <row r="257" spans="2:2" x14ac:dyDescent="0.2">
      <c r="B257" t="s">
        <v>1632</v>
      </c>
    </row>
    <row r="258" spans="2:2" x14ac:dyDescent="0.2">
      <c r="B258" t="s">
        <v>1633</v>
      </c>
    </row>
    <row r="259" spans="2:2" x14ac:dyDescent="0.2">
      <c r="B259" t="s">
        <v>1634</v>
      </c>
    </row>
    <row r="260" spans="2:2" x14ac:dyDescent="0.2">
      <c r="B260" t="s">
        <v>1635</v>
      </c>
    </row>
    <row r="261" spans="2:2" x14ac:dyDescent="0.2">
      <c r="B261" t="s">
        <v>1636</v>
      </c>
    </row>
    <row r="262" spans="2:2" x14ac:dyDescent="0.2">
      <c r="B262" t="s">
        <v>1637</v>
      </c>
    </row>
    <row r="263" spans="2:2" x14ac:dyDescent="0.2">
      <c r="B263" t="s">
        <v>1638</v>
      </c>
    </row>
    <row r="264" spans="2:2" x14ac:dyDescent="0.2">
      <c r="B264" t="s">
        <v>1639</v>
      </c>
    </row>
    <row r="265" spans="2:2" x14ac:dyDescent="0.2">
      <c r="B265" t="s">
        <v>1640</v>
      </c>
    </row>
    <row r="266" spans="2:2" x14ac:dyDescent="0.2">
      <c r="B266" t="s">
        <v>1641</v>
      </c>
    </row>
    <row r="267" spans="2:2" x14ac:dyDescent="0.2">
      <c r="B267" t="s">
        <v>1642</v>
      </c>
    </row>
    <row r="268" spans="2:2" x14ac:dyDescent="0.2">
      <c r="B268" t="s">
        <v>1643</v>
      </c>
    </row>
    <row r="269" spans="2:2" x14ac:dyDescent="0.2">
      <c r="B269" t="s">
        <v>1644</v>
      </c>
    </row>
    <row r="270" spans="2:2" x14ac:dyDescent="0.2">
      <c r="B270" t="s">
        <v>1645</v>
      </c>
    </row>
    <row r="271" spans="2:2" x14ac:dyDescent="0.2">
      <c r="B271" t="s">
        <v>1646</v>
      </c>
    </row>
    <row r="272" spans="2:2" x14ac:dyDescent="0.2">
      <c r="B272" t="s">
        <v>1647</v>
      </c>
    </row>
    <row r="273" spans="2:2" x14ac:dyDescent="0.2">
      <c r="B273" t="s">
        <v>1503</v>
      </c>
    </row>
    <row r="274" spans="2:2" x14ac:dyDescent="0.2">
      <c r="B274" t="s">
        <v>1648</v>
      </c>
    </row>
    <row r="275" spans="2:2" x14ac:dyDescent="0.2">
      <c r="B275" t="s">
        <v>1649</v>
      </c>
    </row>
    <row r="276" spans="2:2" x14ac:dyDescent="0.2">
      <c r="B276" t="s">
        <v>1650</v>
      </c>
    </row>
    <row r="277" spans="2:2" x14ac:dyDescent="0.2">
      <c r="B277" t="s">
        <v>1651</v>
      </c>
    </row>
    <row r="278" spans="2:2" x14ac:dyDescent="0.2">
      <c r="B278" t="s">
        <v>1652</v>
      </c>
    </row>
    <row r="279" spans="2:2" x14ac:dyDescent="0.2">
      <c r="B279" t="s">
        <v>1653</v>
      </c>
    </row>
    <row r="280" spans="2:2" x14ac:dyDescent="0.2">
      <c r="B280" t="s">
        <v>1654</v>
      </c>
    </row>
    <row r="281" spans="2:2" x14ac:dyDescent="0.2">
      <c r="B281" t="s">
        <v>1655</v>
      </c>
    </row>
    <row r="282" spans="2:2" x14ac:dyDescent="0.2">
      <c r="B282" t="s">
        <v>1656</v>
      </c>
    </row>
    <row r="283" spans="2:2" x14ac:dyDescent="0.2">
      <c r="B283" t="s">
        <v>1657</v>
      </c>
    </row>
    <row r="284" spans="2:2" x14ac:dyDescent="0.2">
      <c r="B284" t="s">
        <v>1658</v>
      </c>
    </row>
    <row r="285" spans="2:2" x14ac:dyDescent="0.2">
      <c r="B285" t="s">
        <v>1659</v>
      </c>
    </row>
    <row r="286" spans="2:2" x14ac:dyDescent="0.2">
      <c r="B286" t="s">
        <v>1660</v>
      </c>
    </row>
    <row r="287" spans="2:2" x14ac:dyDescent="0.2">
      <c r="B287" t="s">
        <v>1661</v>
      </c>
    </row>
    <row r="288" spans="2:2" x14ac:dyDescent="0.2">
      <c r="B288" t="s">
        <v>1662</v>
      </c>
    </row>
    <row r="289" spans="1:2" x14ac:dyDescent="0.2">
      <c r="B289" t="s">
        <v>1663</v>
      </c>
    </row>
    <row r="290" spans="1:2" x14ac:dyDescent="0.2">
      <c r="B290" t="s">
        <v>1664</v>
      </c>
    </row>
    <row r="291" spans="1:2" x14ac:dyDescent="0.2">
      <c r="B291" t="s">
        <v>1665</v>
      </c>
    </row>
    <row r="292" spans="1:2" x14ac:dyDescent="0.2">
      <c r="B292" t="s">
        <v>1666</v>
      </c>
    </row>
    <row r="293" spans="1:2" x14ac:dyDescent="0.2">
      <c r="B293" t="s">
        <v>1667</v>
      </c>
    </row>
    <row r="294" spans="1:2" x14ac:dyDescent="0.2">
      <c r="B294" t="s">
        <v>1668</v>
      </c>
    </row>
    <row r="295" spans="1:2" x14ac:dyDescent="0.2">
      <c r="B295" t="s">
        <v>1669</v>
      </c>
    </row>
    <row r="296" spans="1:2" x14ac:dyDescent="0.2">
      <c r="B296" t="s">
        <v>1670</v>
      </c>
    </row>
    <row r="297" spans="1:2" x14ac:dyDescent="0.2">
      <c r="B297" t="s">
        <v>1671</v>
      </c>
    </row>
    <row r="299" spans="1:2" s="33" customFormat="1" x14ac:dyDescent="0.2">
      <c r="A299" s="32" t="s">
        <v>1672</v>
      </c>
      <c r="B299" s="33">
        <f>COUNTIFS(B3:B297,"&lt;&gt;*/1", B3:B297,"&lt;&gt;*/2",B3:B297,"&lt;&gt;*/3" )</f>
        <v>16</v>
      </c>
    </row>
    <row r="300" spans="1:2" x14ac:dyDescent="0.2">
      <c r="A300">
        <v>3</v>
      </c>
      <c r="B300">
        <f>COUNTIF(B4:B298,"*/3")</f>
        <v>14</v>
      </c>
    </row>
    <row r="301" spans="1:2" x14ac:dyDescent="0.2">
      <c r="A301">
        <v>2</v>
      </c>
      <c r="B301">
        <f>COUNTIF(B5:B298,"*/2")</f>
        <v>30</v>
      </c>
    </row>
    <row r="302" spans="1:2" x14ac:dyDescent="0.2">
      <c r="A302">
        <v>1</v>
      </c>
      <c r="B302">
        <f>COUNTIF(B6:B299,"*/1")</f>
        <v>235</v>
      </c>
    </row>
    <row r="303" spans="1:2" x14ac:dyDescent="0.2">
      <c r="B303" s="26">
        <f>COUNTIF(B3:B297,"&lt;&gt;")</f>
        <v>295</v>
      </c>
    </row>
  </sheetData>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299"/>
  <sheetViews>
    <sheetView topLeftCell="M79" zoomScale="115" zoomScaleNormal="115" workbookViewId="0">
      <selection activeCell="U119" sqref="U119"/>
    </sheetView>
  </sheetViews>
  <sheetFormatPr defaultColWidth="8.7109375" defaultRowHeight="12.75" x14ac:dyDescent="0.2"/>
  <cols>
    <col min="1" max="1" width="51.5703125" style="34" customWidth="1"/>
    <col min="2" max="2" width="46.42578125" customWidth="1"/>
    <col min="3" max="3" width="42.7109375" customWidth="1"/>
    <col min="4" max="4" width="24.28515625" customWidth="1"/>
    <col min="5" max="5" width="33" customWidth="1"/>
    <col min="6" max="6" width="23.28515625" customWidth="1"/>
    <col min="7" max="7" width="23.42578125" customWidth="1"/>
    <col min="8" max="8" width="21.42578125" customWidth="1"/>
    <col min="9" max="9" width="20.5703125" customWidth="1"/>
    <col min="10" max="10" width="13.42578125" customWidth="1"/>
    <col min="11" max="11" width="15.5703125" customWidth="1"/>
    <col min="12" max="12" width="21.42578125" customWidth="1"/>
    <col min="16" max="16" width="16.5703125" customWidth="1"/>
    <col min="17" max="17" width="25.5703125" customWidth="1"/>
    <col min="18" max="18" width="8.7109375" style="35"/>
    <col min="20" max="20" width="33.140625" customWidth="1"/>
    <col min="21" max="21" width="29.7109375" customWidth="1"/>
    <col min="24" max="24" width="91.7109375" customWidth="1"/>
    <col min="25" max="25" width="20.140625" customWidth="1"/>
  </cols>
  <sheetData>
    <row r="1" spans="1:25" x14ac:dyDescent="0.2">
      <c r="A1" s="36" t="s">
        <v>1673</v>
      </c>
      <c r="B1" s="37" t="s">
        <v>1674</v>
      </c>
    </row>
    <row r="2" spans="1:25" x14ac:dyDescent="0.2">
      <c r="P2" t="s">
        <v>1675</v>
      </c>
      <c r="Q2" t="s">
        <v>1676</v>
      </c>
    </row>
    <row r="3" spans="1:25" s="40" customFormat="1" ht="15" customHeight="1" x14ac:dyDescent="0.25">
      <c r="A3" s="38"/>
      <c r="B3" s="39" t="s">
        <v>1378</v>
      </c>
      <c r="C3" s="39" t="s">
        <v>1413</v>
      </c>
      <c r="D3" s="39" t="s">
        <v>1388</v>
      </c>
      <c r="E3" s="40" t="s">
        <v>1409</v>
      </c>
      <c r="P3" s="40">
        <f t="shared" ref="P3:P15" si="0">COUNTIF(B3:O3,"&lt;&gt;")</f>
        <v>4</v>
      </c>
      <c r="Q3" s="41">
        <v>69</v>
      </c>
      <c r="R3" s="42"/>
    </row>
    <row r="4" spans="1:25" ht="18" customHeight="1" x14ac:dyDescent="0.3">
      <c r="A4" s="34" t="s">
        <v>1677</v>
      </c>
      <c r="B4" t="s">
        <v>1379</v>
      </c>
      <c r="C4" t="s">
        <v>1660</v>
      </c>
      <c r="D4" t="s">
        <v>1659</v>
      </c>
      <c r="E4" t="s">
        <v>1558</v>
      </c>
      <c r="F4" t="s">
        <v>1469</v>
      </c>
      <c r="G4" t="s">
        <v>1473</v>
      </c>
      <c r="H4" t="s">
        <v>1399</v>
      </c>
      <c r="P4">
        <f t="shared" si="0"/>
        <v>7</v>
      </c>
      <c r="Q4" s="43">
        <v>20</v>
      </c>
      <c r="T4" s="44" t="s">
        <v>1678</v>
      </c>
      <c r="X4" s="1" t="s">
        <v>1679</v>
      </c>
    </row>
    <row r="5" spans="1:25" ht="13.5" customHeight="1" x14ac:dyDescent="0.2">
      <c r="A5" s="34" t="s">
        <v>1680</v>
      </c>
      <c r="B5" t="s">
        <v>1380</v>
      </c>
      <c r="C5" t="s">
        <v>1407</v>
      </c>
      <c r="P5">
        <f t="shared" si="0"/>
        <v>2</v>
      </c>
      <c r="Q5" s="43">
        <v>14</v>
      </c>
      <c r="T5" s="33"/>
      <c r="U5" s="33"/>
      <c r="V5" s="33"/>
      <c r="W5" s="33"/>
      <c r="X5" s="33"/>
      <c r="Y5" s="33"/>
    </row>
    <row r="6" spans="1:25" x14ac:dyDescent="0.2">
      <c r="A6" s="34" t="s">
        <v>1681</v>
      </c>
      <c r="B6" t="s">
        <v>1382</v>
      </c>
      <c r="C6" t="s">
        <v>1398</v>
      </c>
      <c r="D6" t="s">
        <v>1404</v>
      </c>
      <c r="E6" t="s">
        <v>1592</v>
      </c>
      <c r="F6" t="s">
        <v>1590</v>
      </c>
      <c r="P6">
        <f t="shared" si="0"/>
        <v>5</v>
      </c>
      <c r="Q6" s="43">
        <v>16</v>
      </c>
      <c r="S6">
        <v>1</v>
      </c>
      <c r="T6" s="1" t="s">
        <v>1677</v>
      </c>
      <c r="U6" t="s">
        <v>1677</v>
      </c>
      <c r="V6">
        <v>16</v>
      </c>
      <c r="X6" t="s">
        <v>1682</v>
      </c>
    </row>
    <row r="7" spans="1:25" x14ac:dyDescent="0.2">
      <c r="P7">
        <f t="shared" si="0"/>
        <v>0</v>
      </c>
      <c r="Q7">
        <v>0</v>
      </c>
      <c r="U7" t="s">
        <v>1680</v>
      </c>
      <c r="V7">
        <v>11</v>
      </c>
    </row>
    <row r="8" spans="1:25" x14ac:dyDescent="0.2">
      <c r="A8" s="34" t="s">
        <v>1683</v>
      </c>
      <c r="B8" t="s">
        <v>1381</v>
      </c>
      <c r="C8" t="s">
        <v>1670</v>
      </c>
      <c r="D8" t="s">
        <v>1444</v>
      </c>
      <c r="E8" t="s">
        <v>1418</v>
      </c>
      <c r="F8" t="s">
        <v>1616</v>
      </c>
      <c r="G8" t="s">
        <v>1604</v>
      </c>
      <c r="H8" t="s">
        <v>1669</v>
      </c>
      <c r="P8">
        <f t="shared" si="0"/>
        <v>7</v>
      </c>
      <c r="Q8" s="43">
        <v>15</v>
      </c>
      <c r="U8" t="s">
        <v>1681</v>
      </c>
      <c r="V8">
        <v>8</v>
      </c>
    </row>
    <row r="9" spans="1:25" x14ac:dyDescent="0.2">
      <c r="P9">
        <f t="shared" si="0"/>
        <v>0</v>
      </c>
      <c r="Q9">
        <v>0</v>
      </c>
    </row>
    <row r="10" spans="1:25" x14ac:dyDescent="0.2">
      <c r="A10" s="34" t="s">
        <v>1684</v>
      </c>
      <c r="B10" t="s">
        <v>1385</v>
      </c>
      <c r="C10" t="s">
        <v>1403</v>
      </c>
      <c r="D10" t="s">
        <v>1415</v>
      </c>
      <c r="E10" t="s">
        <v>1463</v>
      </c>
      <c r="F10" t="s">
        <v>1464</v>
      </c>
      <c r="G10" t="s">
        <v>1653</v>
      </c>
      <c r="P10">
        <f t="shared" si="0"/>
        <v>6</v>
      </c>
      <c r="Q10" s="43">
        <v>13</v>
      </c>
      <c r="S10">
        <v>2</v>
      </c>
      <c r="T10" s="1" t="s">
        <v>1685</v>
      </c>
      <c r="U10" t="s">
        <v>1685</v>
      </c>
      <c r="V10">
        <v>11</v>
      </c>
      <c r="X10" t="s">
        <v>1686</v>
      </c>
    </row>
    <row r="11" spans="1:25" x14ac:dyDescent="0.2">
      <c r="A11" s="34" t="s">
        <v>1685</v>
      </c>
      <c r="B11" t="s">
        <v>1386</v>
      </c>
      <c r="C11" t="s">
        <v>1383</v>
      </c>
      <c r="D11" t="s">
        <v>1424</v>
      </c>
      <c r="E11" t="s">
        <v>1426</v>
      </c>
      <c r="F11" t="s">
        <v>1525</v>
      </c>
      <c r="G11" t="s">
        <v>1552</v>
      </c>
      <c r="H11" t="s">
        <v>1497</v>
      </c>
      <c r="I11" t="s">
        <v>1526</v>
      </c>
      <c r="J11" t="s">
        <v>1529</v>
      </c>
      <c r="K11" t="s">
        <v>1666</v>
      </c>
      <c r="L11" t="s">
        <v>1541</v>
      </c>
      <c r="P11">
        <f t="shared" si="0"/>
        <v>11</v>
      </c>
      <c r="Q11" s="43">
        <v>22</v>
      </c>
      <c r="U11" t="s">
        <v>1687</v>
      </c>
      <c r="V11">
        <v>5</v>
      </c>
    </row>
    <row r="12" spans="1:25" x14ac:dyDescent="0.2">
      <c r="A12" s="34" t="s">
        <v>1688</v>
      </c>
      <c r="B12" t="s">
        <v>1387</v>
      </c>
      <c r="C12" t="s">
        <v>1414</v>
      </c>
      <c r="D12" t="s">
        <v>1588</v>
      </c>
      <c r="E12" t="s">
        <v>1665</v>
      </c>
      <c r="P12">
        <f t="shared" si="0"/>
        <v>4</v>
      </c>
      <c r="Q12" s="43">
        <v>8</v>
      </c>
    </row>
    <row r="13" spans="1:25" x14ac:dyDescent="0.2">
      <c r="A13" s="34" t="s">
        <v>1689</v>
      </c>
      <c r="B13" t="s">
        <v>1391</v>
      </c>
      <c r="C13" t="s">
        <v>1450</v>
      </c>
      <c r="D13" t="s">
        <v>1519</v>
      </c>
      <c r="E13" t="s">
        <v>1530</v>
      </c>
      <c r="F13" t="s">
        <v>1531</v>
      </c>
      <c r="G13" t="s">
        <v>1587</v>
      </c>
      <c r="H13" t="s">
        <v>1585</v>
      </c>
      <c r="P13">
        <f t="shared" si="0"/>
        <v>7</v>
      </c>
      <c r="Q13" s="43">
        <v>10</v>
      </c>
    </row>
    <row r="14" spans="1:25" x14ac:dyDescent="0.2">
      <c r="A14" s="34" t="s">
        <v>1687</v>
      </c>
      <c r="B14" t="s">
        <v>1389</v>
      </c>
      <c r="C14" t="s">
        <v>1528</v>
      </c>
      <c r="D14" t="s">
        <v>1559</v>
      </c>
      <c r="E14" t="s">
        <v>1447</v>
      </c>
      <c r="F14" t="s">
        <v>1508</v>
      </c>
      <c r="P14">
        <f t="shared" si="0"/>
        <v>5</v>
      </c>
      <c r="Q14" s="43">
        <v>8</v>
      </c>
      <c r="S14">
        <v>3</v>
      </c>
      <c r="T14" s="1" t="s">
        <v>1690</v>
      </c>
      <c r="U14" t="s">
        <v>1691</v>
      </c>
      <c r="V14">
        <v>9</v>
      </c>
      <c r="X14" t="s">
        <v>1692</v>
      </c>
    </row>
    <row r="15" spans="1:25" x14ac:dyDescent="0.2">
      <c r="A15" s="34" t="s">
        <v>1693</v>
      </c>
      <c r="B15" t="s">
        <v>1390</v>
      </c>
      <c r="C15" t="s">
        <v>1421</v>
      </c>
      <c r="D15" t="s">
        <v>1484</v>
      </c>
      <c r="E15" t="s">
        <v>1562</v>
      </c>
      <c r="F15" t="s">
        <v>1542</v>
      </c>
      <c r="P15">
        <f t="shared" si="0"/>
        <v>5</v>
      </c>
      <c r="Q15" s="43">
        <v>9</v>
      </c>
      <c r="U15" t="s">
        <v>1694</v>
      </c>
      <c r="V15">
        <v>7</v>
      </c>
    </row>
    <row r="16" spans="1:25" x14ac:dyDescent="0.2">
      <c r="Q16">
        <v>0</v>
      </c>
      <c r="U16" t="s">
        <v>1695</v>
      </c>
      <c r="V16">
        <v>4</v>
      </c>
    </row>
    <row r="17" spans="1:24" x14ac:dyDescent="0.2">
      <c r="A17" s="34" t="s">
        <v>1696</v>
      </c>
      <c r="B17" t="s">
        <v>1392</v>
      </c>
      <c r="C17" t="s">
        <v>1433</v>
      </c>
      <c r="D17" t="s">
        <v>1645</v>
      </c>
      <c r="E17" t="s">
        <v>1548</v>
      </c>
      <c r="F17" t="s">
        <v>1515</v>
      </c>
      <c r="G17" t="s">
        <v>1516</v>
      </c>
      <c r="P17">
        <f t="shared" ref="P17:P48" si="1">COUNTIF(B17:O17,"&lt;&gt;")</f>
        <v>6</v>
      </c>
      <c r="Q17" s="43">
        <v>10</v>
      </c>
      <c r="U17" t="s">
        <v>1697</v>
      </c>
      <c r="V17">
        <v>2</v>
      </c>
    </row>
    <row r="18" spans="1:24" x14ac:dyDescent="0.2">
      <c r="A18" s="34" t="s">
        <v>1698</v>
      </c>
      <c r="B18" t="s">
        <v>1393</v>
      </c>
      <c r="C18" t="s">
        <v>1400</v>
      </c>
      <c r="D18" t="s">
        <v>1459</v>
      </c>
      <c r="E18" t="s">
        <v>1625</v>
      </c>
      <c r="F18" t="s">
        <v>1627</v>
      </c>
      <c r="G18" t="s">
        <v>1626</v>
      </c>
      <c r="P18">
        <f t="shared" si="1"/>
        <v>6</v>
      </c>
      <c r="Q18" s="43">
        <v>11</v>
      </c>
    </row>
    <row r="19" spans="1:24" x14ac:dyDescent="0.2">
      <c r="P19">
        <f t="shared" si="1"/>
        <v>0</v>
      </c>
      <c r="Q19">
        <v>0</v>
      </c>
      <c r="S19">
        <v>4</v>
      </c>
      <c r="T19" s="1" t="s">
        <v>1696</v>
      </c>
      <c r="U19" t="s">
        <v>1696</v>
      </c>
      <c r="V19">
        <v>8</v>
      </c>
      <c r="X19" t="s">
        <v>1699</v>
      </c>
    </row>
    <row r="20" spans="1:24" x14ac:dyDescent="0.2">
      <c r="A20" s="34" t="s">
        <v>1700</v>
      </c>
      <c r="B20" t="s">
        <v>1395</v>
      </c>
      <c r="C20" t="s">
        <v>1419</v>
      </c>
      <c r="D20" t="s">
        <v>1466</v>
      </c>
      <c r="E20" t="s">
        <v>1468</v>
      </c>
      <c r="F20" t="s">
        <v>1640</v>
      </c>
      <c r="G20" t="s">
        <v>1467</v>
      </c>
      <c r="H20" t="s">
        <v>1394</v>
      </c>
      <c r="P20">
        <f t="shared" si="1"/>
        <v>7</v>
      </c>
      <c r="Q20" s="43">
        <v>12</v>
      </c>
      <c r="U20" t="s">
        <v>1701</v>
      </c>
      <c r="V20">
        <v>4</v>
      </c>
    </row>
    <row r="21" spans="1:24" x14ac:dyDescent="0.2">
      <c r="P21">
        <f t="shared" si="1"/>
        <v>0</v>
      </c>
      <c r="Q21">
        <v>0</v>
      </c>
    </row>
    <row r="22" spans="1:24" x14ac:dyDescent="0.2">
      <c r="A22" s="34" t="s">
        <v>1702</v>
      </c>
      <c r="B22" t="s">
        <v>1396</v>
      </c>
      <c r="P22">
        <f t="shared" si="1"/>
        <v>1</v>
      </c>
      <c r="Q22">
        <v>3</v>
      </c>
      <c r="S22">
        <v>5</v>
      </c>
      <c r="T22" s="1" t="s">
        <v>1689</v>
      </c>
      <c r="U22" t="s">
        <v>1689</v>
      </c>
      <c r="V22">
        <v>7</v>
      </c>
      <c r="X22" t="s">
        <v>1703</v>
      </c>
    </row>
    <row r="23" spans="1:24" x14ac:dyDescent="0.2">
      <c r="P23">
        <f t="shared" si="1"/>
        <v>0</v>
      </c>
      <c r="Q23">
        <v>0</v>
      </c>
    </row>
    <row r="24" spans="1:24" x14ac:dyDescent="0.2">
      <c r="P24">
        <f t="shared" si="1"/>
        <v>0</v>
      </c>
      <c r="Q24">
        <v>0</v>
      </c>
    </row>
    <row r="25" spans="1:24" x14ac:dyDescent="0.2">
      <c r="A25" s="34" t="s">
        <v>1694</v>
      </c>
      <c r="B25" t="s">
        <v>1384</v>
      </c>
      <c r="C25" t="s">
        <v>1416</v>
      </c>
      <c r="P25">
        <f t="shared" si="1"/>
        <v>2</v>
      </c>
      <c r="Q25" s="43">
        <v>8</v>
      </c>
      <c r="S25">
        <v>6</v>
      </c>
      <c r="T25" s="1" t="s">
        <v>1704</v>
      </c>
      <c r="U25" t="s">
        <v>1704</v>
      </c>
      <c r="V25">
        <v>5</v>
      </c>
      <c r="X25" t="s">
        <v>1705</v>
      </c>
    </row>
    <row r="26" spans="1:24" x14ac:dyDescent="0.2">
      <c r="A26" s="34" t="s">
        <v>1691</v>
      </c>
      <c r="B26" t="s">
        <v>1401</v>
      </c>
      <c r="C26" t="s">
        <v>1502</v>
      </c>
      <c r="D26" t="s">
        <v>1503</v>
      </c>
      <c r="E26" t="s">
        <v>1663</v>
      </c>
      <c r="F26" t="s">
        <v>1397</v>
      </c>
      <c r="G26" t="s">
        <v>1503</v>
      </c>
      <c r="H26" t="s">
        <v>1431</v>
      </c>
      <c r="P26">
        <f t="shared" si="1"/>
        <v>7</v>
      </c>
      <c r="Q26" s="43">
        <v>12</v>
      </c>
      <c r="U26" t="s">
        <v>1706</v>
      </c>
      <c r="V26">
        <v>2</v>
      </c>
    </row>
    <row r="27" spans="1:24" x14ac:dyDescent="0.2">
      <c r="A27" s="34" t="s">
        <v>1695</v>
      </c>
      <c r="B27" t="s">
        <v>1402</v>
      </c>
      <c r="C27" t="s">
        <v>1664</v>
      </c>
      <c r="D27" t="s">
        <v>1667</v>
      </c>
      <c r="P27">
        <f t="shared" si="1"/>
        <v>3</v>
      </c>
      <c r="Q27" s="43">
        <v>5</v>
      </c>
    </row>
    <row r="28" spans="1:24" x14ac:dyDescent="0.2">
      <c r="B28" t="s">
        <v>1417</v>
      </c>
      <c r="C28" t="s">
        <v>1429</v>
      </c>
      <c r="D28" t="s">
        <v>1437</v>
      </c>
      <c r="P28">
        <f t="shared" si="1"/>
        <v>3</v>
      </c>
      <c r="Q28" s="43">
        <v>6</v>
      </c>
      <c r="S28">
        <v>7</v>
      </c>
      <c r="T28" s="1" t="s">
        <v>1707</v>
      </c>
      <c r="U28" t="s">
        <v>1707</v>
      </c>
      <c r="V28">
        <v>6</v>
      </c>
      <c r="X28" t="s">
        <v>1708</v>
      </c>
    </row>
    <row r="29" spans="1:24" x14ac:dyDescent="0.2">
      <c r="P29">
        <f t="shared" si="1"/>
        <v>0</v>
      </c>
      <c r="Q29">
        <v>0</v>
      </c>
    </row>
    <row r="30" spans="1:24" x14ac:dyDescent="0.2">
      <c r="A30" s="34" t="s">
        <v>1707</v>
      </c>
      <c r="B30" t="s">
        <v>1405</v>
      </c>
      <c r="C30" t="s">
        <v>1544</v>
      </c>
      <c r="D30" t="s">
        <v>1545</v>
      </c>
      <c r="E30" t="s">
        <v>1485</v>
      </c>
      <c r="F30" t="s">
        <v>1494</v>
      </c>
      <c r="P30">
        <f t="shared" si="1"/>
        <v>5</v>
      </c>
      <c r="Q30" s="43">
        <v>7</v>
      </c>
      <c r="S30">
        <v>8</v>
      </c>
      <c r="T30" s="1" t="s">
        <v>1709</v>
      </c>
      <c r="U30" t="s">
        <v>1709</v>
      </c>
      <c r="V30">
        <v>6</v>
      </c>
      <c r="X30" t="s">
        <v>1710</v>
      </c>
    </row>
    <row r="31" spans="1:24" x14ac:dyDescent="0.2">
      <c r="A31" s="34" t="s">
        <v>1709</v>
      </c>
      <c r="B31" t="s">
        <v>1406</v>
      </c>
      <c r="C31" t="s">
        <v>1553</v>
      </c>
      <c r="D31" t="s">
        <v>1546</v>
      </c>
      <c r="E31" t="s">
        <v>1493</v>
      </c>
      <c r="P31">
        <f t="shared" si="1"/>
        <v>4</v>
      </c>
      <c r="Q31" s="43">
        <v>6</v>
      </c>
    </row>
    <row r="32" spans="1:24" x14ac:dyDescent="0.2">
      <c r="P32">
        <f t="shared" si="1"/>
        <v>0</v>
      </c>
      <c r="Q32">
        <v>0</v>
      </c>
      <c r="S32">
        <v>9</v>
      </c>
      <c r="T32" s="1" t="s">
        <v>1698</v>
      </c>
      <c r="U32" t="s">
        <v>1698</v>
      </c>
      <c r="V32">
        <v>5</v>
      </c>
      <c r="X32" t="s">
        <v>1711</v>
      </c>
    </row>
    <row r="33" spans="1:24" x14ac:dyDescent="0.2">
      <c r="P33">
        <f t="shared" si="1"/>
        <v>0</v>
      </c>
      <c r="Q33">
        <v>0</v>
      </c>
    </row>
    <row r="34" spans="1:24" x14ac:dyDescent="0.2">
      <c r="P34">
        <f t="shared" si="1"/>
        <v>0</v>
      </c>
      <c r="Q34">
        <v>0</v>
      </c>
      <c r="S34">
        <v>10</v>
      </c>
      <c r="T34" s="1" t="s">
        <v>1712</v>
      </c>
      <c r="U34" t="s">
        <v>1712</v>
      </c>
      <c r="V34">
        <v>5</v>
      </c>
      <c r="X34" t="s">
        <v>1713</v>
      </c>
    </row>
    <row r="35" spans="1:24" x14ac:dyDescent="0.2">
      <c r="A35" s="34" t="s">
        <v>1712</v>
      </c>
      <c r="B35" t="s">
        <v>1410</v>
      </c>
      <c r="C35" t="s">
        <v>1427</v>
      </c>
      <c r="D35" t="s">
        <v>1535</v>
      </c>
      <c r="E35" t="s">
        <v>1536</v>
      </c>
      <c r="F35" t="s">
        <v>1534</v>
      </c>
      <c r="G35" t="s">
        <v>1446</v>
      </c>
      <c r="H35" t="s">
        <v>1448</v>
      </c>
      <c r="I35" t="s">
        <v>1571</v>
      </c>
      <c r="P35">
        <f t="shared" si="1"/>
        <v>8</v>
      </c>
      <c r="Q35" s="43">
        <v>10</v>
      </c>
    </row>
    <row r="36" spans="1:24" x14ac:dyDescent="0.2">
      <c r="A36" s="34" t="s">
        <v>1714</v>
      </c>
      <c r="B36" t="s">
        <v>1411</v>
      </c>
      <c r="C36" t="s">
        <v>1449</v>
      </c>
      <c r="P36">
        <f t="shared" si="1"/>
        <v>2</v>
      </c>
      <c r="Q36">
        <v>3</v>
      </c>
      <c r="S36">
        <v>11</v>
      </c>
      <c r="T36" s="1" t="s">
        <v>1684</v>
      </c>
      <c r="U36" t="s">
        <v>1684</v>
      </c>
      <c r="V36">
        <v>8</v>
      </c>
      <c r="X36" t="s">
        <v>1715</v>
      </c>
    </row>
    <row r="37" spans="1:24" x14ac:dyDescent="0.2">
      <c r="P37">
        <f t="shared" si="1"/>
        <v>0</v>
      </c>
      <c r="Q37">
        <v>0</v>
      </c>
    </row>
    <row r="38" spans="1:24" x14ac:dyDescent="0.2">
      <c r="P38">
        <f t="shared" si="1"/>
        <v>0</v>
      </c>
      <c r="Q38">
        <v>0</v>
      </c>
      <c r="S38">
        <v>12</v>
      </c>
      <c r="T38" s="1" t="s">
        <v>1688</v>
      </c>
      <c r="U38" t="s">
        <v>1688</v>
      </c>
      <c r="V38">
        <v>5</v>
      </c>
      <c r="X38" t="s">
        <v>1716</v>
      </c>
    </row>
    <row r="39" spans="1:24" x14ac:dyDescent="0.2">
      <c r="A39" s="34" t="s">
        <v>1706</v>
      </c>
      <c r="B39" t="s">
        <v>1412</v>
      </c>
      <c r="C39" t="s">
        <v>1451</v>
      </c>
      <c r="D39" t="s">
        <v>1641</v>
      </c>
      <c r="P39">
        <f t="shared" si="1"/>
        <v>3</v>
      </c>
      <c r="Q39" s="43">
        <v>4</v>
      </c>
      <c r="T39" s="1"/>
    </row>
    <row r="40" spans="1:24" x14ac:dyDescent="0.2">
      <c r="A40" s="34" t="s">
        <v>1717</v>
      </c>
      <c r="B40" t="s">
        <v>1408</v>
      </c>
      <c r="C40" t="s">
        <v>1438</v>
      </c>
      <c r="D40" t="s">
        <v>1440</v>
      </c>
      <c r="E40" t="s">
        <v>1441</v>
      </c>
      <c r="F40" t="s">
        <v>1443</v>
      </c>
      <c r="G40" t="s">
        <v>1477</v>
      </c>
      <c r="P40">
        <f t="shared" si="1"/>
        <v>6</v>
      </c>
      <c r="Q40" s="43">
        <v>7</v>
      </c>
      <c r="S40">
        <v>13</v>
      </c>
      <c r="T40" s="1" t="s">
        <v>1718</v>
      </c>
      <c r="U40" t="s">
        <v>1718</v>
      </c>
      <c r="V40">
        <v>6</v>
      </c>
      <c r="X40" t="s">
        <v>1719</v>
      </c>
    </row>
    <row r="41" spans="1:24" x14ac:dyDescent="0.2">
      <c r="P41">
        <f t="shared" si="1"/>
        <v>0</v>
      </c>
      <c r="Q41">
        <v>0</v>
      </c>
      <c r="T41" s="1"/>
    </row>
    <row r="42" spans="1:24" x14ac:dyDescent="0.2">
      <c r="P42">
        <f t="shared" si="1"/>
        <v>0</v>
      </c>
      <c r="Q42">
        <v>0</v>
      </c>
      <c r="S42">
        <v>14</v>
      </c>
      <c r="T42" s="1" t="s">
        <v>1720</v>
      </c>
      <c r="U42" t="s">
        <v>1720</v>
      </c>
      <c r="V42">
        <v>5</v>
      </c>
      <c r="X42" t="s">
        <v>1721</v>
      </c>
    </row>
    <row r="43" spans="1:24" x14ac:dyDescent="0.2">
      <c r="P43">
        <f t="shared" si="1"/>
        <v>0</v>
      </c>
      <c r="Q43">
        <v>0</v>
      </c>
      <c r="T43" s="1"/>
      <c r="U43" t="s">
        <v>1722</v>
      </c>
      <c r="V43">
        <v>2</v>
      </c>
    </row>
    <row r="44" spans="1:24" x14ac:dyDescent="0.2">
      <c r="P44">
        <f t="shared" si="1"/>
        <v>0</v>
      </c>
      <c r="Q44">
        <v>0</v>
      </c>
      <c r="T44" s="1"/>
    </row>
    <row r="45" spans="1:24" x14ac:dyDescent="0.2">
      <c r="A45" s="34" t="s">
        <v>1723</v>
      </c>
      <c r="B45" t="s">
        <v>1420</v>
      </c>
      <c r="C45" t="s">
        <v>1581</v>
      </c>
      <c r="P45">
        <f t="shared" si="1"/>
        <v>2</v>
      </c>
      <c r="Q45">
        <v>3</v>
      </c>
      <c r="T45" s="1"/>
    </row>
    <row r="46" spans="1:24" x14ac:dyDescent="0.2">
      <c r="P46">
        <f t="shared" si="1"/>
        <v>0</v>
      </c>
      <c r="Q46">
        <v>0</v>
      </c>
      <c r="S46">
        <v>15</v>
      </c>
      <c r="T46" s="1" t="s">
        <v>1724</v>
      </c>
      <c r="U46" t="s">
        <v>1725</v>
      </c>
      <c r="V46">
        <v>5</v>
      </c>
      <c r="X46" t="s">
        <v>1726</v>
      </c>
    </row>
    <row r="47" spans="1:24" x14ac:dyDescent="0.2">
      <c r="B47" t="s">
        <v>1422</v>
      </c>
      <c r="P47">
        <f t="shared" si="1"/>
        <v>1</v>
      </c>
      <c r="Q47">
        <v>2</v>
      </c>
      <c r="T47" s="1"/>
      <c r="U47" t="s">
        <v>1727</v>
      </c>
      <c r="V47">
        <v>5</v>
      </c>
    </row>
    <row r="48" spans="1:24" x14ac:dyDescent="0.2">
      <c r="A48" s="34" t="s">
        <v>1728</v>
      </c>
      <c r="B48" t="s">
        <v>1423</v>
      </c>
      <c r="C48" t="s">
        <v>1523</v>
      </c>
      <c r="D48" t="s">
        <v>1524</v>
      </c>
      <c r="E48" t="s">
        <v>1591</v>
      </c>
      <c r="P48">
        <f t="shared" si="1"/>
        <v>4</v>
      </c>
      <c r="Q48" s="43">
        <v>5</v>
      </c>
      <c r="T48" s="1"/>
      <c r="U48" t="s">
        <v>1729</v>
      </c>
      <c r="V48">
        <v>3</v>
      </c>
    </row>
    <row r="49" spans="1:26" x14ac:dyDescent="0.2">
      <c r="P49">
        <f t="shared" ref="P49:P80" si="2">COUNTIF(B49:O49,"&lt;&gt;")</f>
        <v>0</v>
      </c>
      <c r="Q49">
        <v>0</v>
      </c>
      <c r="T49" s="1"/>
      <c r="U49" t="s">
        <v>1730</v>
      </c>
      <c r="V49">
        <v>2</v>
      </c>
    </row>
    <row r="50" spans="1:26" x14ac:dyDescent="0.2">
      <c r="A50" s="34" t="s">
        <v>1731</v>
      </c>
      <c r="B50" t="s">
        <v>1486</v>
      </c>
      <c r="C50" t="s">
        <v>1624</v>
      </c>
      <c r="D50" t="s">
        <v>1500</v>
      </c>
      <c r="P50">
        <f t="shared" si="2"/>
        <v>3</v>
      </c>
      <c r="Q50">
        <v>3</v>
      </c>
      <c r="T50" s="1"/>
    </row>
    <row r="51" spans="1:26" x14ac:dyDescent="0.2">
      <c r="P51">
        <f t="shared" si="2"/>
        <v>0</v>
      </c>
      <c r="Q51">
        <v>0</v>
      </c>
      <c r="S51">
        <v>16</v>
      </c>
      <c r="T51" s="1" t="s">
        <v>1693</v>
      </c>
      <c r="U51" t="s">
        <v>1693</v>
      </c>
      <c r="V51">
        <v>5</v>
      </c>
      <c r="X51" t="s">
        <v>1732</v>
      </c>
    </row>
    <row r="52" spans="1:26" x14ac:dyDescent="0.2">
      <c r="P52">
        <f t="shared" si="2"/>
        <v>0</v>
      </c>
      <c r="Q52">
        <v>0</v>
      </c>
      <c r="T52" s="1"/>
    </row>
    <row r="53" spans="1:26" x14ac:dyDescent="0.2">
      <c r="B53" t="s">
        <v>1428</v>
      </c>
      <c r="P53">
        <f t="shared" si="2"/>
        <v>1</v>
      </c>
      <c r="Q53">
        <v>2</v>
      </c>
      <c r="T53" s="1"/>
    </row>
    <row r="54" spans="1:26" x14ac:dyDescent="0.2">
      <c r="P54">
        <f t="shared" si="2"/>
        <v>0</v>
      </c>
      <c r="Q54">
        <v>0</v>
      </c>
      <c r="S54">
        <v>17</v>
      </c>
      <c r="T54" s="1" t="s">
        <v>1728</v>
      </c>
      <c r="U54" t="s">
        <v>1728</v>
      </c>
      <c r="V54">
        <v>4</v>
      </c>
      <c r="X54" t="s">
        <v>1733</v>
      </c>
    </row>
    <row r="55" spans="1:26" x14ac:dyDescent="0.2">
      <c r="A55" s="34" t="s">
        <v>1722</v>
      </c>
      <c r="B55" t="s">
        <v>1430</v>
      </c>
      <c r="C55" t="s">
        <v>1601</v>
      </c>
      <c r="D55" t="s">
        <v>1576</v>
      </c>
      <c r="P55">
        <f t="shared" si="2"/>
        <v>3</v>
      </c>
      <c r="Q55" s="43">
        <v>4</v>
      </c>
      <c r="T55" s="1"/>
    </row>
    <row r="56" spans="1:26" x14ac:dyDescent="0.2">
      <c r="P56">
        <f t="shared" si="2"/>
        <v>0</v>
      </c>
      <c r="Q56">
        <v>0</v>
      </c>
      <c r="S56">
        <v>18</v>
      </c>
      <c r="T56" s="1" t="s">
        <v>1717</v>
      </c>
      <c r="U56" t="s">
        <v>1717</v>
      </c>
      <c r="V56">
        <v>3</v>
      </c>
      <c r="X56" t="s">
        <v>1734</v>
      </c>
    </row>
    <row r="57" spans="1:26" x14ac:dyDescent="0.2">
      <c r="A57" s="34" t="s">
        <v>1701</v>
      </c>
      <c r="B57" t="s">
        <v>1432</v>
      </c>
      <c r="C57" t="s">
        <v>1498</v>
      </c>
      <c r="D57" t="s">
        <v>1499</v>
      </c>
      <c r="E57" t="s">
        <v>1514</v>
      </c>
      <c r="F57" t="s">
        <v>1605</v>
      </c>
      <c r="G57" t="s">
        <v>1634</v>
      </c>
      <c r="H57" t="s">
        <v>1635</v>
      </c>
      <c r="P57">
        <f t="shared" si="2"/>
        <v>7</v>
      </c>
      <c r="Q57" s="43">
        <v>8</v>
      </c>
      <c r="T57" s="1"/>
    </row>
    <row r="58" spans="1:26" x14ac:dyDescent="0.2">
      <c r="A58" s="34" t="s">
        <v>1735</v>
      </c>
      <c r="B58" t="s">
        <v>1611</v>
      </c>
      <c r="C58" t="s">
        <v>1622</v>
      </c>
      <c r="P58">
        <f t="shared" si="2"/>
        <v>2</v>
      </c>
      <c r="Q58">
        <v>2</v>
      </c>
      <c r="S58">
        <v>19</v>
      </c>
      <c r="T58" s="1" t="s">
        <v>1736</v>
      </c>
      <c r="U58" t="s">
        <v>1737</v>
      </c>
      <c r="V58">
        <v>4</v>
      </c>
      <c r="X58" t="s">
        <v>1738</v>
      </c>
    </row>
    <row r="59" spans="1:26" x14ac:dyDescent="0.2">
      <c r="P59">
        <f t="shared" si="2"/>
        <v>0</v>
      </c>
      <c r="Q59">
        <v>0</v>
      </c>
      <c r="T59" s="1"/>
      <c r="U59" t="s">
        <v>1739</v>
      </c>
      <c r="V59">
        <v>1</v>
      </c>
    </row>
    <row r="60" spans="1:26" x14ac:dyDescent="0.2">
      <c r="P60">
        <f t="shared" si="2"/>
        <v>0</v>
      </c>
      <c r="Q60">
        <v>0</v>
      </c>
      <c r="T60" s="1"/>
    </row>
    <row r="61" spans="1:26" x14ac:dyDescent="0.2">
      <c r="A61" s="34" t="s">
        <v>1718</v>
      </c>
      <c r="B61" t="s">
        <v>1436</v>
      </c>
      <c r="C61" t="s">
        <v>1482</v>
      </c>
      <c r="D61" t="s">
        <v>1671</v>
      </c>
      <c r="E61" t="s">
        <v>1596</v>
      </c>
      <c r="F61" t="s">
        <v>1533</v>
      </c>
      <c r="G61" t="s">
        <v>1532</v>
      </c>
      <c r="P61">
        <f t="shared" si="2"/>
        <v>6</v>
      </c>
      <c r="Q61" s="43">
        <v>7</v>
      </c>
      <c r="S61">
        <v>20</v>
      </c>
      <c r="T61" s="1" t="s">
        <v>1740</v>
      </c>
      <c r="U61" t="s">
        <v>1700</v>
      </c>
      <c r="V61">
        <v>4</v>
      </c>
      <c r="X61" t="s">
        <v>1741</v>
      </c>
    </row>
    <row r="62" spans="1:26" x14ac:dyDescent="0.2">
      <c r="P62">
        <f t="shared" si="2"/>
        <v>0</v>
      </c>
      <c r="Q62">
        <v>0</v>
      </c>
      <c r="T62" s="1"/>
      <c r="U62" t="s">
        <v>1742</v>
      </c>
      <c r="V62">
        <v>3</v>
      </c>
    </row>
    <row r="63" spans="1:26" x14ac:dyDescent="0.2">
      <c r="P63">
        <f t="shared" si="2"/>
        <v>0</v>
      </c>
      <c r="Q63">
        <v>0</v>
      </c>
      <c r="T63" s="1"/>
    </row>
    <row r="64" spans="1:26" x14ac:dyDescent="0.2">
      <c r="P64">
        <f t="shared" si="2"/>
        <v>0</v>
      </c>
      <c r="Q64">
        <v>0</v>
      </c>
      <c r="S64">
        <v>21</v>
      </c>
      <c r="T64" s="1" t="s">
        <v>1731</v>
      </c>
      <c r="U64" t="s">
        <v>1731</v>
      </c>
      <c r="V64">
        <v>3</v>
      </c>
      <c r="X64" t="s">
        <v>1743</v>
      </c>
      <c r="Y64" s="1"/>
      <c r="Z64" t="s">
        <v>1744</v>
      </c>
    </row>
    <row r="65" spans="1:24" x14ac:dyDescent="0.2">
      <c r="P65">
        <f t="shared" si="2"/>
        <v>0</v>
      </c>
      <c r="Q65">
        <v>0</v>
      </c>
      <c r="T65" s="1"/>
    </row>
    <row r="66" spans="1:24" x14ac:dyDescent="0.2">
      <c r="A66" s="34" t="s">
        <v>1704</v>
      </c>
      <c r="B66" t="s">
        <v>1453</v>
      </c>
      <c r="C66" t="s">
        <v>1454</v>
      </c>
      <c r="D66" t="s">
        <v>1442</v>
      </c>
      <c r="E66" t="s">
        <v>1465</v>
      </c>
      <c r="F66" t="s">
        <v>1583</v>
      </c>
      <c r="G66" t="s">
        <v>1582</v>
      </c>
      <c r="H66" t="s">
        <v>1584</v>
      </c>
      <c r="I66" t="s">
        <v>1470</v>
      </c>
      <c r="J66" t="s">
        <v>1452</v>
      </c>
      <c r="P66">
        <f t="shared" si="2"/>
        <v>9</v>
      </c>
      <c r="Q66" s="43">
        <v>9</v>
      </c>
      <c r="T66" s="1"/>
    </row>
    <row r="67" spans="1:24" x14ac:dyDescent="0.2">
      <c r="P67">
        <f t="shared" si="2"/>
        <v>0</v>
      </c>
      <c r="Q67">
        <v>0</v>
      </c>
      <c r="T67" s="1"/>
    </row>
    <row r="68" spans="1:24" x14ac:dyDescent="0.2">
      <c r="B68" t="s">
        <v>1439</v>
      </c>
      <c r="P68">
        <f t="shared" si="2"/>
        <v>1</v>
      </c>
      <c r="Q68">
        <v>1</v>
      </c>
      <c r="S68">
        <v>22</v>
      </c>
      <c r="T68" s="1" t="s">
        <v>1745</v>
      </c>
      <c r="U68" t="s">
        <v>1745</v>
      </c>
      <c r="V68">
        <v>3</v>
      </c>
      <c r="X68" t="s">
        <v>1746</v>
      </c>
    </row>
    <row r="69" spans="1:24" x14ac:dyDescent="0.2">
      <c r="P69">
        <f t="shared" si="2"/>
        <v>0</v>
      </c>
      <c r="Q69">
        <v>0</v>
      </c>
      <c r="T69" s="1"/>
    </row>
    <row r="70" spans="1:24" x14ac:dyDescent="0.2">
      <c r="B70" t="s">
        <v>1445</v>
      </c>
      <c r="P70">
        <f t="shared" si="2"/>
        <v>1</v>
      </c>
      <c r="Q70">
        <v>1</v>
      </c>
      <c r="S70">
        <v>23</v>
      </c>
      <c r="T70" s="1" t="s">
        <v>1702</v>
      </c>
      <c r="U70" t="s">
        <v>1702</v>
      </c>
      <c r="V70">
        <v>3</v>
      </c>
      <c r="X70" t="s">
        <v>1747</v>
      </c>
    </row>
    <row r="71" spans="1:24" x14ac:dyDescent="0.2">
      <c r="P71">
        <f t="shared" si="2"/>
        <v>0</v>
      </c>
      <c r="Q71">
        <v>0</v>
      </c>
      <c r="T71" s="1"/>
    </row>
    <row r="72" spans="1:24" x14ac:dyDescent="0.2">
      <c r="P72">
        <f t="shared" si="2"/>
        <v>0</v>
      </c>
      <c r="Q72">
        <v>0</v>
      </c>
      <c r="S72">
        <v>24</v>
      </c>
      <c r="T72" s="1" t="s">
        <v>1683</v>
      </c>
      <c r="U72" t="s">
        <v>1683</v>
      </c>
      <c r="V72">
        <v>12</v>
      </c>
      <c r="X72" t="s">
        <v>1748</v>
      </c>
    </row>
    <row r="73" spans="1:24" x14ac:dyDescent="0.2">
      <c r="B73" t="s">
        <v>1651</v>
      </c>
      <c r="P73">
        <f t="shared" si="2"/>
        <v>1</v>
      </c>
      <c r="Q73">
        <v>1</v>
      </c>
      <c r="T73" s="1"/>
      <c r="U73" t="s">
        <v>1723</v>
      </c>
      <c r="V73">
        <v>3</v>
      </c>
    </row>
    <row r="74" spans="1:24" x14ac:dyDescent="0.2">
      <c r="P74">
        <f t="shared" si="2"/>
        <v>0</v>
      </c>
      <c r="Q74">
        <v>0</v>
      </c>
      <c r="T74" s="1"/>
    </row>
    <row r="75" spans="1:24" x14ac:dyDescent="0.2">
      <c r="B75" t="s">
        <v>1434</v>
      </c>
      <c r="P75">
        <f t="shared" si="2"/>
        <v>1</v>
      </c>
      <c r="Q75">
        <v>2</v>
      </c>
      <c r="T75" s="1"/>
    </row>
    <row r="76" spans="1:24" x14ac:dyDescent="0.2">
      <c r="P76">
        <f t="shared" si="2"/>
        <v>0</v>
      </c>
      <c r="Q76">
        <v>0</v>
      </c>
      <c r="T76" s="1"/>
    </row>
    <row r="77" spans="1:24" x14ac:dyDescent="0.2">
      <c r="Q77">
        <v>0</v>
      </c>
      <c r="T77" s="1"/>
    </row>
    <row r="78" spans="1:24" x14ac:dyDescent="0.2">
      <c r="Q78">
        <v>0</v>
      </c>
      <c r="T78" s="1"/>
    </row>
    <row r="79" spans="1:24" x14ac:dyDescent="0.2">
      <c r="P79">
        <f t="shared" ref="P79:P110" si="3">COUNTIF(B79:O79,"&lt;&gt;")</f>
        <v>0</v>
      </c>
      <c r="Q79">
        <v>0</v>
      </c>
      <c r="T79" s="1"/>
    </row>
    <row r="80" spans="1:24" x14ac:dyDescent="0.2">
      <c r="A80" s="34" t="s">
        <v>1739</v>
      </c>
      <c r="B80" t="s">
        <v>1455</v>
      </c>
      <c r="C80" t="s">
        <v>1461</v>
      </c>
      <c r="D80" t="s">
        <v>1458</v>
      </c>
      <c r="E80" t="s">
        <v>1460</v>
      </c>
      <c r="F80" t="s">
        <v>1456</v>
      </c>
      <c r="P80">
        <f t="shared" si="3"/>
        <v>5</v>
      </c>
      <c r="Q80" s="43">
        <v>5</v>
      </c>
      <c r="S80">
        <v>25</v>
      </c>
      <c r="T80" s="1" t="s">
        <v>1749</v>
      </c>
      <c r="U80" t="s">
        <v>1714</v>
      </c>
      <c r="V80">
        <v>2</v>
      </c>
      <c r="X80" t="s">
        <v>1750</v>
      </c>
    </row>
    <row r="81" spans="1:22" x14ac:dyDescent="0.2">
      <c r="P81">
        <f t="shared" si="3"/>
        <v>0</v>
      </c>
      <c r="Q81">
        <v>0</v>
      </c>
      <c r="U81" t="s">
        <v>1735</v>
      </c>
      <c r="V81">
        <v>2</v>
      </c>
    </row>
    <row r="82" spans="1:22" x14ac:dyDescent="0.2">
      <c r="A82" s="34" t="s">
        <v>1751</v>
      </c>
      <c r="B82" t="s">
        <v>1457</v>
      </c>
      <c r="C82" t="s">
        <v>1652</v>
      </c>
      <c r="D82" t="s">
        <v>1650</v>
      </c>
      <c r="P82">
        <f t="shared" si="3"/>
        <v>3</v>
      </c>
      <c r="Q82">
        <v>3</v>
      </c>
      <c r="U82" t="s">
        <v>1751</v>
      </c>
      <c r="V82">
        <v>2</v>
      </c>
    </row>
    <row r="83" spans="1:22" x14ac:dyDescent="0.2">
      <c r="P83">
        <f t="shared" si="3"/>
        <v>0</v>
      </c>
      <c r="Q83">
        <v>0</v>
      </c>
      <c r="U83" t="s">
        <v>1752</v>
      </c>
      <c r="V83">
        <v>1</v>
      </c>
    </row>
    <row r="84" spans="1:22" x14ac:dyDescent="0.2">
      <c r="B84" t="s">
        <v>1476</v>
      </c>
      <c r="C84" t="s">
        <v>1478</v>
      </c>
      <c r="P84">
        <f t="shared" si="3"/>
        <v>2</v>
      </c>
      <c r="Q84">
        <v>2</v>
      </c>
      <c r="U84" t="s">
        <v>1753</v>
      </c>
      <c r="V84">
        <v>1</v>
      </c>
    </row>
    <row r="85" spans="1:22" x14ac:dyDescent="0.2">
      <c r="P85">
        <f t="shared" si="3"/>
        <v>0</v>
      </c>
      <c r="Q85">
        <v>0</v>
      </c>
    </row>
    <row r="86" spans="1:22" x14ac:dyDescent="0.2">
      <c r="P86">
        <f t="shared" si="3"/>
        <v>0</v>
      </c>
      <c r="Q86">
        <v>0</v>
      </c>
    </row>
    <row r="87" spans="1:22" x14ac:dyDescent="0.2">
      <c r="A87" s="34" t="s">
        <v>1720</v>
      </c>
      <c r="B87" t="s">
        <v>1462</v>
      </c>
      <c r="C87" t="s">
        <v>1501</v>
      </c>
      <c r="D87" t="s">
        <v>1537</v>
      </c>
      <c r="E87" t="s">
        <v>1425</v>
      </c>
      <c r="P87">
        <f t="shared" si="3"/>
        <v>4</v>
      </c>
      <c r="Q87" s="43">
        <v>5</v>
      </c>
    </row>
    <row r="88" spans="1:22" x14ac:dyDescent="0.2">
      <c r="P88">
        <f t="shared" si="3"/>
        <v>0</v>
      </c>
      <c r="Q88">
        <v>0</v>
      </c>
    </row>
    <row r="89" spans="1:22" x14ac:dyDescent="0.2">
      <c r="P89">
        <f t="shared" si="3"/>
        <v>0</v>
      </c>
      <c r="Q89">
        <v>0</v>
      </c>
    </row>
    <row r="90" spans="1:22" x14ac:dyDescent="0.2">
      <c r="P90">
        <f t="shared" si="3"/>
        <v>0</v>
      </c>
      <c r="Q90">
        <v>0</v>
      </c>
    </row>
    <row r="91" spans="1:22" x14ac:dyDescent="0.2">
      <c r="P91">
        <f t="shared" si="3"/>
        <v>0</v>
      </c>
      <c r="Q91">
        <v>0</v>
      </c>
    </row>
    <row r="92" spans="1:22" x14ac:dyDescent="0.2">
      <c r="P92">
        <f t="shared" si="3"/>
        <v>0</v>
      </c>
      <c r="Q92">
        <v>0</v>
      </c>
    </row>
    <row r="93" spans="1:22" x14ac:dyDescent="0.2">
      <c r="P93">
        <f t="shared" si="3"/>
        <v>0</v>
      </c>
      <c r="Q93">
        <v>0</v>
      </c>
    </row>
    <row r="94" spans="1:22" x14ac:dyDescent="0.2">
      <c r="P94">
        <f t="shared" si="3"/>
        <v>0</v>
      </c>
      <c r="Q94">
        <v>0</v>
      </c>
    </row>
    <row r="95" spans="1:22" x14ac:dyDescent="0.2">
      <c r="P95">
        <f t="shared" si="3"/>
        <v>0</v>
      </c>
      <c r="Q95">
        <v>0</v>
      </c>
    </row>
    <row r="96" spans="1:22" x14ac:dyDescent="0.2">
      <c r="B96" t="s">
        <v>1471</v>
      </c>
      <c r="P96">
        <f t="shared" si="3"/>
        <v>1</v>
      </c>
      <c r="Q96">
        <v>1</v>
      </c>
    </row>
    <row r="97" spans="2:31" x14ac:dyDescent="0.2">
      <c r="B97" t="s">
        <v>1472</v>
      </c>
      <c r="P97">
        <f t="shared" si="3"/>
        <v>1</v>
      </c>
      <c r="Q97">
        <v>1</v>
      </c>
    </row>
    <row r="98" spans="2:31" x14ac:dyDescent="0.2">
      <c r="P98">
        <f t="shared" si="3"/>
        <v>0</v>
      </c>
      <c r="Q98">
        <v>0</v>
      </c>
      <c r="T98" s="33">
        <f>COUNTIF(T6:T97, "&lt;&gt;")</f>
        <v>25</v>
      </c>
      <c r="U98" s="33">
        <f>COUNTIF(U6:U97, "&lt;&gt;")</f>
        <v>44</v>
      </c>
      <c r="V98" s="33">
        <f>SUM(V6:V97)</f>
        <v>218</v>
      </c>
      <c r="W98" s="33"/>
      <c r="X98" s="33"/>
      <c r="Y98" s="33"/>
      <c r="Z98" s="33"/>
      <c r="AA98" s="33"/>
      <c r="AB98" s="33"/>
      <c r="AC98" s="33"/>
      <c r="AD98" s="33"/>
      <c r="AE98" s="33"/>
    </row>
    <row r="99" spans="2:31" x14ac:dyDescent="0.2">
      <c r="P99">
        <f t="shared" si="3"/>
        <v>0</v>
      </c>
      <c r="Q99">
        <v>0</v>
      </c>
    </row>
    <row r="100" spans="2:31" x14ac:dyDescent="0.2">
      <c r="P100">
        <f t="shared" si="3"/>
        <v>0</v>
      </c>
      <c r="Q100">
        <v>0</v>
      </c>
    </row>
    <row r="101" spans="2:31" x14ac:dyDescent="0.2">
      <c r="P101">
        <f t="shared" si="3"/>
        <v>0</v>
      </c>
      <c r="Q101">
        <v>0</v>
      </c>
      <c r="S101" s="45"/>
      <c r="T101" s="45"/>
      <c r="U101" s="45"/>
      <c r="V101" s="45"/>
      <c r="W101" s="45"/>
      <c r="X101" s="45"/>
      <c r="Y101" s="45"/>
      <c r="Z101" s="45"/>
      <c r="AA101" s="45"/>
    </row>
    <row r="102" spans="2:31" x14ac:dyDescent="0.2">
      <c r="P102">
        <f t="shared" si="3"/>
        <v>0</v>
      </c>
      <c r="Q102">
        <v>0</v>
      </c>
      <c r="S102" s="45"/>
      <c r="T102" s="45"/>
      <c r="U102" s="45"/>
      <c r="V102" s="45"/>
      <c r="W102" s="45"/>
      <c r="X102" s="45"/>
      <c r="Y102" s="45"/>
      <c r="Z102" s="45"/>
      <c r="AA102" s="45"/>
    </row>
    <row r="103" spans="2:31" x14ac:dyDescent="0.2">
      <c r="P103">
        <f t="shared" si="3"/>
        <v>0</v>
      </c>
      <c r="Q103">
        <v>0</v>
      </c>
    </row>
    <row r="104" spans="2:31" ht="17.25" x14ac:dyDescent="0.3">
      <c r="B104" t="s">
        <v>1479</v>
      </c>
      <c r="P104">
        <f t="shared" si="3"/>
        <v>1</v>
      </c>
      <c r="Q104">
        <v>1</v>
      </c>
      <c r="T104" s="44" t="s">
        <v>1754</v>
      </c>
    </row>
    <row r="105" spans="2:31" x14ac:dyDescent="0.2">
      <c r="P105">
        <f t="shared" si="3"/>
        <v>0</v>
      </c>
      <c r="Q105">
        <v>0</v>
      </c>
    </row>
    <row r="106" spans="2:31" ht="14.25" x14ac:dyDescent="0.2">
      <c r="B106" t="s">
        <v>1481</v>
      </c>
      <c r="P106">
        <f t="shared" si="3"/>
        <v>1</v>
      </c>
      <c r="Q106">
        <v>1</v>
      </c>
      <c r="T106" s="46" t="s">
        <v>1755</v>
      </c>
    </row>
    <row r="107" spans="2:31" x14ac:dyDescent="0.2">
      <c r="B107" t="s">
        <v>1480</v>
      </c>
      <c r="C107" t="s">
        <v>1475</v>
      </c>
      <c r="P107">
        <f t="shared" si="3"/>
        <v>2</v>
      </c>
      <c r="Q107">
        <v>2</v>
      </c>
    </row>
    <row r="108" spans="2:31" x14ac:dyDescent="0.2">
      <c r="B108" t="s">
        <v>1483</v>
      </c>
      <c r="P108">
        <f t="shared" si="3"/>
        <v>1</v>
      </c>
      <c r="Q108">
        <v>1</v>
      </c>
      <c r="S108">
        <v>2</v>
      </c>
      <c r="T108" s="1" t="s">
        <v>1685</v>
      </c>
      <c r="U108" t="s">
        <v>1756</v>
      </c>
    </row>
    <row r="109" spans="2:31" x14ac:dyDescent="0.2">
      <c r="P109">
        <f t="shared" si="3"/>
        <v>0</v>
      </c>
      <c r="Q109">
        <v>0</v>
      </c>
      <c r="T109" t="s">
        <v>1757</v>
      </c>
    </row>
    <row r="110" spans="2:31" x14ac:dyDescent="0.2">
      <c r="P110">
        <f t="shared" si="3"/>
        <v>0</v>
      </c>
      <c r="Q110">
        <v>0</v>
      </c>
      <c r="T110" t="s">
        <v>1758</v>
      </c>
    </row>
    <row r="111" spans="2:31" x14ac:dyDescent="0.2">
      <c r="Q111">
        <v>0</v>
      </c>
    </row>
    <row r="112" spans="2:31" x14ac:dyDescent="0.2">
      <c r="B112" t="s">
        <v>1487</v>
      </c>
      <c r="C112" t="s">
        <v>1488</v>
      </c>
      <c r="P112">
        <f t="shared" ref="P112:P143" si="4">COUNTIF(B112:O112,"&lt;&gt;")</f>
        <v>2</v>
      </c>
      <c r="Q112">
        <v>2</v>
      </c>
      <c r="S112">
        <v>4</v>
      </c>
      <c r="T112" s="1" t="s">
        <v>1696</v>
      </c>
    </row>
    <row r="113" spans="2:21" x14ac:dyDescent="0.2">
      <c r="P113">
        <f t="shared" si="4"/>
        <v>0</v>
      </c>
      <c r="Q113">
        <v>0</v>
      </c>
      <c r="T113" t="s">
        <v>1759</v>
      </c>
      <c r="U113" t="s">
        <v>1760</v>
      </c>
    </row>
    <row r="114" spans="2:21" x14ac:dyDescent="0.2">
      <c r="B114" t="s">
        <v>1489</v>
      </c>
      <c r="P114">
        <f t="shared" si="4"/>
        <v>1</v>
      </c>
      <c r="Q114">
        <v>1</v>
      </c>
    </row>
    <row r="115" spans="2:21" x14ac:dyDescent="0.2">
      <c r="B115" t="s">
        <v>1490</v>
      </c>
      <c r="P115">
        <f t="shared" si="4"/>
        <v>1</v>
      </c>
      <c r="Q115">
        <v>1</v>
      </c>
      <c r="S115">
        <v>21</v>
      </c>
      <c r="T115" s="1" t="s">
        <v>1731</v>
      </c>
      <c r="U115" t="s">
        <v>1761</v>
      </c>
    </row>
    <row r="116" spans="2:21" x14ac:dyDescent="0.2">
      <c r="B116" t="s">
        <v>1491</v>
      </c>
      <c r="P116">
        <f t="shared" si="4"/>
        <v>1</v>
      </c>
      <c r="Q116">
        <v>1</v>
      </c>
      <c r="T116" t="s">
        <v>1762</v>
      </c>
    </row>
    <row r="117" spans="2:21" x14ac:dyDescent="0.2">
      <c r="B117" t="s">
        <v>1492</v>
      </c>
      <c r="P117">
        <f t="shared" si="4"/>
        <v>1</v>
      </c>
      <c r="Q117">
        <v>1</v>
      </c>
    </row>
    <row r="118" spans="2:21" x14ac:dyDescent="0.2">
      <c r="P118">
        <f t="shared" si="4"/>
        <v>0</v>
      </c>
      <c r="Q118">
        <v>0</v>
      </c>
      <c r="S118">
        <v>10</v>
      </c>
      <c r="T118" s="1" t="s">
        <v>1712</v>
      </c>
      <c r="U118" t="s">
        <v>1763</v>
      </c>
    </row>
    <row r="119" spans="2:21" x14ac:dyDescent="0.2">
      <c r="P119">
        <f t="shared" si="4"/>
        <v>0</v>
      </c>
      <c r="Q119">
        <v>0</v>
      </c>
      <c r="T119" t="s">
        <v>1764</v>
      </c>
    </row>
    <row r="120" spans="2:21" x14ac:dyDescent="0.2">
      <c r="B120" t="s">
        <v>1495</v>
      </c>
      <c r="P120">
        <f t="shared" si="4"/>
        <v>1</v>
      </c>
      <c r="Q120">
        <v>1</v>
      </c>
    </row>
    <row r="121" spans="2:21" x14ac:dyDescent="0.2">
      <c r="B121" t="s">
        <v>1496</v>
      </c>
      <c r="P121">
        <f t="shared" si="4"/>
        <v>1</v>
      </c>
      <c r="Q121">
        <v>1</v>
      </c>
    </row>
    <row r="122" spans="2:21" x14ac:dyDescent="0.2">
      <c r="P122">
        <f t="shared" si="4"/>
        <v>0</v>
      </c>
      <c r="Q122">
        <v>0</v>
      </c>
    </row>
    <row r="123" spans="2:21" x14ac:dyDescent="0.2">
      <c r="P123">
        <f t="shared" si="4"/>
        <v>0</v>
      </c>
      <c r="Q123">
        <v>0</v>
      </c>
    </row>
    <row r="124" spans="2:21" x14ac:dyDescent="0.2">
      <c r="P124">
        <f t="shared" si="4"/>
        <v>0</v>
      </c>
      <c r="Q124">
        <v>0</v>
      </c>
    </row>
    <row r="125" spans="2:21" x14ac:dyDescent="0.2">
      <c r="P125">
        <f t="shared" si="4"/>
        <v>0</v>
      </c>
      <c r="Q125">
        <v>0</v>
      </c>
    </row>
    <row r="126" spans="2:21" x14ac:dyDescent="0.2">
      <c r="P126">
        <f t="shared" si="4"/>
        <v>0</v>
      </c>
      <c r="Q126">
        <v>0</v>
      </c>
    </row>
    <row r="127" spans="2:21" x14ac:dyDescent="0.2">
      <c r="P127">
        <f t="shared" si="4"/>
        <v>0</v>
      </c>
      <c r="Q127">
        <v>0</v>
      </c>
    </row>
    <row r="128" spans="2:21" x14ac:dyDescent="0.2">
      <c r="B128" t="s">
        <v>1504</v>
      </c>
      <c r="P128">
        <f t="shared" si="4"/>
        <v>1</v>
      </c>
      <c r="Q128">
        <v>1</v>
      </c>
    </row>
    <row r="129" spans="2:17" x14ac:dyDescent="0.2">
      <c r="P129">
        <f t="shared" si="4"/>
        <v>0</v>
      </c>
      <c r="Q129">
        <v>0</v>
      </c>
    </row>
    <row r="130" spans="2:17" x14ac:dyDescent="0.2">
      <c r="P130">
        <f t="shared" si="4"/>
        <v>0</v>
      </c>
      <c r="Q130">
        <v>0</v>
      </c>
    </row>
    <row r="131" spans="2:17" x14ac:dyDescent="0.2">
      <c r="P131">
        <f t="shared" si="4"/>
        <v>0</v>
      </c>
      <c r="Q131">
        <v>0</v>
      </c>
    </row>
    <row r="132" spans="2:17" x14ac:dyDescent="0.2">
      <c r="B132" t="s">
        <v>1507</v>
      </c>
      <c r="P132">
        <f t="shared" si="4"/>
        <v>1</v>
      </c>
      <c r="Q132">
        <v>1</v>
      </c>
    </row>
    <row r="133" spans="2:17" x14ac:dyDescent="0.2">
      <c r="P133">
        <f t="shared" si="4"/>
        <v>0</v>
      </c>
      <c r="Q133">
        <v>0</v>
      </c>
    </row>
    <row r="134" spans="2:17" x14ac:dyDescent="0.2">
      <c r="B134" t="s">
        <v>1509</v>
      </c>
      <c r="P134">
        <f t="shared" si="4"/>
        <v>1</v>
      </c>
      <c r="Q134">
        <v>1</v>
      </c>
    </row>
    <row r="135" spans="2:17" x14ac:dyDescent="0.2">
      <c r="B135" t="s">
        <v>1510</v>
      </c>
      <c r="C135" t="s">
        <v>1511</v>
      </c>
      <c r="P135">
        <f t="shared" si="4"/>
        <v>2</v>
      </c>
      <c r="Q135">
        <v>2</v>
      </c>
    </row>
    <row r="136" spans="2:17" x14ac:dyDescent="0.2">
      <c r="P136">
        <f t="shared" si="4"/>
        <v>0</v>
      </c>
      <c r="Q136">
        <v>0</v>
      </c>
    </row>
    <row r="137" spans="2:17" x14ac:dyDescent="0.2">
      <c r="P137">
        <f t="shared" si="4"/>
        <v>0</v>
      </c>
      <c r="Q137">
        <v>0</v>
      </c>
    </row>
    <row r="138" spans="2:17" x14ac:dyDescent="0.2">
      <c r="P138">
        <f t="shared" si="4"/>
        <v>0</v>
      </c>
      <c r="Q138">
        <v>0</v>
      </c>
    </row>
    <row r="139" spans="2:17" x14ac:dyDescent="0.2">
      <c r="P139">
        <f t="shared" si="4"/>
        <v>0</v>
      </c>
      <c r="Q139">
        <v>0</v>
      </c>
    </row>
    <row r="140" spans="2:17" x14ac:dyDescent="0.2">
      <c r="P140">
        <f t="shared" si="4"/>
        <v>0</v>
      </c>
      <c r="Q140">
        <v>0</v>
      </c>
    </row>
    <row r="141" spans="2:17" x14ac:dyDescent="0.2">
      <c r="P141">
        <f t="shared" si="4"/>
        <v>0</v>
      </c>
      <c r="Q141">
        <v>0</v>
      </c>
    </row>
    <row r="142" spans="2:17" x14ac:dyDescent="0.2">
      <c r="B142" t="s">
        <v>1517</v>
      </c>
      <c r="P142">
        <f t="shared" si="4"/>
        <v>1</v>
      </c>
      <c r="Q142">
        <v>1</v>
      </c>
    </row>
    <row r="143" spans="2:17" x14ac:dyDescent="0.2">
      <c r="B143" t="s">
        <v>1518</v>
      </c>
      <c r="P143">
        <f t="shared" si="4"/>
        <v>1</v>
      </c>
      <c r="Q143">
        <v>1</v>
      </c>
    </row>
    <row r="144" spans="2:17" x14ac:dyDescent="0.2">
      <c r="P144">
        <f t="shared" ref="P144:P175" si="5">COUNTIF(B144:O144,"&lt;&gt;")</f>
        <v>0</v>
      </c>
      <c r="Q144">
        <v>0</v>
      </c>
    </row>
    <row r="145" spans="2:17" x14ac:dyDescent="0.2">
      <c r="B145" t="s">
        <v>1520</v>
      </c>
      <c r="P145">
        <f t="shared" si="5"/>
        <v>1</v>
      </c>
      <c r="Q145">
        <v>1</v>
      </c>
    </row>
    <row r="146" spans="2:17" x14ac:dyDescent="0.2">
      <c r="B146" t="s">
        <v>1521</v>
      </c>
      <c r="P146">
        <f t="shared" si="5"/>
        <v>1</v>
      </c>
      <c r="Q146">
        <v>1</v>
      </c>
    </row>
    <row r="147" spans="2:17" x14ac:dyDescent="0.2">
      <c r="B147" t="s">
        <v>1522</v>
      </c>
      <c r="P147">
        <f t="shared" si="5"/>
        <v>1</v>
      </c>
      <c r="Q147">
        <v>1</v>
      </c>
    </row>
    <row r="148" spans="2:17" x14ac:dyDescent="0.2">
      <c r="P148">
        <f t="shared" si="5"/>
        <v>0</v>
      </c>
      <c r="Q148">
        <v>0</v>
      </c>
    </row>
    <row r="149" spans="2:17" x14ac:dyDescent="0.2">
      <c r="P149">
        <f t="shared" si="5"/>
        <v>0</v>
      </c>
      <c r="Q149">
        <v>0</v>
      </c>
    </row>
    <row r="150" spans="2:17" x14ac:dyDescent="0.2">
      <c r="P150">
        <f t="shared" si="5"/>
        <v>0</v>
      </c>
      <c r="Q150">
        <v>0</v>
      </c>
    </row>
    <row r="151" spans="2:17" x14ac:dyDescent="0.2">
      <c r="P151">
        <f t="shared" si="5"/>
        <v>0</v>
      </c>
      <c r="Q151">
        <v>0</v>
      </c>
    </row>
    <row r="152" spans="2:17" x14ac:dyDescent="0.2">
      <c r="B152" t="s">
        <v>1527</v>
      </c>
      <c r="P152">
        <f t="shared" si="5"/>
        <v>1</v>
      </c>
      <c r="Q152">
        <v>1</v>
      </c>
    </row>
    <row r="153" spans="2:17" x14ac:dyDescent="0.2">
      <c r="P153">
        <f t="shared" si="5"/>
        <v>0</v>
      </c>
      <c r="Q153">
        <v>0</v>
      </c>
    </row>
    <row r="154" spans="2:17" x14ac:dyDescent="0.2">
      <c r="P154">
        <f t="shared" si="5"/>
        <v>0</v>
      </c>
      <c r="Q154">
        <v>0</v>
      </c>
    </row>
    <row r="155" spans="2:17" x14ac:dyDescent="0.2">
      <c r="P155">
        <f t="shared" si="5"/>
        <v>0</v>
      </c>
      <c r="Q155">
        <v>0</v>
      </c>
    </row>
    <row r="156" spans="2:17" x14ac:dyDescent="0.2">
      <c r="P156">
        <f t="shared" si="5"/>
        <v>0</v>
      </c>
      <c r="Q156">
        <v>0</v>
      </c>
    </row>
    <row r="157" spans="2:17" x14ac:dyDescent="0.2">
      <c r="P157">
        <f t="shared" si="5"/>
        <v>0</v>
      </c>
      <c r="Q157">
        <v>0</v>
      </c>
    </row>
    <row r="158" spans="2:17" x14ac:dyDescent="0.2">
      <c r="P158">
        <f t="shared" si="5"/>
        <v>0</v>
      </c>
      <c r="Q158">
        <v>0</v>
      </c>
    </row>
    <row r="159" spans="2:17" x14ac:dyDescent="0.2">
      <c r="P159">
        <f t="shared" si="5"/>
        <v>0</v>
      </c>
      <c r="Q159">
        <v>0</v>
      </c>
    </row>
    <row r="160" spans="2:17" x14ac:dyDescent="0.2">
      <c r="P160">
        <f t="shared" si="5"/>
        <v>0</v>
      </c>
      <c r="Q160">
        <v>0</v>
      </c>
    </row>
    <row r="161" spans="2:17" x14ac:dyDescent="0.2">
      <c r="P161">
        <f t="shared" si="5"/>
        <v>0</v>
      </c>
      <c r="Q161">
        <v>0</v>
      </c>
    </row>
    <row r="162" spans="2:17" x14ac:dyDescent="0.2">
      <c r="P162">
        <f t="shared" si="5"/>
        <v>0</v>
      </c>
      <c r="Q162">
        <v>0</v>
      </c>
    </row>
    <row r="163" spans="2:17" x14ac:dyDescent="0.2">
      <c r="B163" t="s">
        <v>1538</v>
      </c>
      <c r="P163">
        <f t="shared" si="5"/>
        <v>1</v>
      </c>
      <c r="Q163">
        <v>1</v>
      </c>
    </row>
    <row r="164" spans="2:17" x14ac:dyDescent="0.2">
      <c r="B164" t="s">
        <v>1539</v>
      </c>
      <c r="P164">
        <f t="shared" si="5"/>
        <v>1</v>
      </c>
      <c r="Q164">
        <v>1</v>
      </c>
    </row>
    <row r="165" spans="2:17" x14ac:dyDescent="0.2">
      <c r="B165" t="s">
        <v>1540</v>
      </c>
      <c r="P165">
        <f t="shared" si="5"/>
        <v>1</v>
      </c>
      <c r="Q165">
        <v>1</v>
      </c>
    </row>
    <row r="166" spans="2:17" x14ac:dyDescent="0.2">
      <c r="P166">
        <f t="shared" si="5"/>
        <v>0</v>
      </c>
      <c r="Q166">
        <v>0</v>
      </c>
    </row>
    <row r="167" spans="2:17" x14ac:dyDescent="0.2">
      <c r="P167">
        <f t="shared" si="5"/>
        <v>0</v>
      </c>
      <c r="Q167">
        <v>0</v>
      </c>
    </row>
    <row r="168" spans="2:17" x14ac:dyDescent="0.2">
      <c r="B168" t="s">
        <v>1543</v>
      </c>
      <c r="P168">
        <f t="shared" si="5"/>
        <v>1</v>
      </c>
      <c r="Q168">
        <v>1</v>
      </c>
    </row>
    <row r="169" spans="2:17" x14ac:dyDescent="0.2">
      <c r="P169">
        <f t="shared" si="5"/>
        <v>0</v>
      </c>
      <c r="Q169">
        <v>0</v>
      </c>
    </row>
    <row r="170" spans="2:17" x14ac:dyDescent="0.2">
      <c r="P170">
        <f t="shared" si="5"/>
        <v>0</v>
      </c>
      <c r="Q170">
        <v>0</v>
      </c>
    </row>
    <row r="171" spans="2:17" x14ac:dyDescent="0.2">
      <c r="P171">
        <f t="shared" si="5"/>
        <v>0</v>
      </c>
      <c r="Q171">
        <v>0</v>
      </c>
    </row>
    <row r="172" spans="2:17" x14ac:dyDescent="0.2">
      <c r="B172" t="s">
        <v>1547</v>
      </c>
      <c r="P172">
        <f t="shared" si="5"/>
        <v>1</v>
      </c>
      <c r="Q172">
        <v>1</v>
      </c>
    </row>
    <row r="173" spans="2:17" x14ac:dyDescent="0.2">
      <c r="P173">
        <f t="shared" si="5"/>
        <v>0</v>
      </c>
      <c r="Q173">
        <v>0</v>
      </c>
    </row>
    <row r="174" spans="2:17" x14ac:dyDescent="0.2">
      <c r="B174" t="s">
        <v>1549</v>
      </c>
      <c r="P174">
        <f t="shared" si="5"/>
        <v>1</v>
      </c>
      <c r="Q174">
        <v>1</v>
      </c>
    </row>
    <row r="175" spans="2:17" x14ac:dyDescent="0.2">
      <c r="B175" t="s">
        <v>1550</v>
      </c>
      <c r="P175">
        <f t="shared" si="5"/>
        <v>1</v>
      </c>
      <c r="Q175">
        <v>1</v>
      </c>
    </row>
    <row r="176" spans="2:17" x14ac:dyDescent="0.2">
      <c r="B176" t="s">
        <v>1551</v>
      </c>
      <c r="P176">
        <f t="shared" ref="P176:P207" si="6">COUNTIF(B176:O176,"&lt;&gt;")</f>
        <v>1</v>
      </c>
      <c r="Q176">
        <v>1</v>
      </c>
    </row>
    <row r="177" spans="1:17" x14ac:dyDescent="0.2">
      <c r="P177">
        <f t="shared" si="6"/>
        <v>0</v>
      </c>
      <c r="Q177">
        <v>0</v>
      </c>
    </row>
    <row r="178" spans="1:17" x14ac:dyDescent="0.2">
      <c r="Q178">
        <v>0</v>
      </c>
    </row>
    <row r="179" spans="1:17" x14ac:dyDescent="0.2">
      <c r="Q179">
        <v>0</v>
      </c>
    </row>
    <row r="180" spans="1:17" x14ac:dyDescent="0.2">
      <c r="A180" s="34" t="s">
        <v>1725</v>
      </c>
      <c r="B180" t="s">
        <v>1632</v>
      </c>
      <c r="C180" t="s">
        <v>1614</v>
      </c>
      <c r="D180" t="s">
        <v>1589</v>
      </c>
      <c r="E180" t="s">
        <v>1505</v>
      </c>
      <c r="F180" t="s">
        <v>1615</v>
      </c>
      <c r="G180" t="s">
        <v>1566</v>
      </c>
      <c r="P180">
        <f>COUNTIF(B180:O180,"&lt;&gt;")</f>
        <v>6</v>
      </c>
      <c r="Q180" s="43">
        <v>6</v>
      </c>
    </row>
    <row r="181" spans="1:17" x14ac:dyDescent="0.2">
      <c r="A181" s="34" t="s">
        <v>1730</v>
      </c>
      <c r="B181" t="s">
        <v>1556</v>
      </c>
      <c r="C181" t="s">
        <v>1620</v>
      </c>
      <c r="D181" t="s">
        <v>1621</v>
      </c>
      <c r="P181">
        <f>COUNTIF(B181:O181,"&lt;&gt;")</f>
        <v>3</v>
      </c>
      <c r="Q181">
        <v>3</v>
      </c>
    </row>
    <row r="182" spans="1:17" x14ac:dyDescent="0.2">
      <c r="A182" s="34" t="s">
        <v>1729</v>
      </c>
      <c r="B182" t="s">
        <v>1575</v>
      </c>
      <c r="C182" t="s">
        <v>1612</v>
      </c>
      <c r="D182" t="s">
        <v>1557</v>
      </c>
      <c r="Q182">
        <v>3</v>
      </c>
    </row>
    <row r="183" spans="1:17" x14ac:dyDescent="0.2">
      <c r="A183" s="34" t="s">
        <v>1727</v>
      </c>
      <c r="B183" t="s">
        <v>1506</v>
      </c>
      <c r="C183" t="s">
        <v>1647</v>
      </c>
      <c r="D183" t="s">
        <v>1435</v>
      </c>
      <c r="E183" t="s">
        <v>1573</v>
      </c>
      <c r="F183" t="s">
        <v>1586</v>
      </c>
      <c r="P183">
        <f>COUNTIF(B183:O183,"&lt;&gt;")</f>
        <v>5</v>
      </c>
      <c r="Q183" s="43">
        <v>6</v>
      </c>
    </row>
    <row r="184" spans="1:17" x14ac:dyDescent="0.2">
      <c r="Q184">
        <v>0</v>
      </c>
    </row>
    <row r="185" spans="1:17" x14ac:dyDescent="0.2">
      <c r="B185" t="s">
        <v>1560</v>
      </c>
      <c r="P185">
        <f t="shared" ref="P185:P216" si="7">COUNTIF(B185:O185,"&lt;&gt;")</f>
        <v>1</v>
      </c>
      <c r="Q185">
        <v>1</v>
      </c>
    </row>
    <row r="186" spans="1:17" x14ac:dyDescent="0.2">
      <c r="B186" t="s">
        <v>1561</v>
      </c>
      <c r="P186">
        <f t="shared" si="7"/>
        <v>1</v>
      </c>
      <c r="Q186">
        <v>1</v>
      </c>
    </row>
    <row r="187" spans="1:17" x14ac:dyDescent="0.2">
      <c r="B187" t="s">
        <v>1563</v>
      </c>
      <c r="P187">
        <f t="shared" si="7"/>
        <v>1</v>
      </c>
      <c r="Q187">
        <v>1</v>
      </c>
    </row>
    <row r="188" spans="1:17" x14ac:dyDescent="0.2">
      <c r="P188">
        <f t="shared" si="7"/>
        <v>0</v>
      </c>
      <c r="Q188">
        <v>0</v>
      </c>
    </row>
    <row r="189" spans="1:17" x14ac:dyDescent="0.2">
      <c r="B189" t="s">
        <v>1564</v>
      </c>
      <c r="C189" t="s">
        <v>1565</v>
      </c>
      <c r="P189">
        <f t="shared" si="7"/>
        <v>2</v>
      </c>
      <c r="Q189">
        <v>2</v>
      </c>
    </row>
    <row r="190" spans="1:17" x14ac:dyDescent="0.2">
      <c r="P190">
        <f t="shared" si="7"/>
        <v>0</v>
      </c>
      <c r="Q190">
        <v>0</v>
      </c>
    </row>
    <row r="191" spans="1:17" x14ac:dyDescent="0.2">
      <c r="P191">
        <f t="shared" si="7"/>
        <v>0</v>
      </c>
      <c r="Q191">
        <v>0</v>
      </c>
    </row>
    <row r="192" spans="1:17" x14ac:dyDescent="0.2">
      <c r="P192">
        <f t="shared" si="7"/>
        <v>0</v>
      </c>
      <c r="Q192">
        <v>0</v>
      </c>
    </row>
    <row r="193" spans="2:17" x14ac:dyDescent="0.2">
      <c r="B193" t="s">
        <v>1568</v>
      </c>
      <c r="C193" t="s">
        <v>1569</v>
      </c>
      <c r="P193">
        <f t="shared" si="7"/>
        <v>2</v>
      </c>
      <c r="Q193">
        <v>2</v>
      </c>
    </row>
    <row r="194" spans="2:17" x14ac:dyDescent="0.2">
      <c r="P194">
        <f t="shared" si="7"/>
        <v>0</v>
      </c>
      <c r="Q194">
        <v>0</v>
      </c>
    </row>
    <row r="195" spans="2:17" x14ac:dyDescent="0.2">
      <c r="B195" t="s">
        <v>1570</v>
      </c>
      <c r="P195">
        <f t="shared" si="7"/>
        <v>1</v>
      </c>
      <c r="Q195">
        <v>1</v>
      </c>
    </row>
    <row r="196" spans="2:17" x14ac:dyDescent="0.2">
      <c r="P196">
        <f t="shared" si="7"/>
        <v>0</v>
      </c>
      <c r="Q196">
        <v>0</v>
      </c>
    </row>
    <row r="197" spans="2:17" x14ac:dyDescent="0.2">
      <c r="B197" t="s">
        <v>1572</v>
      </c>
      <c r="P197">
        <f t="shared" si="7"/>
        <v>1</v>
      </c>
      <c r="Q197">
        <v>1</v>
      </c>
    </row>
    <row r="198" spans="2:17" x14ac:dyDescent="0.2">
      <c r="P198">
        <f t="shared" si="7"/>
        <v>0</v>
      </c>
      <c r="Q198">
        <v>0</v>
      </c>
    </row>
    <row r="199" spans="2:17" x14ac:dyDescent="0.2">
      <c r="B199" t="s">
        <v>1574</v>
      </c>
      <c r="P199">
        <f t="shared" si="7"/>
        <v>1</v>
      </c>
      <c r="Q199">
        <v>1</v>
      </c>
    </row>
    <row r="200" spans="2:17" x14ac:dyDescent="0.2">
      <c r="P200">
        <f t="shared" si="7"/>
        <v>0</v>
      </c>
      <c r="Q200">
        <v>0</v>
      </c>
    </row>
    <row r="201" spans="2:17" x14ac:dyDescent="0.2">
      <c r="P201">
        <f t="shared" si="7"/>
        <v>0</v>
      </c>
      <c r="Q201">
        <v>0</v>
      </c>
    </row>
    <row r="202" spans="2:17" x14ac:dyDescent="0.2">
      <c r="B202" t="s">
        <v>1577</v>
      </c>
      <c r="P202">
        <f t="shared" si="7"/>
        <v>1</v>
      </c>
      <c r="Q202">
        <v>1</v>
      </c>
    </row>
    <row r="203" spans="2:17" x14ac:dyDescent="0.2">
      <c r="B203" t="s">
        <v>1578</v>
      </c>
      <c r="P203">
        <f t="shared" si="7"/>
        <v>1</v>
      </c>
      <c r="Q203">
        <v>1</v>
      </c>
    </row>
    <row r="204" spans="2:17" x14ac:dyDescent="0.2">
      <c r="P204">
        <f t="shared" si="7"/>
        <v>0</v>
      </c>
      <c r="Q204">
        <v>0</v>
      </c>
    </row>
    <row r="205" spans="2:17" x14ac:dyDescent="0.2">
      <c r="B205" t="s">
        <v>1580</v>
      </c>
      <c r="C205" t="s">
        <v>1579</v>
      </c>
      <c r="P205">
        <f t="shared" si="7"/>
        <v>2</v>
      </c>
      <c r="Q205">
        <v>2</v>
      </c>
    </row>
    <row r="206" spans="2:17" x14ac:dyDescent="0.2">
      <c r="P206">
        <f t="shared" si="7"/>
        <v>0</v>
      </c>
      <c r="Q206">
        <v>0</v>
      </c>
    </row>
    <row r="207" spans="2:17" x14ac:dyDescent="0.2">
      <c r="B207" t="s">
        <v>1555</v>
      </c>
      <c r="P207">
        <f t="shared" si="7"/>
        <v>1</v>
      </c>
      <c r="Q207">
        <v>1</v>
      </c>
    </row>
    <row r="208" spans="2:17" x14ac:dyDescent="0.2">
      <c r="B208" t="s">
        <v>1554</v>
      </c>
      <c r="P208">
        <f t="shared" si="7"/>
        <v>1</v>
      </c>
      <c r="Q208">
        <v>1</v>
      </c>
    </row>
    <row r="209" spans="1:17" x14ac:dyDescent="0.2">
      <c r="P209">
        <f t="shared" si="7"/>
        <v>0</v>
      </c>
      <c r="Q209">
        <v>0</v>
      </c>
    </row>
    <row r="210" spans="1:17" x14ac:dyDescent="0.2">
      <c r="P210">
        <f t="shared" si="7"/>
        <v>0</v>
      </c>
      <c r="Q210">
        <v>0</v>
      </c>
    </row>
    <row r="211" spans="1:17" x14ac:dyDescent="0.2">
      <c r="P211">
        <f t="shared" si="7"/>
        <v>0</v>
      </c>
      <c r="Q211">
        <v>0</v>
      </c>
    </row>
    <row r="212" spans="1:17" x14ac:dyDescent="0.2">
      <c r="P212">
        <f t="shared" si="7"/>
        <v>0</v>
      </c>
      <c r="Q212">
        <v>0</v>
      </c>
    </row>
    <row r="213" spans="1:17" x14ac:dyDescent="0.2">
      <c r="P213">
        <f t="shared" si="7"/>
        <v>0</v>
      </c>
      <c r="Q213">
        <v>0</v>
      </c>
    </row>
    <row r="214" spans="1:17" x14ac:dyDescent="0.2">
      <c r="P214">
        <f t="shared" si="7"/>
        <v>0</v>
      </c>
      <c r="Q214">
        <v>0</v>
      </c>
    </row>
    <row r="215" spans="1:17" x14ac:dyDescent="0.2">
      <c r="P215">
        <f t="shared" si="7"/>
        <v>0</v>
      </c>
      <c r="Q215">
        <v>0</v>
      </c>
    </row>
    <row r="216" spans="1:17" x14ac:dyDescent="0.2">
      <c r="P216">
        <f t="shared" si="7"/>
        <v>0</v>
      </c>
      <c r="Q216">
        <v>0</v>
      </c>
    </row>
    <row r="217" spans="1:17" x14ac:dyDescent="0.2">
      <c r="P217">
        <f t="shared" ref="P217:P248" si="8">COUNTIF(B217:O217,"&lt;&gt;")</f>
        <v>0</v>
      </c>
      <c r="Q217">
        <v>0</v>
      </c>
    </row>
    <row r="218" spans="1:17" x14ac:dyDescent="0.2">
      <c r="B218" t="s">
        <v>1593</v>
      </c>
      <c r="P218">
        <f t="shared" si="8"/>
        <v>1</v>
      </c>
      <c r="Q218">
        <v>1</v>
      </c>
    </row>
    <row r="219" spans="1:17" x14ac:dyDescent="0.2">
      <c r="A219" s="34" t="s">
        <v>1697</v>
      </c>
      <c r="B219" t="s">
        <v>1594</v>
      </c>
      <c r="C219" t="s">
        <v>1595</v>
      </c>
      <c r="D219" t="s">
        <v>1623</v>
      </c>
      <c r="P219">
        <f t="shared" si="8"/>
        <v>3</v>
      </c>
      <c r="Q219">
        <v>3</v>
      </c>
    </row>
    <row r="220" spans="1:17" x14ac:dyDescent="0.2">
      <c r="P220">
        <f t="shared" si="8"/>
        <v>0</v>
      </c>
      <c r="Q220">
        <v>0</v>
      </c>
    </row>
    <row r="221" spans="1:17" x14ac:dyDescent="0.2">
      <c r="P221">
        <f t="shared" si="8"/>
        <v>0</v>
      </c>
      <c r="Q221">
        <v>0</v>
      </c>
    </row>
    <row r="222" spans="1:17" x14ac:dyDescent="0.2">
      <c r="B222" t="s">
        <v>1597</v>
      </c>
      <c r="P222">
        <f t="shared" si="8"/>
        <v>1</v>
      </c>
      <c r="Q222">
        <v>1</v>
      </c>
    </row>
    <row r="223" spans="1:17" x14ac:dyDescent="0.2">
      <c r="B223" t="s">
        <v>1598</v>
      </c>
      <c r="P223">
        <f t="shared" si="8"/>
        <v>1</v>
      </c>
      <c r="Q223">
        <v>1</v>
      </c>
    </row>
    <row r="224" spans="1:17" x14ac:dyDescent="0.2">
      <c r="B224" t="s">
        <v>1599</v>
      </c>
      <c r="P224">
        <f t="shared" si="8"/>
        <v>1</v>
      </c>
      <c r="Q224">
        <v>1</v>
      </c>
    </row>
    <row r="225" spans="1:17" x14ac:dyDescent="0.2">
      <c r="B225" t="s">
        <v>1600</v>
      </c>
      <c r="P225">
        <f t="shared" si="8"/>
        <v>1</v>
      </c>
      <c r="Q225">
        <v>1</v>
      </c>
    </row>
    <row r="226" spans="1:17" x14ac:dyDescent="0.2">
      <c r="P226">
        <f t="shared" si="8"/>
        <v>0</v>
      </c>
      <c r="Q226">
        <v>0</v>
      </c>
    </row>
    <row r="227" spans="1:17" x14ac:dyDescent="0.2">
      <c r="B227" t="s">
        <v>1602</v>
      </c>
      <c r="P227">
        <f t="shared" si="8"/>
        <v>1</v>
      </c>
      <c r="Q227">
        <v>1</v>
      </c>
    </row>
    <row r="228" spans="1:17" x14ac:dyDescent="0.2">
      <c r="P228">
        <f t="shared" si="8"/>
        <v>0</v>
      </c>
      <c r="Q228">
        <v>0</v>
      </c>
    </row>
    <row r="229" spans="1:17" x14ac:dyDescent="0.2">
      <c r="P229">
        <f t="shared" si="8"/>
        <v>0</v>
      </c>
      <c r="Q229">
        <v>0</v>
      </c>
    </row>
    <row r="230" spans="1:17" x14ac:dyDescent="0.2">
      <c r="P230">
        <f t="shared" si="8"/>
        <v>0</v>
      </c>
      <c r="Q230">
        <v>0</v>
      </c>
    </row>
    <row r="231" spans="1:17" x14ac:dyDescent="0.2">
      <c r="B231" t="s">
        <v>1606</v>
      </c>
      <c r="P231">
        <f t="shared" si="8"/>
        <v>1</v>
      </c>
      <c r="Q231">
        <v>1</v>
      </c>
    </row>
    <row r="232" spans="1:17" x14ac:dyDescent="0.2">
      <c r="A232" s="34" t="s">
        <v>1737</v>
      </c>
      <c r="B232" t="s">
        <v>1607</v>
      </c>
      <c r="C232" t="s">
        <v>1662</v>
      </c>
      <c r="D232" t="s">
        <v>1603</v>
      </c>
      <c r="E232" t="s">
        <v>1567</v>
      </c>
      <c r="P232">
        <f t="shared" si="8"/>
        <v>4</v>
      </c>
      <c r="Q232" s="43">
        <v>4</v>
      </c>
    </row>
    <row r="233" spans="1:17" x14ac:dyDescent="0.2">
      <c r="B233" t="s">
        <v>1608</v>
      </c>
      <c r="P233">
        <f t="shared" si="8"/>
        <v>1</v>
      </c>
      <c r="Q233">
        <v>1</v>
      </c>
    </row>
    <row r="234" spans="1:17" x14ac:dyDescent="0.2">
      <c r="B234" t="s">
        <v>1609</v>
      </c>
      <c r="P234">
        <f t="shared" si="8"/>
        <v>1</v>
      </c>
      <c r="Q234">
        <v>1</v>
      </c>
    </row>
    <row r="235" spans="1:17" x14ac:dyDescent="0.2">
      <c r="B235" t="s">
        <v>1610</v>
      </c>
      <c r="P235">
        <f t="shared" si="8"/>
        <v>1</v>
      </c>
      <c r="Q235">
        <v>1</v>
      </c>
    </row>
    <row r="236" spans="1:17" x14ac:dyDescent="0.2">
      <c r="P236">
        <f t="shared" si="8"/>
        <v>0</v>
      </c>
      <c r="Q236">
        <v>0</v>
      </c>
    </row>
    <row r="237" spans="1:17" x14ac:dyDescent="0.2">
      <c r="P237">
        <f t="shared" si="8"/>
        <v>0</v>
      </c>
      <c r="Q237">
        <v>0</v>
      </c>
    </row>
    <row r="238" spans="1:17" x14ac:dyDescent="0.2">
      <c r="P238">
        <f t="shared" si="8"/>
        <v>0</v>
      </c>
      <c r="Q238">
        <v>0</v>
      </c>
    </row>
    <row r="239" spans="1:17" x14ac:dyDescent="0.2">
      <c r="P239">
        <f t="shared" si="8"/>
        <v>0</v>
      </c>
      <c r="Q239">
        <v>0</v>
      </c>
    </row>
    <row r="240" spans="1:17" x14ac:dyDescent="0.2">
      <c r="P240">
        <f t="shared" si="8"/>
        <v>0</v>
      </c>
      <c r="Q240">
        <v>0</v>
      </c>
    </row>
    <row r="241" spans="1:17" x14ac:dyDescent="0.2">
      <c r="P241">
        <f t="shared" si="8"/>
        <v>0</v>
      </c>
      <c r="Q241">
        <v>0</v>
      </c>
    </row>
    <row r="242" spans="1:17" x14ac:dyDescent="0.2">
      <c r="A242" s="34" t="s">
        <v>1742</v>
      </c>
      <c r="B242" t="s">
        <v>1617</v>
      </c>
      <c r="C242" t="s">
        <v>1618</v>
      </c>
      <c r="D242" t="s">
        <v>1654</v>
      </c>
      <c r="E242" t="s">
        <v>1512</v>
      </c>
      <c r="P242">
        <f t="shared" si="8"/>
        <v>4</v>
      </c>
      <c r="Q242" s="43">
        <v>4</v>
      </c>
    </row>
    <row r="243" spans="1:17" x14ac:dyDescent="0.2">
      <c r="P243">
        <f t="shared" si="8"/>
        <v>0</v>
      </c>
      <c r="Q243">
        <v>0</v>
      </c>
    </row>
    <row r="244" spans="1:17" x14ac:dyDescent="0.2">
      <c r="B244" t="s">
        <v>1619</v>
      </c>
      <c r="P244">
        <f t="shared" si="8"/>
        <v>1</v>
      </c>
      <c r="Q244">
        <v>1</v>
      </c>
    </row>
    <row r="245" spans="1:17" x14ac:dyDescent="0.2">
      <c r="P245">
        <f t="shared" si="8"/>
        <v>0</v>
      </c>
      <c r="Q245">
        <v>0</v>
      </c>
    </row>
    <row r="246" spans="1:17" x14ac:dyDescent="0.2">
      <c r="P246">
        <f t="shared" si="8"/>
        <v>0</v>
      </c>
      <c r="Q246">
        <v>0</v>
      </c>
    </row>
    <row r="247" spans="1:17" x14ac:dyDescent="0.2">
      <c r="P247">
        <f t="shared" si="8"/>
        <v>0</v>
      </c>
      <c r="Q247">
        <v>0</v>
      </c>
    </row>
    <row r="248" spans="1:17" x14ac:dyDescent="0.2">
      <c r="P248">
        <f t="shared" si="8"/>
        <v>0</v>
      </c>
      <c r="Q248">
        <v>0</v>
      </c>
    </row>
    <row r="249" spans="1:17" x14ac:dyDescent="0.2">
      <c r="P249">
        <f t="shared" ref="P249:P280" si="9">COUNTIF(B249:O249,"&lt;&gt;")</f>
        <v>0</v>
      </c>
      <c r="Q249">
        <v>0</v>
      </c>
    </row>
    <row r="250" spans="1:17" x14ac:dyDescent="0.2">
      <c r="P250">
        <f t="shared" si="9"/>
        <v>0</v>
      </c>
      <c r="Q250">
        <v>0</v>
      </c>
    </row>
    <row r="251" spans="1:17" x14ac:dyDescent="0.2">
      <c r="P251">
        <f t="shared" si="9"/>
        <v>0</v>
      </c>
      <c r="Q251">
        <v>0</v>
      </c>
    </row>
    <row r="252" spans="1:17" x14ac:dyDescent="0.2">
      <c r="P252">
        <f t="shared" si="9"/>
        <v>0</v>
      </c>
      <c r="Q252">
        <v>0</v>
      </c>
    </row>
    <row r="253" spans="1:17" x14ac:dyDescent="0.2">
      <c r="B253" t="s">
        <v>1628</v>
      </c>
      <c r="P253">
        <f t="shared" si="9"/>
        <v>1</v>
      </c>
      <c r="Q253">
        <v>1</v>
      </c>
    </row>
    <row r="254" spans="1:17" x14ac:dyDescent="0.2">
      <c r="B254" t="s">
        <v>1629</v>
      </c>
      <c r="P254">
        <f t="shared" si="9"/>
        <v>1</v>
      </c>
      <c r="Q254">
        <v>1</v>
      </c>
    </row>
    <row r="255" spans="1:17" x14ac:dyDescent="0.2">
      <c r="B255" t="s">
        <v>1630</v>
      </c>
      <c r="P255">
        <f t="shared" si="9"/>
        <v>1</v>
      </c>
      <c r="Q255">
        <v>1</v>
      </c>
    </row>
    <row r="256" spans="1:17" x14ac:dyDescent="0.2">
      <c r="B256" t="s">
        <v>1631</v>
      </c>
      <c r="P256">
        <f t="shared" si="9"/>
        <v>1</v>
      </c>
      <c r="Q256">
        <v>1</v>
      </c>
    </row>
    <row r="257" spans="1:17" x14ac:dyDescent="0.2">
      <c r="Q257">
        <v>0</v>
      </c>
    </row>
    <row r="258" spans="1:17" x14ac:dyDescent="0.2">
      <c r="B258" t="s">
        <v>1633</v>
      </c>
      <c r="C258" t="s">
        <v>1474</v>
      </c>
      <c r="P258">
        <f t="shared" ref="P258:P297" si="10">COUNTIF(B258:O258,"&lt;&gt;")</f>
        <v>2</v>
      </c>
      <c r="Q258">
        <v>2</v>
      </c>
    </row>
    <row r="259" spans="1:17" x14ac:dyDescent="0.2">
      <c r="P259">
        <f t="shared" si="10"/>
        <v>0</v>
      </c>
      <c r="Q259">
        <v>0</v>
      </c>
    </row>
    <row r="260" spans="1:17" x14ac:dyDescent="0.2">
      <c r="P260">
        <f t="shared" si="10"/>
        <v>0</v>
      </c>
      <c r="Q260">
        <v>0</v>
      </c>
    </row>
    <row r="261" spans="1:17" x14ac:dyDescent="0.2">
      <c r="A261" s="34" t="s">
        <v>1752</v>
      </c>
      <c r="B261" t="s">
        <v>1636</v>
      </c>
      <c r="C261" t="s">
        <v>1637</v>
      </c>
      <c r="P261">
        <f t="shared" si="10"/>
        <v>2</v>
      </c>
      <c r="Q261">
        <v>2</v>
      </c>
    </row>
    <row r="262" spans="1:17" x14ac:dyDescent="0.2">
      <c r="P262">
        <f t="shared" si="10"/>
        <v>0</v>
      </c>
      <c r="Q262">
        <v>0</v>
      </c>
    </row>
    <row r="263" spans="1:17" x14ac:dyDescent="0.2">
      <c r="B263" t="s">
        <v>1638</v>
      </c>
      <c r="P263">
        <f t="shared" si="10"/>
        <v>1</v>
      </c>
      <c r="Q263">
        <v>1</v>
      </c>
    </row>
    <row r="264" spans="1:17" x14ac:dyDescent="0.2">
      <c r="B264" t="s">
        <v>1639</v>
      </c>
      <c r="P264">
        <f t="shared" si="10"/>
        <v>1</v>
      </c>
      <c r="Q264">
        <v>1</v>
      </c>
    </row>
    <row r="265" spans="1:17" x14ac:dyDescent="0.2">
      <c r="P265">
        <f t="shared" si="10"/>
        <v>0</v>
      </c>
      <c r="Q265">
        <v>0</v>
      </c>
    </row>
    <row r="266" spans="1:17" x14ac:dyDescent="0.2">
      <c r="P266">
        <f t="shared" si="10"/>
        <v>0</v>
      </c>
      <c r="Q266">
        <v>0</v>
      </c>
    </row>
    <row r="267" spans="1:17" x14ac:dyDescent="0.2">
      <c r="B267" t="s">
        <v>1642</v>
      </c>
      <c r="P267">
        <f t="shared" si="10"/>
        <v>1</v>
      </c>
      <c r="Q267">
        <v>1</v>
      </c>
    </row>
    <row r="268" spans="1:17" x14ac:dyDescent="0.2">
      <c r="B268" t="s">
        <v>1643</v>
      </c>
      <c r="P268">
        <f t="shared" si="10"/>
        <v>1</v>
      </c>
      <c r="Q268">
        <v>1</v>
      </c>
    </row>
    <row r="269" spans="1:17" x14ac:dyDescent="0.2">
      <c r="B269" t="s">
        <v>1644</v>
      </c>
      <c r="C269" t="s">
        <v>1646</v>
      </c>
      <c r="P269">
        <f t="shared" si="10"/>
        <v>2</v>
      </c>
      <c r="Q269">
        <v>2</v>
      </c>
    </row>
    <row r="270" spans="1:17" x14ac:dyDescent="0.2">
      <c r="P270">
        <f t="shared" si="10"/>
        <v>0</v>
      </c>
      <c r="Q270">
        <v>0</v>
      </c>
    </row>
    <row r="271" spans="1:17" x14ac:dyDescent="0.2">
      <c r="P271">
        <f t="shared" si="10"/>
        <v>0</v>
      </c>
      <c r="Q271">
        <v>0</v>
      </c>
    </row>
    <row r="272" spans="1:17" x14ac:dyDescent="0.2">
      <c r="P272">
        <f t="shared" si="10"/>
        <v>0</v>
      </c>
      <c r="Q272">
        <v>0</v>
      </c>
    </row>
    <row r="273" spans="1:17" x14ac:dyDescent="0.2">
      <c r="P273">
        <f t="shared" si="10"/>
        <v>0</v>
      </c>
      <c r="Q273">
        <v>0</v>
      </c>
    </row>
    <row r="274" spans="1:17" x14ac:dyDescent="0.2">
      <c r="B274" t="s">
        <v>1648</v>
      </c>
      <c r="P274">
        <f t="shared" si="10"/>
        <v>1</v>
      </c>
      <c r="Q274">
        <v>1</v>
      </c>
    </row>
    <row r="275" spans="1:17" x14ac:dyDescent="0.2">
      <c r="B275" t="s">
        <v>1649</v>
      </c>
      <c r="P275">
        <f t="shared" si="10"/>
        <v>1</v>
      </c>
      <c r="Q275">
        <v>1</v>
      </c>
    </row>
    <row r="276" spans="1:17" x14ac:dyDescent="0.2">
      <c r="P276">
        <f t="shared" si="10"/>
        <v>0</v>
      </c>
      <c r="Q276">
        <v>0</v>
      </c>
    </row>
    <row r="277" spans="1:17" x14ac:dyDescent="0.2">
      <c r="P277">
        <f t="shared" si="10"/>
        <v>0</v>
      </c>
      <c r="Q277">
        <v>0</v>
      </c>
    </row>
    <row r="278" spans="1:17" x14ac:dyDescent="0.2">
      <c r="P278">
        <f t="shared" si="10"/>
        <v>0</v>
      </c>
      <c r="Q278">
        <v>0</v>
      </c>
    </row>
    <row r="279" spans="1:17" x14ac:dyDescent="0.2">
      <c r="P279">
        <f t="shared" si="10"/>
        <v>0</v>
      </c>
      <c r="Q279">
        <v>0</v>
      </c>
    </row>
    <row r="280" spans="1:17" x14ac:dyDescent="0.2">
      <c r="P280">
        <f t="shared" si="10"/>
        <v>0</v>
      </c>
      <c r="Q280">
        <v>0</v>
      </c>
    </row>
    <row r="281" spans="1:17" x14ac:dyDescent="0.2">
      <c r="A281" s="34" t="s">
        <v>1745</v>
      </c>
      <c r="B281" t="s">
        <v>1655</v>
      </c>
      <c r="C281" t="s">
        <v>1656</v>
      </c>
      <c r="D281" t="s">
        <v>1613</v>
      </c>
      <c r="E281" t="s">
        <v>1513</v>
      </c>
      <c r="P281">
        <f t="shared" si="10"/>
        <v>4</v>
      </c>
      <c r="Q281" s="43">
        <v>4</v>
      </c>
    </row>
    <row r="282" spans="1:17" x14ac:dyDescent="0.2">
      <c r="P282">
        <f t="shared" si="10"/>
        <v>0</v>
      </c>
      <c r="Q282">
        <v>0</v>
      </c>
    </row>
    <row r="283" spans="1:17" x14ac:dyDescent="0.2">
      <c r="A283" s="34" t="s">
        <v>1753</v>
      </c>
      <c r="B283" t="s">
        <v>1657</v>
      </c>
      <c r="C283" t="s">
        <v>1658</v>
      </c>
      <c r="P283">
        <f t="shared" si="10"/>
        <v>2</v>
      </c>
      <c r="Q283">
        <v>2</v>
      </c>
    </row>
    <row r="284" spans="1:17" x14ac:dyDescent="0.2">
      <c r="P284">
        <f t="shared" si="10"/>
        <v>0</v>
      </c>
      <c r="Q284">
        <v>0</v>
      </c>
    </row>
    <row r="285" spans="1:17" x14ac:dyDescent="0.2">
      <c r="P285">
        <f t="shared" si="10"/>
        <v>0</v>
      </c>
      <c r="Q285">
        <v>0</v>
      </c>
    </row>
    <row r="286" spans="1:17" x14ac:dyDescent="0.2">
      <c r="P286">
        <f t="shared" si="10"/>
        <v>0</v>
      </c>
      <c r="Q286">
        <v>0</v>
      </c>
    </row>
    <row r="287" spans="1:17" x14ac:dyDescent="0.2">
      <c r="B287" t="s">
        <v>1661</v>
      </c>
      <c r="P287">
        <f t="shared" si="10"/>
        <v>1</v>
      </c>
      <c r="Q287">
        <v>1</v>
      </c>
    </row>
    <row r="288" spans="1:17" x14ac:dyDescent="0.2">
      <c r="P288">
        <f t="shared" si="10"/>
        <v>0</v>
      </c>
      <c r="Q288">
        <v>0</v>
      </c>
    </row>
    <row r="289" spans="1:19" x14ac:dyDescent="0.2">
      <c r="P289">
        <f t="shared" si="10"/>
        <v>0</v>
      </c>
      <c r="Q289">
        <v>0</v>
      </c>
    </row>
    <row r="290" spans="1:19" x14ac:dyDescent="0.2">
      <c r="P290">
        <f t="shared" si="10"/>
        <v>0</v>
      </c>
      <c r="Q290">
        <v>0</v>
      </c>
    </row>
    <row r="291" spans="1:19" x14ac:dyDescent="0.2">
      <c r="P291">
        <f t="shared" si="10"/>
        <v>0</v>
      </c>
      <c r="Q291">
        <v>0</v>
      </c>
    </row>
    <row r="292" spans="1:19" x14ac:dyDescent="0.2">
      <c r="P292">
        <f t="shared" si="10"/>
        <v>0</v>
      </c>
      <c r="Q292">
        <v>0</v>
      </c>
    </row>
    <row r="293" spans="1:19" x14ac:dyDescent="0.2">
      <c r="P293">
        <f t="shared" si="10"/>
        <v>0</v>
      </c>
      <c r="Q293">
        <v>0</v>
      </c>
    </row>
    <row r="294" spans="1:19" x14ac:dyDescent="0.2">
      <c r="B294" t="s">
        <v>1668</v>
      </c>
      <c r="P294">
        <f t="shared" si="10"/>
        <v>1</v>
      </c>
      <c r="Q294">
        <v>1</v>
      </c>
    </row>
    <row r="295" spans="1:19" x14ac:dyDescent="0.2">
      <c r="P295">
        <f t="shared" si="10"/>
        <v>0</v>
      </c>
      <c r="Q295">
        <v>0</v>
      </c>
    </row>
    <row r="296" spans="1:19" x14ac:dyDescent="0.2">
      <c r="P296">
        <f t="shared" si="10"/>
        <v>0</v>
      </c>
      <c r="Q296">
        <v>0</v>
      </c>
    </row>
    <row r="297" spans="1:19" x14ac:dyDescent="0.2">
      <c r="P297">
        <f t="shared" si="10"/>
        <v>0</v>
      </c>
      <c r="Q297">
        <v>0</v>
      </c>
    </row>
    <row r="298" spans="1:19" s="26" customFormat="1" x14ac:dyDescent="0.2">
      <c r="A298" s="47">
        <f>COUNTIF(A3:A297, "&lt;&gt;")</f>
        <v>44</v>
      </c>
      <c r="B298" s="26">
        <f>COUNTIF(B3:B297,"&lt;&gt;")</f>
        <v>122</v>
      </c>
      <c r="P298" s="26">
        <f>COUNTIF(P3:P297,"&gt;1")</f>
        <v>53</v>
      </c>
      <c r="Q298" s="26">
        <f>COUNTIF(Q3:Q297,"&gt;1")</f>
        <v>58</v>
      </c>
      <c r="R298" s="48"/>
      <c r="S298"/>
    </row>
    <row r="299" spans="1:19" x14ac:dyDescent="0.2">
      <c r="P299" s="26">
        <f>COUNTIF(P4:P298,"&gt;4")</f>
        <v>22</v>
      </c>
      <c r="Q299" s="26">
        <f>COUNTIF(Q4:Q298,"&gt;=4")</f>
        <v>35</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108</TotalTime>
  <Application>Microsoft Excel</Application>
  <DocSecurity>0</DocSecurity>
  <ScaleCrop>false</ScaleCrop>
  <HeadingPairs>
    <vt:vector size="2" baseType="variant">
      <vt:variant>
        <vt:lpstr>Laskentataulukot</vt:lpstr>
      </vt:variant>
      <vt:variant>
        <vt:i4>4</vt:i4>
      </vt:variant>
    </vt:vector>
  </HeadingPairs>
  <TitlesOfParts>
    <vt:vector size="4" baseType="lpstr">
      <vt:lpstr>Initial Results</vt:lpstr>
      <vt:lpstr>Accepted Papers</vt:lpstr>
      <vt:lpstr>Keywords</vt:lpstr>
      <vt:lpstr>Categorization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Samu Kumpulainen</cp:lastModifiedBy>
  <cp:revision>466</cp:revision>
  <dcterms:created xsi:type="dcterms:W3CDTF">2020-10-27T10:05:58Z</dcterms:created>
  <dcterms:modified xsi:type="dcterms:W3CDTF">2020-12-10T09:20:16Z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