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4A689047-5C7B-4DC2-A12C-D5C979B84B25}" xr6:coauthVersionLast="47" xr6:coauthVersionMax="47" xr10:uidLastSave="{00000000-0000-0000-0000-000000000000}"/>
  <bookViews>
    <workbookView xWindow="810" yWindow="-120" windowWidth="19800" windowHeight="11760" xr2:uid="{DEAE5B10-0362-4F79-85F8-593FDAC1302D}"/>
  </bookViews>
  <sheets>
    <sheet name="Company That Predicted Its Fall" sheetId="1" r:id="rId1"/>
    <sheet name="Dashboard" sheetId="9" r:id="rId2"/>
  </sheets>
  <definedNames>
    <definedName name="Slicer_Company_Name">#N/A</definedName>
    <definedName name="Slicer_Financial_Status">#N/A</definedName>
    <definedName name="Slicer_Year">#N/A</definedName>
  </definedNames>
  <calcPr calcId="0"/>
  <extLst>
    <ext xmlns:x14="http://schemas.microsoft.com/office/spreadsheetml/2009/9/main" uri="{876F7934-8845-4945-9796-88D515C7AA90}">
      <x14:pivotCaches>
        <pivotCache cacheId="8"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alcChain>
</file>

<file path=xl/sharedStrings.xml><?xml version="1.0" encoding="utf-8"?>
<sst xmlns="http://schemas.openxmlformats.org/spreadsheetml/2006/main" count="1042" uniqueCount="91">
  <si>
    <t>Company_Name</t>
  </si>
  <si>
    <t>Country</t>
  </si>
  <si>
    <t>Year</t>
  </si>
  <si>
    <t>Industry</t>
  </si>
  <si>
    <t xml:space="preserve"> Total_Assets </t>
  </si>
  <si>
    <t xml:space="preserve"> Total_Liabilities </t>
  </si>
  <si>
    <t xml:space="preserve"> Net_Income </t>
  </si>
  <si>
    <t xml:space="preserve"> Operating_Income </t>
  </si>
  <si>
    <t xml:space="preserve"> Cash_Flow </t>
  </si>
  <si>
    <t>Debt_to_Equity</t>
  </si>
  <si>
    <t>Return_on_Assets</t>
  </si>
  <si>
    <t>Return_on_Equity</t>
  </si>
  <si>
    <t>Financial_Status</t>
  </si>
  <si>
    <t>Debt_to_assets</t>
  </si>
  <si>
    <t>Profit Margin</t>
  </si>
  <si>
    <t>Nexora Technologies</t>
  </si>
  <si>
    <t>South Korea</t>
  </si>
  <si>
    <t>Manufacturing</t>
  </si>
  <si>
    <t>Stable</t>
  </si>
  <si>
    <t>Germany</t>
  </si>
  <si>
    <t>Collapsed</t>
  </si>
  <si>
    <t>Canada</t>
  </si>
  <si>
    <t>UK</t>
  </si>
  <si>
    <t>USA</t>
  </si>
  <si>
    <t>DataVibe Systems</t>
  </si>
  <si>
    <t>Declining</t>
  </si>
  <si>
    <t>Japan</t>
  </si>
  <si>
    <t>OmniCore Manufacturing</t>
  </si>
  <si>
    <t>France</t>
  </si>
  <si>
    <t>Retail</t>
  </si>
  <si>
    <t>Brazil</t>
  </si>
  <si>
    <t>Nigeria</t>
  </si>
  <si>
    <t>BlueCart Retail</t>
  </si>
  <si>
    <t>Energy</t>
  </si>
  <si>
    <t>Finora Capital</t>
  </si>
  <si>
    <t>EcoNova Energy</t>
  </si>
  <si>
    <t>Finance</t>
  </si>
  <si>
    <t>AquaFuel Industries</t>
  </si>
  <si>
    <t>TruMark Retail</t>
  </si>
  <si>
    <t>Technology</t>
  </si>
  <si>
    <t>India</t>
  </si>
  <si>
    <t>Helix Finance</t>
  </si>
  <si>
    <t>Voltra Manufacturing</t>
  </si>
  <si>
    <t>InnovaTech Labs</t>
  </si>
  <si>
    <t>GreenGrid Energy</t>
  </si>
  <si>
    <t>LumaTrade Retail</t>
  </si>
  <si>
    <t>MetaForge Manufacturing</t>
  </si>
  <si>
    <t>CrestPoint Capital</t>
  </si>
  <si>
    <t>Solarin Energy</t>
  </si>
  <si>
    <t>Optima Retail</t>
  </si>
  <si>
    <t>SteelWave Manufacturing</t>
  </si>
  <si>
    <t>PrimeAxis Finance</t>
  </si>
  <si>
    <t>BrightNet Technologies</t>
  </si>
  <si>
    <t>Hydron Energy</t>
  </si>
  <si>
    <t>NextEra Manufacturing</t>
  </si>
  <si>
    <t>UrbanMart Retail</t>
  </si>
  <si>
    <t>EcoLine Finance</t>
  </si>
  <si>
    <t>NeuroLink Systems</t>
  </si>
  <si>
    <t>QuantumEdge Technologies</t>
  </si>
  <si>
    <t>SkyVolt Energy</t>
  </si>
  <si>
    <t>TradeHive Retail</t>
  </si>
  <si>
    <t>IronPeak Manufacturing</t>
  </si>
  <si>
    <t>Zenith Capital</t>
  </si>
  <si>
    <t>SmartGrid Technologies</t>
  </si>
  <si>
    <t>EverFuel Energy</t>
  </si>
  <si>
    <t>NovaMart Retail</t>
  </si>
  <si>
    <t>FlexiCore Manufacturing</t>
  </si>
  <si>
    <t>TrustLink Finance</t>
  </si>
  <si>
    <t>BlueNova Technologies</t>
  </si>
  <si>
    <t>SunVolt Energy</t>
  </si>
  <si>
    <t>Retaila Global</t>
  </si>
  <si>
    <t>IronWave Manufacturing</t>
  </si>
  <si>
    <t>Finplex Capital</t>
  </si>
  <si>
    <t>DataCraft Technologies</t>
  </si>
  <si>
    <t>PowerMatrix Energy</t>
  </si>
  <si>
    <t>GlobeMart Retail</t>
  </si>
  <si>
    <t>Machina Manufacturing</t>
  </si>
  <si>
    <t>Credify Finance</t>
  </si>
  <si>
    <t>CodeStream Technologies</t>
  </si>
  <si>
    <t>EcoVolt Energy</t>
  </si>
  <si>
    <t>ShopLynx Retail</t>
  </si>
  <si>
    <t>AutoForge Manufacturing</t>
  </si>
  <si>
    <t>FinBridge Capital</t>
  </si>
  <si>
    <t>TechVerve Systems</t>
  </si>
  <si>
    <t>Debts_to_Assets</t>
  </si>
  <si>
    <t>Net_Profit_Margin</t>
  </si>
  <si>
    <t>Return_On_Assets2</t>
  </si>
  <si>
    <t>Cashflow_to_Income Assets</t>
  </si>
  <si>
    <t>Income_Growth_Rate</t>
  </si>
  <si>
    <t>Assets_Change_Rate</t>
  </si>
  <si>
    <t>Debt_Change_Rate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</si>
</sst>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8" fontId="0" fillId="0" borderId="0" xfId="0" applyNumberFormat="1"/>
    <xf numFmtId="2" fontId="0" fillId="0" borderId="0" xfId="0" applyNumberFormat="1"/>
    <xf numFmtId="9" fontId="0" fillId="0" borderId="0" xfId="2" applyFont="1"/>
    <xf numFmtId="44" fontId="0" fillId="0" borderId="0" xfId="1" applyFont="1"/>
    <xf numFmtId="9" fontId="0" fillId="0" borderId="0" xfId="1" applyNumberFormat="1" applyFont="1"/>
    <xf numFmtId="44" fontId="0" fillId="0" borderId="0" xfId="1" applyNumberFormat="1" applyFont="1"/>
    <xf numFmtId="0" fontId="0" fillId="33" borderId="0" xfId="0" applyFill="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27">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numFmt numFmtId="2" formatCode="0.00"/>
    </dxf>
    <dxf>
      <numFmt numFmtId="2" formatCode="0.00"/>
    </dxf>
    <dxf>
      <numFmt numFmtId="2" formatCode="0.00"/>
    </dxf>
    <dxf>
      <numFmt numFmtId="2" formatCode="0.00"/>
    </dxf>
    <dxf>
      <numFmt numFmtId="2" formatCode="0.00"/>
    </dxf>
    <dxf>
      <numFmt numFmtId="12" formatCode="&quot;$&quot;#,##0.00_);[Red]\(&quot;$&quot;#,##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a:latin typeface="Cambria Math" panose="02040503050406030204" pitchFamily="18" charset="0"/>
                <a:ea typeface="Cambria Math" panose="02040503050406030204" pitchFamily="18" charset="0"/>
              </a:rPr>
              <a:t>Yearly</a:t>
            </a:r>
            <a:r>
              <a:rPr lang="en-US" sz="1800" baseline="0">
                <a:latin typeface="Cambria Math" panose="02040503050406030204" pitchFamily="18" charset="0"/>
                <a:ea typeface="Cambria Math" panose="02040503050406030204" pitchFamily="18" charset="0"/>
              </a:rPr>
              <a:t> Decline</a:t>
            </a:r>
            <a:endParaRPr lang="en-US" sz="1800">
              <a:latin typeface="Cambria Math" panose="02040503050406030204" pitchFamily="18" charset="0"/>
              <a:ea typeface="Cambria Math" panose="020405030504060302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4"/>
              <c:pt idx="0">
                <c:v>2019</c:v>
              </c:pt>
              <c:pt idx="1">
                <c:v>2020</c:v>
              </c:pt>
              <c:pt idx="2">
                <c:v>2021</c:v>
              </c:pt>
              <c:pt idx="3">
                <c:v>2022</c:v>
              </c:pt>
            </c:strLit>
          </c:cat>
          <c:val>
            <c:numLit>
              <c:formatCode>General</c:formatCode>
              <c:ptCount val="4"/>
              <c:pt idx="0">
                <c:v>0.36802275988898447</c:v>
              </c:pt>
              <c:pt idx="1">
                <c:v>0.37196563367845376</c:v>
              </c:pt>
              <c:pt idx="2">
                <c:v>0.77116008176558348</c:v>
              </c:pt>
              <c:pt idx="3">
                <c:v>0.63070460481107526</c:v>
              </c:pt>
            </c:numLit>
          </c:val>
          <c:extLst>
            <c:ext xmlns:c16="http://schemas.microsoft.com/office/drawing/2014/chart" uri="{C3380CC4-5D6E-409C-BE32-E72D297353CC}">
              <c16:uniqueId val="{00000000-459E-434D-934F-0A2E94C34F27}"/>
            </c:ext>
          </c:extLst>
        </c:ser>
        <c:dLbls>
          <c:showLegendKey val="0"/>
          <c:showVal val="0"/>
          <c:showCatName val="0"/>
          <c:showSerName val="0"/>
          <c:showPercent val="0"/>
          <c:showBubbleSize val="0"/>
        </c:dLbls>
        <c:gapWidth val="219"/>
        <c:axId val="2104759071"/>
        <c:axId val="2104762911"/>
      </c:barChart>
      <c:lineChart>
        <c:grouping val="standard"/>
        <c:varyColors val="0"/>
        <c:ser>
          <c:idx val="1"/>
          <c:order val="1"/>
          <c:tx>
            <c:v>Average of Debt_Change_Rate</c:v>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Lit>
              <c:ptCount val="4"/>
              <c:pt idx="0">
                <c:v>2019</c:v>
              </c:pt>
              <c:pt idx="1">
                <c:v>2020</c:v>
              </c:pt>
              <c:pt idx="2">
                <c:v>2021</c:v>
              </c:pt>
              <c:pt idx="3">
                <c:v>2022</c:v>
              </c:pt>
            </c:strLit>
          </c:cat>
          <c:val>
            <c:numLit>
              <c:formatCode>General</c:formatCode>
              <c:ptCount val="4"/>
              <c:pt idx="0">
                <c:v>0.4708318875136705</c:v>
              </c:pt>
              <c:pt idx="1">
                <c:v>0.49157658204565774</c:v>
              </c:pt>
              <c:pt idx="2">
                <c:v>0.99524533058914477</c:v>
              </c:pt>
              <c:pt idx="3">
                <c:v>0.55634094121545741</c:v>
              </c:pt>
            </c:numLit>
          </c:val>
          <c:smooth val="0"/>
          <c:extLst>
            <c:ext xmlns:c16="http://schemas.microsoft.com/office/drawing/2014/chart" uri="{C3380CC4-5D6E-409C-BE32-E72D297353CC}">
              <c16:uniqueId val="{00000001-459E-434D-934F-0A2E94C34F27}"/>
            </c:ext>
          </c:extLst>
        </c:ser>
        <c:dLbls>
          <c:showLegendKey val="0"/>
          <c:showVal val="0"/>
          <c:showCatName val="0"/>
          <c:showSerName val="0"/>
          <c:showPercent val="0"/>
          <c:showBubbleSize val="0"/>
        </c:dLbls>
        <c:marker val="1"/>
        <c:smooth val="0"/>
        <c:axId val="2104764351"/>
        <c:axId val="2104772991"/>
      </c:lineChart>
      <c:catAx>
        <c:axId val="210475907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4762911"/>
        <c:crosses val="autoZero"/>
        <c:auto val="1"/>
        <c:lblAlgn val="ctr"/>
        <c:lblOffset val="100"/>
        <c:noMultiLvlLbl val="0"/>
      </c:catAx>
      <c:valAx>
        <c:axId val="2104762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4759071"/>
        <c:crosses val="autoZero"/>
        <c:crossBetween val="between"/>
      </c:valAx>
      <c:valAx>
        <c:axId val="21047729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4764351"/>
        <c:crosses val="max"/>
        <c:crossBetween val="between"/>
      </c:valAx>
      <c:catAx>
        <c:axId val="2104764351"/>
        <c:scaling>
          <c:orientation val="minMax"/>
        </c:scaling>
        <c:delete val="0"/>
        <c:axPos val="t"/>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04772991"/>
        <c:crosses val="max"/>
        <c:auto val="1"/>
        <c:lblAlgn val="ctr"/>
        <c:lblOffset val="100"/>
        <c:noMultiLvlLbl val="0"/>
      </c:cat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latin typeface="Cambria Math" panose="02040503050406030204" pitchFamily="18" charset="0"/>
                <a:ea typeface="Cambria Math" panose="02040503050406030204" pitchFamily="18" charset="0"/>
              </a:rPr>
              <a:t>Net</a:t>
            </a:r>
            <a:r>
              <a:rPr lang="en-US" b="1" baseline="0">
                <a:latin typeface="Cambria Math" panose="02040503050406030204" pitchFamily="18" charset="0"/>
                <a:ea typeface="Cambria Math" panose="02040503050406030204" pitchFamily="18" charset="0"/>
              </a:rPr>
              <a:t> Growth by Liabilities</a:t>
            </a:r>
          </a:p>
        </c:rich>
      </c:tx>
      <c:layout>
        <c:manualLayout>
          <c:xMode val="edge"/>
          <c:yMode val="edge"/>
          <c:x val="0.36563571761942759"/>
          <c:y val="1.3212331509408782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88899988247737"/>
          <c:y val="0.30393100226878422"/>
          <c:w val="0.75240950758020919"/>
          <c:h val="0.57295075403710116"/>
        </c:manualLayout>
      </c:layout>
      <c:lineChart>
        <c:grouping val="standard"/>
        <c:varyColors val="0"/>
        <c:ser>
          <c:idx val="0"/>
          <c:order val="0"/>
          <c:tx>
            <c:v>Average of  Net_Income </c:v>
          </c:tx>
          <c:spPr>
            <a:ln w="38100" cap="rnd">
              <a:solidFill>
                <a:schemeClr val="accent1">
                  <a:shade val="58000"/>
                </a:schemeClr>
              </a:solidFill>
              <a:round/>
            </a:ln>
            <a:effectLst/>
          </c:spPr>
          <c:marker>
            <c:symbol val="circle"/>
            <c:size val="8"/>
            <c:spPr>
              <a:solidFill>
                <a:schemeClr val="accent1">
                  <a:shade val="58000"/>
                </a:schemeClr>
              </a:solidFill>
              <a:ln>
                <a:noFill/>
              </a:ln>
              <a:effectLst/>
            </c:spPr>
          </c:marker>
          <c:cat>
            <c:strLit>
              <c:ptCount val="4"/>
              <c:pt idx="0">
                <c:v>2019</c:v>
              </c:pt>
              <c:pt idx="1">
                <c:v>2020</c:v>
              </c:pt>
              <c:pt idx="2">
                <c:v>2021</c:v>
              </c:pt>
              <c:pt idx="3">
                <c:v>2022</c:v>
              </c:pt>
            </c:strLit>
          </c:cat>
          <c:val>
            <c:numLit>
              <c:formatCode>General</c:formatCode>
              <c:ptCount val="4"/>
              <c:pt idx="0">
                <c:v>-129.72999999999999</c:v>
              </c:pt>
              <c:pt idx="1">
                <c:v>774.46</c:v>
              </c:pt>
              <c:pt idx="2">
                <c:v>-421.15</c:v>
              </c:pt>
              <c:pt idx="3">
                <c:v>894.84</c:v>
              </c:pt>
            </c:numLit>
          </c:val>
          <c:smooth val="0"/>
          <c:extLst>
            <c:ext xmlns:c16="http://schemas.microsoft.com/office/drawing/2014/chart" uri="{C3380CC4-5D6E-409C-BE32-E72D297353CC}">
              <c16:uniqueId val="{00000000-11A7-40A6-9254-A1C9314A3554}"/>
            </c:ext>
          </c:extLst>
        </c:ser>
        <c:ser>
          <c:idx val="1"/>
          <c:order val="1"/>
          <c:tx>
            <c:v>Series2</c:v>
          </c:tx>
          <c:spPr>
            <a:ln w="38100" cap="rnd">
              <a:solidFill>
                <a:schemeClr val="accent1">
                  <a:shade val="86000"/>
                </a:schemeClr>
              </a:solidFill>
              <a:round/>
            </a:ln>
            <a:effectLst/>
          </c:spPr>
          <c:marker>
            <c:symbol val="circle"/>
            <c:size val="8"/>
            <c:spPr>
              <a:solidFill>
                <a:schemeClr val="accent1">
                  <a:shade val="86000"/>
                </a:schemeClr>
              </a:solidFill>
              <a:ln>
                <a:noFill/>
              </a:ln>
              <a:effectLst/>
            </c:spPr>
          </c:marker>
          <c:cat>
            <c:strLit>
              <c:ptCount val="4"/>
              <c:pt idx="0">
                <c:v>2019</c:v>
              </c:pt>
              <c:pt idx="1">
                <c:v>2020</c:v>
              </c:pt>
              <c:pt idx="2">
                <c:v>2021</c:v>
              </c:pt>
              <c:pt idx="3">
                <c:v>2022</c:v>
              </c:pt>
            </c:strLit>
          </c:cat>
          <c:val>
            <c:numLit>
              <c:formatCode>General</c:formatCode>
              <c:ptCount val="4"/>
              <c:pt idx="0">
                <c:v>-0.55845614512780373</c:v>
              </c:pt>
              <c:pt idx="1">
                <c:v>-6.9697833962845923</c:v>
              </c:pt>
              <c:pt idx="2">
                <c:v>-1.5437982594323787</c:v>
              </c:pt>
              <c:pt idx="3">
                <c:v>-3.1247536507182714</c:v>
              </c:pt>
            </c:numLit>
          </c:val>
          <c:smooth val="0"/>
          <c:extLst>
            <c:ext xmlns:c16="http://schemas.microsoft.com/office/drawing/2014/chart" uri="{C3380CC4-5D6E-409C-BE32-E72D297353CC}">
              <c16:uniqueId val="{00000001-11A7-40A6-9254-A1C9314A3554}"/>
            </c:ext>
          </c:extLst>
        </c:ser>
        <c:ser>
          <c:idx val="2"/>
          <c:order val="2"/>
          <c:tx>
            <c:v>Series3</c:v>
          </c:tx>
          <c:spPr>
            <a:ln w="38100" cap="rnd">
              <a:solidFill>
                <a:schemeClr val="accent1">
                  <a:tint val="86000"/>
                </a:schemeClr>
              </a:solidFill>
              <a:round/>
            </a:ln>
            <a:effectLst/>
          </c:spPr>
          <c:marker>
            <c:symbol val="circle"/>
            <c:size val="8"/>
            <c:spPr>
              <a:solidFill>
                <a:schemeClr val="accent1">
                  <a:tint val="86000"/>
                </a:schemeClr>
              </a:solidFill>
              <a:ln>
                <a:noFill/>
              </a:ln>
              <a:effectLst/>
            </c:spPr>
          </c:marker>
          <c:cat>
            <c:strLit>
              <c:ptCount val="4"/>
              <c:pt idx="0">
                <c:v>2019</c:v>
              </c:pt>
              <c:pt idx="1">
                <c:v>2020</c:v>
              </c:pt>
              <c:pt idx="2">
                <c:v>2021</c:v>
              </c:pt>
              <c:pt idx="3">
                <c:v>2022</c:v>
              </c:pt>
            </c:strLit>
          </c:cat>
          <c:val>
            <c:numLit>
              <c:formatCode>General</c:formatCode>
              <c:ptCount val="4"/>
              <c:pt idx="0">
                <c:v>3.2449887196278477</c:v>
              </c:pt>
              <c:pt idx="1">
                <c:v>-0.1715147417619565</c:v>
              </c:pt>
              <c:pt idx="2">
                <c:v>-4.1232972753567333E-2</c:v>
              </c:pt>
              <c:pt idx="3">
                <c:v>7.5646174319409537E-2</c:v>
              </c:pt>
            </c:numLit>
          </c:val>
          <c:smooth val="0"/>
          <c:extLst>
            <c:ext xmlns:c16="http://schemas.microsoft.com/office/drawing/2014/chart" uri="{C3380CC4-5D6E-409C-BE32-E72D297353CC}">
              <c16:uniqueId val="{00000002-11A7-40A6-9254-A1C9314A3554}"/>
            </c:ext>
          </c:extLst>
        </c:ser>
        <c:ser>
          <c:idx val="3"/>
          <c:order val="3"/>
          <c:tx>
            <c:v>Sum of Debt_Change_Rate</c:v>
          </c:tx>
          <c:spPr>
            <a:ln w="38100" cap="rnd">
              <a:solidFill>
                <a:schemeClr val="accent1">
                  <a:tint val="58000"/>
                </a:schemeClr>
              </a:solidFill>
              <a:round/>
            </a:ln>
            <a:effectLst/>
          </c:spPr>
          <c:marker>
            <c:symbol val="circle"/>
            <c:size val="8"/>
            <c:spPr>
              <a:solidFill>
                <a:schemeClr val="accent1">
                  <a:tint val="58000"/>
                </a:schemeClr>
              </a:solidFill>
              <a:ln>
                <a:noFill/>
              </a:ln>
              <a:effectLst/>
            </c:spPr>
          </c:marker>
          <c:cat>
            <c:strLit>
              <c:ptCount val="4"/>
              <c:pt idx="0">
                <c:v>2019</c:v>
              </c:pt>
              <c:pt idx="1">
                <c:v>2020</c:v>
              </c:pt>
              <c:pt idx="2">
                <c:v>2021</c:v>
              </c:pt>
              <c:pt idx="3">
                <c:v>2022</c:v>
              </c:pt>
            </c:strLit>
          </c:cat>
          <c:val>
            <c:numLit>
              <c:formatCode>General</c:formatCode>
              <c:ptCount val="4"/>
              <c:pt idx="0">
                <c:v>5.1894809804868824</c:v>
              </c:pt>
              <c:pt idx="1">
                <c:v>0.65689997454823124</c:v>
              </c:pt>
              <c:pt idx="2">
                <c:v>-0.38264853649894426</c:v>
              </c:pt>
              <c:pt idx="3">
                <c:v>0.24084665914670561</c:v>
              </c:pt>
            </c:numLit>
          </c:val>
          <c:smooth val="0"/>
          <c:extLst>
            <c:ext xmlns:c16="http://schemas.microsoft.com/office/drawing/2014/chart" uri="{C3380CC4-5D6E-409C-BE32-E72D297353CC}">
              <c16:uniqueId val="{00000003-11A7-40A6-9254-A1C9314A3554}"/>
            </c:ext>
          </c:extLst>
        </c:ser>
        <c:dLbls>
          <c:dLblPos val="t"/>
          <c:showLegendKey val="0"/>
          <c:showVal val="0"/>
          <c:showCatName val="0"/>
          <c:showSerName val="0"/>
          <c:showPercent val="0"/>
          <c:showBubbleSize val="0"/>
        </c:dLbls>
        <c:marker val="1"/>
        <c:smooth val="0"/>
        <c:axId val="288933695"/>
        <c:axId val="288943775"/>
      </c:lineChart>
      <c:catAx>
        <c:axId val="288933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88943775"/>
        <c:crosses val="autoZero"/>
        <c:auto val="1"/>
        <c:lblAlgn val="ctr"/>
        <c:lblOffset val="100"/>
        <c:noMultiLvlLbl val="0"/>
      </c:catAx>
      <c:valAx>
        <c:axId val="2889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33695"/>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Cambria Math" panose="02040503050406030204" pitchFamily="18" charset="0"/>
                <a:ea typeface="Cambria Math" panose="02040503050406030204" pitchFamily="18" charset="0"/>
              </a:rPr>
              <a:t>Income</a:t>
            </a:r>
            <a:r>
              <a:rPr lang="en-US" sz="1800" b="1" baseline="0">
                <a:latin typeface="Cambria Math" panose="02040503050406030204" pitchFamily="18" charset="0"/>
                <a:ea typeface="Cambria Math" panose="02040503050406030204" pitchFamily="18" charset="0"/>
              </a:rPr>
              <a:t> Growth Rate</a:t>
            </a:r>
            <a:endParaRPr lang="en-US" sz="1800" b="1">
              <a:latin typeface="Cambria Math" panose="02040503050406030204" pitchFamily="18" charset="0"/>
              <a:ea typeface="Cambria Math" panose="02040503050406030204" pitchFamily="18" charset="0"/>
            </a:endParaRPr>
          </a:p>
        </c:rich>
      </c:tx>
      <c:layout>
        <c:manualLayout>
          <c:xMode val="edge"/>
          <c:yMode val="edge"/>
          <c:x val="0.33979618352874885"/>
          <c:y val="4.91951780363737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206828397462463E-2"/>
          <c:y val="0.34717650337955541"/>
          <c:w val="0.94679317160253751"/>
          <c:h val="0.59794509093442971"/>
        </c:manualLayout>
      </c:layout>
      <c:lineChart>
        <c:grouping val="standard"/>
        <c:varyColors val="0"/>
        <c:ser>
          <c:idx val="0"/>
          <c:order val="0"/>
          <c:tx>
            <c:v>NovaMart Retail</c:v>
          </c:tx>
          <c:spPr>
            <a:ln w="28575" cap="rnd">
              <a:solidFill>
                <a:schemeClr val="accent1"/>
              </a:solidFill>
              <a:round/>
            </a:ln>
            <a:effectLst/>
          </c:spPr>
          <c:marker>
            <c:symbol val="none"/>
          </c:marker>
          <c:cat>
            <c:strLit>
              <c:ptCount val="4"/>
              <c:pt idx="0">
                <c:v>2019</c:v>
              </c:pt>
              <c:pt idx="1">
                <c:v>2020</c:v>
              </c:pt>
              <c:pt idx="2">
                <c:v>2021</c:v>
              </c:pt>
              <c:pt idx="3">
                <c:v>2022</c:v>
              </c:pt>
            </c:strLit>
          </c:cat>
          <c:val>
            <c:numLit>
              <c:formatCode>General</c:formatCode>
              <c:ptCount val="4"/>
              <c:pt idx="0">
                <c:v>0.48199136202375448</c:v>
              </c:pt>
              <c:pt idx="1">
                <c:v>-2.2551585959251645</c:v>
              </c:pt>
              <c:pt idx="2">
                <c:v>0.42189605489561954</c:v>
              </c:pt>
              <c:pt idx="3">
                <c:v>-1.5995946812853563</c:v>
              </c:pt>
            </c:numLit>
          </c:val>
          <c:smooth val="0"/>
          <c:extLst>
            <c:ext xmlns:c16="http://schemas.microsoft.com/office/drawing/2014/chart" uri="{C3380CC4-5D6E-409C-BE32-E72D297353CC}">
              <c16:uniqueId val="{00000000-CF36-4A8E-BDEF-786F67630C3D}"/>
            </c:ext>
          </c:extLst>
        </c:ser>
        <c:dLbls>
          <c:showLegendKey val="0"/>
          <c:showVal val="0"/>
          <c:showCatName val="0"/>
          <c:showSerName val="0"/>
          <c:showPercent val="0"/>
          <c:showBubbleSize val="0"/>
        </c:dLbls>
        <c:smooth val="0"/>
        <c:axId val="1931812943"/>
        <c:axId val="1931787023"/>
      </c:lineChart>
      <c:catAx>
        <c:axId val="193181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787023"/>
        <c:crosses val="autoZero"/>
        <c:auto val="1"/>
        <c:lblAlgn val="ctr"/>
        <c:lblOffset val="100"/>
        <c:noMultiLvlLbl val="0"/>
      </c:catAx>
      <c:valAx>
        <c:axId val="193178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12943"/>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Cambria Math" panose="02040503050406030204" pitchFamily="18" charset="0"/>
                <a:ea typeface="Cambria Math" panose="02040503050406030204" pitchFamily="18" charset="0"/>
                <a:cs typeface="+mn-cs"/>
              </a:defRPr>
            </a:pPr>
            <a:r>
              <a:rPr lang="en-US">
                <a:latin typeface="Cambria Math" panose="02040503050406030204" pitchFamily="18" charset="0"/>
                <a:ea typeface="Cambria Math" panose="02040503050406030204" pitchFamily="18" charset="0"/>
              </a:rPr>
              <a:t>Company</a:t>
            </a:r>
            <a:r>
              <a:rPr lang="en-US" baseline="0">
                <a:latin typeface="Cambria Math" panose="02040503050406030204" pitchFamily="18" charset="0"/>
                <a:ea typeface="Cambria Math" panose="02040503050406030204" pitchFamily="18" charset="0"/>
              </a:rPr>
              <a:t>ies by Industry</a:t>
            </a:r>
            <a:endParaRPr lang="en-US">
              <a:latin typeface="Cambria Math" panose="02040503050406030204" pitchFamily="18" charset="0"/>
              <a:ea typeface="Cambria Math" panose="020405030504060302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pivotFmt>
      <c:pivotFmt>
        <c:idx val="92"/>
      </c:pivotFmt>
      <c:pivotFmt>
        <c:idx val="93"/>
      </c:pivotFmt>
      <c:pivotFmt>
        <c:idx val="94"/>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pivotFmt>
      <c:pivotFmt>
        <c:idx val="97"/>
      </c:pivotFmt>
      <c:pivotFmt>
        <c:idx val="98"/>
      </c:pivotFmt>
      <c:pivotFmt>
        <c:idx val="99"/>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pivotFmt>
      <c:pivotFmt>
        <c:idx val="102"/>
      </c:pivotFmt>
      <c:pivotFmt>
        <c:idx val="103"/>
      </c:pivotFmt>
      <c:pivotFmt>
        <c:idx val="104"/>
      </c:pivotFmt>
      <c:pivotFmt>
        <c:idx val="105"/>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1"/>
          </a:solidFill>
          <a:ln>
            <a:noFill/>
          </a:ln>
          <a:effectLst>
            <a:outerShdw blurRad="317500" algn="ctr" rotWithShape="0">
              <a:prstClr val="black">
                <a:alpha val="25000"/>
              </a:prstClr>
            </a:outerShdw>
          </a:effectLst>
        </c:spPr>
      </c:pivotFmt>
      <c:pivotFmt>
        <c:idx val="107"/>
        <c:spPr>
          <a:solidFill>
            <a:schemeClr val="accent3"/>
          </a:solidFill>
          <a:ln>
            <a:noFill/>
          </a:ln>
          <a:effectLst>
            <a:outerShdw blurRad="317500" algn="ctr" rotWithShape="0">
              <a:prstClr val="black">
                <a:alpha val="25000"/>
              </a:prstClr>
            </a:outerShdw>
          </a:effectLst>
        </c:spPr>
      </c:pivotFmt>
      <c:pivotFmt>
        <c:idx val="108"/>
        <c:spPr>
          <a:solidFill>
            <a:schemeClr val="accent5"/>
          </a:solidFill>
          <a:ln>
            <a:noFill/>
          </a:ln>
          <a:effectLst>
            <a:outerShdw blurRad="317500" algn="ctr" rotWithShape="0">
              <a:prstClr val="black">
                <a:alpha val="25000"/>
              </a:prstClr>
            </a:outerShdw>
          </a:effectLst>
        </c:spPr>
      </c:pivotFmt>
      <c:pivotFmt>
        <c:idx val="109"/>
        <c:spPr>
          <a:solidFill>
            <a:schemeClr val="accent1">
              <a:lumMod val="60000"/>
            </a:schemeClr>
          </a:solidFill>
          <a:ln>
            <a:noFill/>
          </a:ln>
          <a:effectLst>
            <a:outerShdw blurRad="317500" algn="ctr" rotWithShape="0">
              <a:prstClr val="black">
                <a:alpha val="25000"/>
              </a:prstClr>
            </a:outerShdw>
          </a:effectLst>
        </c:spPr>
      </c:pivotFmt>
      <c:pivotFmt>
        <c:idx val="11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1"/>
        <c:spPr>
          <a:solidFill>
            <a:schemeClr val="accent1"/>
          </a:solidFill>
          <a:ln>
            <a:noFill/>
          </a:ln>
          <a:effectLst>
            <a:outerShdw blurRad="317500" algn="ctr" rotWithShape="0">
              <a:prstClr val="black">
                <a:alpha val="25000"/>
              </a:prstClr>
            </a:outerShdw>
          </a:effectLst>
        </c:spPr>
      </c:pivotFmt>
      <c:pivotFmt>
        <c:idx val="112"/>
        <c:spPr>
          <a:solidFill>
            <a:schemeClr val="accent3"/>
          </a:solidFill>
          <a:ln>
            <a:noFill/>
          </a:ln>
          <a:effectLst>
            <a:outerShdw blurRad="317500" algn="ctr" rotWithShape="0">
              <a:prstClr val="black">
                <a:alpha val="25000"/>
              </a:prstClr>
            </a:outerShdw>
          </a:effectLst>
        </c:spPr>
      </c:pivotFmt>
      <c:pivotFmt>
        <c:idx val="113"/>
        <c:spPr>
          <a:solidFill>
            <a:schemeClr val="accent5"/>
          </a:solidFill>
          <a:ln>
            <a:noFill/>
          </a:ln>
          <a:effectLst>
            <a:outerShdw blurRad="317500" algn="ctr" rotWithShape="0">
              <a:prstClr val="black">
                <a:alpha val="25000"/>
              </a:prstClr>
            </a:outerShdw>
          </a:effectLst>
        </c:spPr>
      </c:pivotFmt>
      <c:pivotFmt>
        <c:idx val="114"/>
        <c:spPr>
          <a:solidFill>
            <a:schemeClr val="accent1">
              <a:lumMod val="60000"/>
            </a:schemeClr>
          </a:solidFill>
          <a:ln>
            <a:noFill/>
          </a:ln>
          <a:effectLst>
            <a:outerShdw blurRad="317500" algn="ctr" rotWithShape="0">
              <a:prstClr val="black">
                <a:alpha val="25000"/>
              </a:prstClr>
            </a:outerShdw>
          </a:effectLst>
        </c:spPr>
      </c:pivotFmt>
      <c:pivotFmt>
        <c:idx val="115"/>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6"/>
        <c:spPr>
          <a:solidFill>
            <a:schemeClr val="accent1"/>
          </a:solidFill>
          <a:ln>
            <a:noFill/>
          </a:ln>
          <a:effectLst>
            <a:outerShdw blurRad="317500" algn="ctr" rotWithShape="0">
              <a:prstClr val="black">
                <a:alpha val="25000"/>
              </a:prstClr>
            </a:outerShdw>
          </a:effectLst>
        </c:spPr>
      </c:pivotFmt>
      <c:pivotFmt>
        <c:idx val="117"/>
        <c:spPr>
          <a:solidFill>
            <a:schemeClr val="accent3"/>
          </a:solidFill>
          <a:ln>
            <a:noFill/>
          </a:ln>
          <a:effectLst>
            <a:outerShdw blurRad="317500" algn="ctr" rotWithShape="0">
              <a:prstClr val="black">
                <a:alpha val="25000"/>
              </a:prstClr>
            </a:outerShdw>
          </a:effectLst>
        </c:spPr>
      </c:pivotFmt>
      <c:pivotFmt>
        <c:idx val="118"/>
        <c:spPr>
          <a:solidFill>
            <a:schemeClr val="accent5"/>
          </a:solidFill>
          <a:ln>
            <a:noFill/>
          </a:ln>
          <a:effectLst>
            <a:outerShdw blurRad="317500" algn="ctr" rotWithShape="0">
              <a:prstClr val="black">
                <a:alpha val="25000"/>
              </a:prstClr>
            </a:outerShdw>
          </a:effectLst>
        </c:spPr>
      </c:pivotFmt>
      <c:pivotFmt>
        <c:idx val="119"/>
        <c:spPr>
          <a:solidFill>
            <a:schemeClr val="accent1">
              <a:lumMod val="60000"/>
            </a:schemeClr>
          </a:solidFill>
          <a:ln>
            <a:noFill/>
          </a:ln>
          <a:effectLst>
            <a:outerShdw blurRad="317500" algn="ctr" rotWithShape="0">
              <a:prstClr val="black">
                <a:alpha val="25000"/>
              </a:prstClr>
            </a:outerShdw>
          </a:effectLst>
        </c:spPr>
      </c:pivotFmt>
      <c:pivotFmt>
        <c:idx val="12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1"/>
        <c:spPr>
          <a:solidFill>
            <a:schemeClr val="accent1"/>
          </a:solidFill>
          <a:ln>
            <a:noFill/>
          </a:ln>
          <a:effectLst>
            <a:outerShdw blurRad="317500" algn="ctr" rotWithShape="0">
              <a:prstClr val="black">
                <a:alpha val="25000"/>
              </a:prstClr>
            </a:outerShdw>
          </a:effectLst>
        </c:spPr>
      </c:pivotFmt>
      <c:pivotFmt>
        <c:idx val="122"/>
        <c:spPr>
          <a:solidFill>
            <a:schemeClr val="accent1"/>
          </a:solidFill>
          <a:ln>
            <a:noFill/>
          </a:ln>
          <a:effectLst>
            <a:outerShdw blurRad="317500" algn="ctr" rotWithShape="0">
              <a:prstClr val="black">
                <a:alpha val="25000"/>
              </a:prstClr>
            </a:outerShdw>
          </a:effectLst>
        </c:spPr>
      </c:pivotFmt>
      <c:pivotFmt>
        <c:idx val="123"/>
        <c:spPr>
          <a:solidFill>
            <a:schemeClr val="accent1"/>
          </a:solidFill>
          <a:ln>
            <a:noFill/>
          </a:ln>
          <a:effectLst>
            <a:outerShdw blurRad="317500" algn="ctr" rotWithShape="0">
              <a:prstClr val="black">
                <a:alpha val="25000"/>
              </a:prstClr>
            </a:outerShdw>
          </a:effectLst>
        </c:spPr>
      </c:pivotFmt>
      <c:pivotFmt>
        <c:idx val="124"/>
        <c:spPr>
          <a:solidFill>
            <a:schemeClr val="accent1"/>
          </a:solidFill>
          <a:ln>
            <a:noFill/>
          </a:ln>
          <a:effectLst>
            <a:outerShdw blurRad="317500" algn="ctr" rotWithShape="0">
              <a:prstClr val="black">
                <a:alpha val="25000"/>
              </a:prstClr>
            </a:outerShdw>
          </a:effectLst>
        </c:spPr>
      </c:pivotFmt>
      <c:pivotFmt>
        <c:idx val="12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6"/>
        <c:spPr>
          <a:solidFill>
            <a:schemeClr val="accent1"/>
          </a:solidFill>
          <a:ln>
            <a:noFill/>
          </a:ln>
          <a:effectLst>
            <a:outerShdw blurRad="317500" algn="ctr" rotWithShape="0">
              <a:prstClr val="black">
                <a:alpha val="25000"/>
              </a:prstClr>
            </a:outerShdw>
          </a:effectLst>
        </c:spPr>
      </c:pivotFmt>
      <c:pivotFmt>
        <c:idx val="127"/>
        <c:spPr>
          <a:solidFill>
            <a:schemeClr val="accent1"/>
          </a:solidFill>
          <a:ln>
            <a:noFill/>
          </a:ln>
          <a:effectLst>
            <a:outerShdw blurRad="317500" algn="ctr" rotWithShape="0">
              <a:prstClr val="black">
                <a:alpha val="25000"/>
              </a:prstClr>
            </a:outerShdw>
          </a:effectLst>
        </c:spPr>
      </c:pivotFmt>
      <c:pivotFmt>
        <c:idx val="128"/>
        <c:spPr>
          <a:solidFill>
            <a:schemeClr val="accent1"/>
          </a:solidFill>
          <a:ln>
            <a:noFill/>
          </a:ln>
          <a:effectLst>
            <a:outerShdw blurRad="317500" algn="ctr" rotWithShape="0">
              <a:prstClr val="black">
                <a:alpha val="25000"/>
              </a:prstClr>
            </a:outerShdw>
          </a:effectLst>
        </c:spPr>
      </c:pivotFmt>
      <c:pivotFmt>
        <c:idx val="129"/>
        <c:spPr>
          <a:solidFill>
            <a:schemeClr val="accent1"/>
          </a:solidFill>
          <a:ln>
            <a:noFill/>
          </a:ln>
          <a:effectLst>
            <a:outerShdw blurRad="317500" algn="ctr" rotWithShape="0">
              <a:prstClr val="black">
                <a:alpha val="25000"/>
              </a:prstClr>
            </a:outerShdw>
          </a:effectLst>
        </c:spPr>
      </c:pivotFmt>
      <c:pivotFmt>
        <c:idx val="13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1"/>
        <c:spPr>
          <a:solidFill>
            <a:schemeClr val="accent1"/>
          </a:solidFill>
          <a:ln>
            <a:noFill/>
          </a:ln>
          <a:effectLst>
            <a:outerShdw blurRad="317500" algn="ctr" rotWithShape="0">
              <a:prstClr val="black">
                <a:alpha val="25000"/>
              </a:prstClr>
            </a:outerShdw>
          </a:effectLst>
        </c:spPr>
      </c:pivotFmt>
      <c:pivotFmt>
        <c:idx val="132"/>
        <c:spPr>
          <a:solidFill>
            <a:schemeClr val="accent1"/>
          </a:solidFill>
          <a:ln>
            <a:noFill/>
          </a:ln>
          <a:effectLst>
            <a:outerShdw blurRad="317500" algn="ctr" rotWithShape="0">
              <a:prstClr val="black">
                <a:alpha val="25000"/>
              </a:prstClr>
            </a:outerShdw>
          </a:effectLst>
        </c:spPr>
      </c:pivotFmt>
      <c:pivotFmt>
        <c:idx val="133"/>
        <c:spPr>
          <a:solidFill>
            <a:schemeClr val="accent1"/>
          </a:solidFill>
          <a:ln>
            <a:noFill/>
          </a:ln>
          <a:effectLst>
            <a:outerShdw blurRad="317500" algn="ctr" rotWithShape="0">
              <a:prstClr val="black">
                <a:alpha val="25000"/>
              </a:prstClr>
            </a:outerShdw>
          </a:effectLst>
        </c:spPr>
      </c:pivotFmt>
      <c:pivotFmt>
        <c:idx val="134"/>
        <c:spPr>
          <a:solidFill>
            <a:schemeClr val="accent1"/>
          </a:solidFill>
          <a:ln>
            <a:noFill/>
          </a:ln>
          <a:effectLst>
            <a:outerShdw blurRad="317500" algn="ctr" rotWithShape="0">
              <a:prstClr val="black">
                <a:alpha val="25000"/>
              </a:prstClr>
            </a:outerShdw>
          </a:effectLst>
        </c:spPr>
      </c:pivotFmt>
      <c:pivotFmt>
        <c:idx val="13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6"/>
        <c:spPr>
          <a:solidFill>
            <a:schemeClr val="accent1"/>
          </a:solidFill>
          <a:ln>
            <a:noFill/>
          </a:ln>
          <a:effectLst>
            <a:outerShdw blurRad="317500" algn="ctr" rotWithShape="0">
              <a:prstClr val="black">
                <a:alpha val="25000"/>
              </a:prstClr>
            </a:outerShdw>
          </a:effectLst>
        </c:spPr>
      </c:pivotFmt>
      <c:pivotFmt>
        <c:idx val="137"/>
        <c:spPr>
          <a:solidFill>
            <a:schemeClr val="accent1"/>
          </a:solidFill>
          <a:ln>
            <a:noFill/>
          </a:ln>
          <a:effectLst>
            <a:outerShdw blurRad="317500" algn="ctr" rotWithShape="0">
              <a:prstClr val="black">
                <a:alpha val="25000"/>
              </a:prstClr>
            </a:outerShdw>
          </a:effectLst>
        </c:spPr>
      </c:pivotFmt>
      <c:pivotFmt>
        <c:idx val="138"/>
        <c:spPr>
          <a:solidFill>
            <a:schemeClr val="accent1"/>
          </a:solidFill>
          <a:ln>
            <a:noFill/>
          </a:ln>
          <a:effectLst>
            <a:outerShdw blurRad="317500" algn="ctr" rotWithShape="0">
              <a:prstClr val="black">
                <a:alpha val="25000"/>
              </a:prstClr>
            </a:outerShdw>
          </a:effectLst>
        </c:spPr>
      </c:pivotFmt>
      <c:pivotFmt>
        <c:idx val="139"/>
        <c:spPr>
          <a:solidFill>
            <a:schemeClr val="accent1"/>
          </a:solidFill>
          <a:ln>
            <a:noFill/>
          </a:ln>
          <a:effectLst>
            <a:outerShdw blurRad="317500" algn="ctr" rotWithShape="0">
              <a:prstClr val="black">
                <a:alpha val="25000"/>
              </a:prstClr>
            </a:outerShdw>
          </a:effectLst>
        </c:spPr>
      </c:pivotFmt>
      <c:pivotFmt>
        <c:idx val="14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1"/>
        <c:spPr>
          <a:solidFill>
            <a:schemeClr val="accent1"/>
          </a:solidFill>
          <a:ln>
            <a:noFill/>
          </a:ln>
          <a:effectLst>
            <a:outerShdw blurRad="317500" algn="ctr" rotWithShape="0">
              <a:prstClr val="black">
                <a:alpha val="25000"/>
              </a:prstClr>
            </a:outerShdw>
          </a:effectLst>
        </c:spPr>
      </c:pivotFmt>
      <c:pivotFmt>
        <c:idx val="142"/>
        <c:spPr>
          <a:solidFill>
            <a:schemeClr val="accent1"/>
          </a:solidFill>
          <a:ln>
            <a:noFill/>
          </a:ln>
          <a:effectLst>
            <a:outerShdw blurRad="317500" algn="ctr" rotWithShape="0">
              <a:prstClr val="black">
                <a:alpha val="25000"/>
              </a:prstClr>
            </a:outerShdw>
          </a:effectLst>
        </c:spPr>
      </c:pivotFmt>
      <c:pivotFmt>
        <c:idx val="143"/>
        <c:spPr>
          <a:solidFill>
            <a:schemeClr val="accent1"/>
          </a:solidFill>
          <a:ln>
            <a:noFill/>
          </a:ln>
          <a:effectLst>
            <a:outerShdw blurRad="317500" algn="ctr" rotWithShape="0">
              <a:prstClr val="black">
                <a:alpha val="25000"/>
              </a:prstClr>
            </a:outerShdw>
          </a:effectLst>
        </c:spPr>
      </c:pivotFmt>
      <c:pivotFmt>
        <c:idx val="144"/>
        <c:spPr>
          <a:solidFill>
            <a:schemeClr val="accent1"/>
          </a:solidFill>
          <a:ln>
            <a:noFill/>
          </a:ln>
          <a:effectLst>
            <a:outerShdw blurRad="317500" algn="ctr" rotWithShape="0">
              <a:prstClr val="black">
                <a:alpha val="25000"/>
              </a:prstClr>
            </a:outerShdw>
          </a:effectLst>
        </c:spPr>
      </c:pivotFmt>
      <c:pivotFmt>
        <c:idx val="14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6"/>
        <c:spPr>
          <a:solidFill>
            <a:schemeClr val="accent1"/>
          </a:solidFill>
          <a:ln>
            <a:noFill/>
          </a:ln>
          <a:effectLst>
            <a:outerShdw blurRad="317500" algn="ctr" rotWithShape="0">
              <a:prstClr val="black">
                <a:alpha val="25000"/>
              </a:prstClr>
            </a:outerShdw>
          </a:effectLst>
        </c:spPr>
      </c:pivotFmt>
      <c:pivotFmt>
        <c:idx val="147"/>
        <c:spPr>
          <a:solidFill>
            <a:schemeClr val="accent1"/>
          </a:solidFill>
          <a:ln>
            <a:noFill/>
          </a:ln>
          <a:effectLst>
            <a:outerShdw blurRad="317500" algn="ctr" rotWithShape="0">
              <a:prstClr val="black">
                <a:alpha val="25000"/>
              </a:prstClr>
            </a:outerShdw>
          </a:effectLst>
        </c:spPr>
      </c:pivotFmt>
      <c:pivotFmt>
        <c:idx val="148"/>
        <c:spPr>
          <a:solidFill>
            <a:schemeClr val="accent1"/>
          </a:solidFill>
          <a:ln>
            <a:noFill/>
          </a:ln>
          <a:effectLst>
            <a:outerShdw blurRad="317500" algn="ctr" rotWithShape="0">
              <a:prstClr val="black">
                <a:alpha val="25000"/>
              </a:prstClr>
            </a:outerShdw>
          </a:effectLst>
        </c:spPr>
      </c:pivotFmt>
      <c:pivotFmt>
        <c:idx val="14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v>Collapsed</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9F6-4C9D-BC48-B3A7D4125C3F}"/>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9F6-4C9D-BC48-B3A7D4125C3F}"/>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9F6-4C9D-BC48-B3A7D4125C3F}"/>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9F6-4C9D-BC48-B3A7D4125C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Energy</c:v>
              </c:pt>
              <c:pt idx="1">
                <c:v>Finance</c:v>
              </c:pt>
              <c:pt idx="2">
                <c:v>Manufacturing</c:v>
              </c:pt>
              <c:pt idx="3">
                <c:v>Technology</c:v>
              </c:pt>
            </c:strLit>
          </c:cat>
          <c:val>
            <c:numLit>
              <c:formatCode>General</c:formatCode>
              <c:ptCount val="4"/>
              <c:pt idx="0">
                <c:v>9</c:v>
              </c:pt>
              <c:pt idx="1">
                <c:v>6</c:v>
              </c:pt>
              <c:pt idx="2">
                <c:v>6</c:v>
              </c:pt>
              <c:pt idx="3">
                <c:v>8</c:v>
              </c:pt>
            </c:numLit>
          </c:val>
          <c:extLst>
            <c:ext xmlns:c16="http://schemas.microsoft.com/office/drawing/2014/chart" uri="{C3380CC4-5D6E-409C-BE32-E72D297353CC}">
              <c16:uniqueId val="{00000008-B9F6-4C9D-BC48-B3A7D4125C3F}"/>
            </c:ext>
          </c:extLst>
        </c:ser>
        <c:ser>
          <c:idx val="1"/>
          <c:order val="1"/>
          <c:tx>
            <c:v>Series2</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B9F6-4C9D-BC48-B3A7D4125C3F}"/>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C-B9F6-4C9D-BC48-B3A7D4125C3F}"/>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B9F6-4C9D-BC48-B3A7D4125C3F}"/>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B9F6-4C9D-BC48-B3A7D4125C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Energy</c:v>
              </c:pt>
              <c:pt idx="1">
                <c:v>Finance</c:v>
              </c:pt>
              <c:pt idx="2">
                <c:v>Manufacturing</c:v>
              </c:pt>
              <c:pt idx="3">
                <c:v>Technology</c:v>
              </c:pt>
            </c:strLit>
          </c:cat>
          <c:val>
            <c:numLit>
              <c:formatCode>General</c:formatCode>
              <c:ptCount val="4"/>
              <c:pt idx="0">
                <c:v>13</c:v>
              </c:pt>
              <c:pt idx="1">
                <c:v>2</c:v>
              </c:pt>
              <c:pt idx="2">
                <c:v>14</c:v>
              </c:pt>
              <c:pt idx="3">
                <c:v>9</c:v>
              </c:pt>
            </c:numLit>
          </c:val>
          <c:extLst>
            <c:ext xmlns:c16="http://schemas.microsoft.com/office/drawing/2014/chart" uri="{C3380CC4-5D6E-409C-BE32-E72D297353CC}">
              <c16:uniqueId val="{00000011-B9F6-4C9D-BC48-B3A7D4125C3F}"/>
            </c:ext>
          </c:extLst>
        </c:ser>
        <c:ser>
          <c:idx val="2"/>
          <c:order val="2"/>
          <c:tx>
            <c:v>Series3</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B9F6-4C9D-BC48-B3A7D4125C3F}"/>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B9F6-4C9D-BC48-B3A7D4125C3F}"/>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B9F6-4C9D-BC48-B3A7D4125C3F}"/>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B9F6-4C9D-BC48-B3A7D4125C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Energy</c:v>
              </c:pt>
              <c:pt idx="1">
                <c:v>Finance</c:v>
              </c:pt>
              <c:pt idx="2">
                <c:v>Manufacturing</c:v>
              </c:pt>
              <c:pt idx="3">
                <c:v>Technology</c:v>
              </c:pt>
            </c:strLit>
          </c:cat>
          <c:val>
            <c:numLit>
              <c:formatCode>General</c:formatCode>
              <c:ptCount val="4"/>
              <c:pt idx="0">
                <c:v>38</c:v>
              </c:pt>
              <c:pt idx="1">
                <c:v>24</c:v>
              </c:pt>
              <c:pt idx="2">
                <c:v>24</c:v>
              </c:pt>
              <c:pt idx="3">
                <c:v>27</c:v>
              </c:pt>
            </c:numLit>
          </c:val>
          <c:extLst>
            <c:ext xmlns:c16="http://schemas.microsoft.com/office/drawing/2014/chart" uri="{C3380CC4-5D6E-409C-BE32-E72D297353CC}">
              <c16:uniqueId val="{0000001A-B9F6-4C9D-BC48-B3A7D4125C3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mbria Math" panose="02040503050406030204" pitchFamily="18" charset="0"/>
                <a:ea typeface="Cambria Math" panose="02040503050406030204" pitchFamily="18" charset="0"/>
                <a:cs typeface="+mn-cs"/>
              </a:defRPr>
            </a:pPr>
            <a:r>
              <a:rPr lang="en-US" sz="1800" b="1">
                <a:latin typeface="Cambria Math" panose="02040503050406030204" pitchFamily="18" charset="0"/>
                <a:ea typeface="Cambria Math" panose="02040503050406030204" pitchFamily="18" charset="0"/>
              </a:rPr>
              <a:t>Companies</a:t>
            </a:r>
            <a:r>
              <a:rPr lang="en-US" sz="1800" b="1" baseline="0">
                <a:latin typeface="Cambria Math" panose="02040503050406030204" pitchFamily="18" charset="0"/>
                <a:ea typeface="Cambria Math" panose="02040503050406030204" pitchFamily="18" charset="0"/>
              </a:rPr>
              <a:t> by Ranking</a:t>
            </a:r>
            <a:endParaRPr lang="en-US" sz="1800" b="1">
              <a:latin typeface="Cambria Math" panose="02040503050406030204" pitchFamily="18" charset="0"/>
              <a:ea typeface="Cambria Math" panose="02040503050406030204" pitchFamily="18"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accent1"/>
            </a:solidFill>
            <a:ln>
              <a:noFill/>
            </a:ln>
            <a:effectLst/>
          </c:spPr>
          <c:invertIfNegative val="0"/>
          <c:cat>
            <c:strLit>
              <c:ptCount val="33"/>
              <c:pt idx="0">
                <c:v>AutoForge Manufacturing</c:v>
              </c:pt>
              <c:pt idx="1">
                <c:v>BlueCart Retail</c:v>
              </c:pt>
              <c:pt idx="2">
                <c:v>BlueNova Technologies</c:v>
              </c:pt>
              <c:pt idx="3">
                <c:v>BrightNet Technologies</c:v>
              </c:pt>
              <c:pt idx="4">
                <c:v>CodeStream Technologies</c:v>
              </c:pt>
              <c:pt idx="5">
                <c:v>Credify Finance</c:v>
              </c:pt>
              <c:pt idx="6">
                <c:v>DataCraft Technologies</c:v>
              </c:pt>
              <c:pt idx="7">
                <c:v>DataVibe Systems</c:v>
              </c:pt>
              <c:pt idx="8">
                <c:v>EcoNova Energy</c:v>
              </c:pt>
              <c:pt idx="9">
                <c:v>EcoVolt Energy</c:v>
              </c:pt>
              <c:pt idx="10">
                <c:v>EverFuel Energy</c:v>
              </c:pt>
              <c:pt idx="11">
                <c:v>FinBridge Capital</c:v>
              </c:pt>
              <c:pt idx="12">
                <c:v>Finora Capital</c:v>
              </c:pt>
              <c:pt idx="13">
                <c:v>Finplex Capital</c:v>
              </c:pt>
              <c:pt idx="14">
                <c:v>GreenGrid Energy</c:v>
              </c:pt>
              <c:pt idx="15">
                <c:v>Helix Finance</c:v>
              </c:pt>
              <c:pt idx="16">
                <c:v>IronPeak Manufacturing</c:v>
              </c:pt>
              <c:pt idx="17">
                <c:v>IronWave Manufacturing</c:v>
              </c:pt>
              <c:pt idx="18">
                <c:v>MetaForge Manufacturing</c:v>
              </c:pt>
              <c:pt idx="19">
                <c:v>NeuroLink Systems</c:v>
              </c:pt>
              <c:pt idx="20">
                <c:v>NextEra Manufacturing</c:v>
              </c:pt>
              <c:pt idx="21">
                <c:v>Optima Retail</c:v>
              </c:pt>
              <c:pt idx="22">
                <c:v>PowerMatrix Energy</c:v>
              </c:pt>
              <c:pt idx="23">
                <c:v>PrimeAxis Finance</c:v>
              </c:pt>
              <c:pt idx="24">
                <c:v>QuantumEdge Technologies</c:v>
              </c:pt>
              <c:pt idx="25">
                <c:v>ShopLynx Retail</c:v>
              </c:pt>
              <c:pt idx="26">
                <c:v>SkyVolt Energy</c:v>
              </c:pt>
              <c:pt idx="27">
                <c:v>SmartGrid Technologies</c:v>
              </c:pt>
              <c:pt idx="28">
                <c:v>Solarin Energy</c:v>
              </c:pt>
              <c:pt idx="29">
                <c:v>SunVolt Energy</c:v>
              </c:pt>
              <c:pt idx="30">
                <c:v>TruMark Retail</c:v>
              </c:pt>
              <c:pt idx="31">
                <c:v>UrbanMart Retail</c:v>
              </c:pt>
              <c:pt idx="32">
                <c:v>Zenith Capital</c:v>
              </c:pt>
            </c:strLit>
          </c:cat>
          <c:val>
            <c:numLit>
              <c:formatCode>General</c:formatCode>
              <c:ptCount val="33"/>
              <c:pt idx="0">
                <c:v>1</c:v>
              </c:pt>
              <c:pt idx="1">
                <c:v>1</c:v>
              </c:pt>
              <c:pt idx="2">
                <c:v>2</c:v>
              </c:pt>
              <c:pt idx="3">
                <c:v>2</c:v>
              </c:pt>
              <c:pt idx="4">
                <c:v>2</c:v>
              </c:pt>
              <c:pt idx="5">
                <c:v>1</c:v>
              </c:pt>
              <c:pt idx="6">
                <c:v>1</c:v>
              </c:pt>
              <c:pt idx="7">
                <c:v>4</c:v>
              </c:pt>
              <c:pt idx="8">
                <c:v>1</c:v>
              </c:pt>
              <c:pt idx="9">
                <c:v>1</c:v>
              </c:pt>
              <c:pt idx="10">
                <c:v>1</c:v>
              </c:pt>
              <c:pt idx="11">
                <c:v>1</c:v>
              </c:pt>
              <c:pt idx="12">
                <c:v>1</c:v>
              </c:pt>
              <c:pt idx="13">
                <c:v>1</c:v>
              </c:pt>
              <c:pt idx="14">
                <c:v>1</c:v>
              </c:pt>
              <c:pt idx="15">
                <c:v>1</c:v>
              </c:pt>
              <c:pt idx="16">
                <c:v>3</c:v>
              </c:pt>
              <c:pt idx="17">
                <c:v>1</c:v>
              </c:pt>
              <c:pt idx="18">
                <c:v>2</c:v>
              </c:pt>
              <c:pt idx="19">
                <c:v>3</c:v>
              </c:pt>
              <c:pt idx="20">
                <c:v>2</c:v>
              </c:pt>
              <c:pt idx="21">
                <c:v>2</c:v>
              </c:pt>
              <c:pt idx="22">
                <c:v>3</c:v>
              </c:pt>
              <c:pt idx="23">
                <c:v>1</c:v>
              </c:pt>
              <c:pt idx="24">
                <c:v>3</c:v>
              </c:pt>
              <c:pt idx="25">
                <c:v>2</c:v>
              </c:pt>
              <c:pt idx="26">
                <c:v>2</c:v>
              </c:pt>
              <c:pt idx="27">
                <c:v>1</c:v>
              </c:pt>
              <c:pt idx="28">
                <c:v>1</c:v>
              </c:pt>
              <c:pt idx="29">
                <c:v>2</c:v>
              </c:pt>
              <c:pt idx="30">
                <c:v>1</c:v>
              </c:pt>
              <c:pt idx="31">
                <c:v>1</c:v>
              </c:pt>
              <c:pt idx="32">
                <c:v>1</c:v>
              </c:pt>
            </c:numLit>
          </c:val>
          <c:extLst>
            <c:ext xmlns:c16="http://schemas.microsoft.com/office/drawing/2014/chart" uri="{C3380CC4-5D6E-409C-BE32-E72D297353CC}">
              <c16:uniqueId val="{00000000-86F8-48FC-B38A-8582EC88F386}"/>
            </c:ext>
          </c:extLst>
        </c:ser>
        <c:dLbls>
          <c:showLegendKey val="0"/>
          <c:showVal val="0"/>
          <c:showCatName val="0"/>
          <c:showSerName val="0"/>
          <c:showPercent val="0"/>
          <c:showBubbleSize val="0"/>
        </c:dLbls>
        <c:gapWidth val="150"/>
        <c:overlap val="100"/>
        <c:axId val="120425439"/>
        <c:axId val="120407199"/>
      </c:barChart>
      <c:catAx>
        <c:axId val="12042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7199"/>
        <c:crosses val="autoZero"/>
        <c:auto val="1"/>
        <c:lblAlgn val="ctr"/>
        <c:lblOffset val="100"/>
        <c:noMultiLvlLbl val="0"/>
      </c:catAx>
      <c:valAx>
        <c:axId val="12040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2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chart" Target="../charts/chart3.xml"/><Relationship Id="rId7" Type="http://schemas.openxmlformats.org/officeDocument/2006/relationships/image" Target="../media/image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emf"/><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241375</xdr:colOff>
      <xdr:row>0</xdr:row>
      <xdr:rowOff>128007</xdr:rowOff>
    </xdr:from>
    <xdr:to>
      <xdr:col>22</xdr:col>
      <xdr:colOff>487866</xdr:colOff>
      <xdr:row>3</xdr:row>
      <xdr:rowOff>80382</xdr:rowOff>
    </xdr:to>
    <xdr:sp macro="" textlink="">
      <xdr:nvSpPr>
        <xdr:cNvPr id="2" name="Rectangle 1">
          <a:extLst>
            <a:ext uri="{FF2B5EF4-FFF2-40B4-BE49-F238E27FC236}">
              <a16:creationId xmlns:a16="http://schemas.microsoft.com/office/drawing/2014/main" id="{7C3D3CC3-A812-2429-1CB1-E122FEBF1800}"/>
            </a:ext>
          </a:extLst>
        </xdr:cNvPr>
        <xdr:cNvSpPr/>
      </xdr:nvSpPr>
      <xdr:spPr>
        <a:xfrm>
          <a:off x="1914058" y="128007"/>
          <a:ext cx="12931003" cy="509936"/>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kern="1200">
              <a:latin typeface="Cambria" panose="02040503050406030204" pitchFamily="18" charset="0"/>
              <a:ea typeface="Cambria" panose="02040503050406030204" pitchFamily="18" charset="0"/>
            </a:rPr>
            <a:t>THE</a:t>
          </a:r>
          <a:r>
            <a:rPr lang="en-US" sz="2800" b="1" kern="1200" baseline="0">
              <a:latin typeface="Cambria" panose="02040503050406030204" pitchFamily="18" charset="0"/>
              <a:ea typeface="Cambria" panose="02040503050406030204" pitchFamily="18" charset="0"/>
            </a:rPr>
            <a:t> COMPANIES THAT PREDICTED THEIR OWN FALL</a:t>
          </a:r>
          <a:endParaRPr lang="en-US" sz="2800" b="1" kern="1200">
            <a:latin typeface="Cambria" panose="02040503050406030204" pitchFamily="18" charset="0"/>
            <a:ea typeface="Cambria" panose="02040503050406030204" pitchFamily="18" charset="0"/>
          </a:endParaRPr>
        </a:p>
      </xdr:txBody>
    </xdr:sp>
    <xdr:clientData/>
  </xdr:twoCellAnchor>
  <xdr:twoCellAnchor>
    <xdr:from>
      <xdr:col>1</xdr:col>
      <xdr:colOff>230923</xdr:colOff>
      <xdr:row>4</xdr:row>
      <xdr:rowOff>100358</xdr:rowOff>
    </xdr:from>
    <xdr:to>
      <xdr:col>4</xdr:col>
      <xdr:colOff>461615</xdr:colOff>
      <xdr:row>7</xdr:row>
      <xdr:rowOff>52733</xdr:rowOff>
    </xdr:to>
    <xdr:sp macro="" textlink="">
      <xdr:nvSpPr>
        <xdr:cNvPr id="3" name="Rectangle 2">
          <a:extLst>
            <a:ext uri="{FF2B5EF4-FFF2-40B4-BE49-F238E27FC236}">
              <a16:creationId xmlns:a16="http://schemas.microsoft.com/office/drawing/2014/main" id="{8E571F37-6776-41A5-8F8A-0CC6D03FE171}"/>
            </a:ext>
          </a:extLst>
        </xdr:cNvPr>
        <xdr:cNvSpPr/>
      </xdr:nvSpPr>
      <xdr:spPr>
        <a:xfrm>
          <a:off x="1900891" y="842566"/>
          <a:ext cx="2049101" cy="50903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222581</xdr:colOff>
      <xdr:row>3</xdr:row>
      <xdr:rowOff>175568</xdr:rowOff>
    </xdr:from>
    <xdr:to>
      <xdr:col>8</xdr:col>
      <xdr:colOff>597230</xdr:colOff>
      <xdr:row>6</xdr:row>
      <xdr:rowOff>160812</xdr:rowOff>
    </xdr:to>
    <xdr:sp macro="" textlink="">
      <xdr:nvSpPr>
        <xdr:cNvPr id="4" name="Rectangle 3">
          <a:extLst>
            <a:ext uri="{FF2B5EF4-FFF2-40B4-BE49-F238E27FC236}">
              <a16:creationId xmlns:a16="http://schemas.microsoft.com/office/drawing/2014/main" id="{D0B087E6-6ED6-4896-A991-44D63926BA75}"/>
            </a:ext>
          </a:extLst>
        </xdr:cNvPr>
        <xdr:cNvSpPr/>
      </xdr:nvSpPr>
      <xdr:spPr>
        <a:xfrm>
          <a:off x="4317094" y="732224"/>
          <a:ext cx="2193058" cy="5419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440044</xdr:colOff>
      <xdr:row>4</xdr:row>
      <xdr:rowOff>89494</xdr:rowOff>
    </xdr:from>
    <xdr:to>
      <xdr:col>13</xdr:col>
      <xdr:colOff>98959</xdr:colOff>
      <xdr:row>7</xdr:row>
      <xdr:rowOff>74219</xdr:rowOff>
    </xdr:to>
    <xdr:sp macro="" textlink="">
      <xdr:nvSpPr>
        <xdr:cNvPr id="6" name="Rectangle 5">
          <a:extLst>
            <a:ext uri="{FF2B5EF4-FFF2-40B4-BE49-F238E27FC236}">
              <a16:creationId xmlns:a16="http://schemas.microsoft.com/office/drawing/2014/main" id="{59EBC4D7-487B-4B9C-A564-D2CF2B33870D}"/>
            </a:ext>
          </a:extLst>
        </xdr:cNvPr>
        <xdr:cNvSpPr/>
      </xdr:nvSpPr>
      <xdr:spPr>
        <a:xfrm>
          <a:off x="6959102" y="831702"/>
          <a:ext cx="2083461" cy="54138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238123</xdr:colOff>
      <xdr:row>8</xdr:row>
      <xdr:rowOff>66673</xdr:rowOff>
    </xdr:from>
    <xdr:to>
      <xdr:col>7</xdr:col>
      <xdr:colOff>66675</xdr:colOff>
      <xdr:row>21</xdr:row>
      <xdr:rowOff>92926</xdr:rowOff>
    </xdr:to>
    <xdr:sp macro="" textlink="">
      <xdr:nvSpPr>
        <xdr:cNvPr id="7" name="Rectangle 6">
          <a:extLst>
            <a:ext uri="{FF2B5EF4-FFF2-40B4-BE49-F238E27FC236}">
              <a16:creationId xmlns:a16="http://schemas.microsoft.com/office/drawing/2014/main" id="{585CD644-4F3A-4D84-BC86-6D8D1FD5E6D7}"/>
            </a:ext>
          </a:extLst>
        </xdr:cNvPr>
        <xdr:cNvSpPr/>
      </xdr:nvSpPr>
      <xdr:spPr>
        <a:xfrm>
          <a:off x="1910806" y="1553502"/>
          <a:ext cx="3452698" cy="24423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388432</xdr:colOff>
      <xdr:row>8</xdr:row>
      <xdr:rowOff>19049</xdr:rowOff>
    </xdr:from>
    <xdr:to>
      <xdr:col>13</xdr:col>
      <xdr:colOff>216984</xdr:colOff>
      <xdr:row>21</xdr:row>
      <xdr:rowOff>104543</xdr:rowOff>
    </xdr:to>
    <xdr:sp macro="" textlink="">
      <xdr:nvSpPr>
        <xdr:cNvPr id="9" name="Rectangle 8">
          <a:extLst>
            <a:ext uri="{FF2B5EF4-FFF2-40B4-BE49-F238E27FC236}">
              <a16:creationId xmlns:a16="http://schemas.microsoft.com/office/drawing/2014/main" id="{0811CD99-A3BA-4F1C-A04B-DDEE257506E6}"/>
            </a:ext>
          </a:extLst>
        </xdr:cNvPr>
        <xdr:cNvSpPr/>
      </xdr:nvSpPr>
      <xdr:spPr>
        <a:xfrm>
          <a:off x="5685261" y="1505878"/>
          <a:ext cx="3452699" cy="250159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17</xdr:col>
      <xdr:colOff>127775</xdr:colOff>
      <xdr:row>4</xdr:row>
      <xdr:rowOff>91067</xdr:rowOff>
    </xdr:from>
    <xdr:to>
      <xdr:col>22</xdr:col>
      <xdr:colOff>511097</xdr:colOff>
      <xdr:row>21</xdr:row>
      <xdr:rowOff>69695</xdr:rowOff>
    </xdr:to>
    <xdr:sp macro="" textlink="">
      <xdr:nvSpPr>
        <xdr:cNvPr id="10" name="Rectangle 9">
          <a:extLst>
            <a:ext uri="{FF2B5EF4-FFF2-40B4-BE49-F238E27FC236}">
              <a16:creationId xmlns:a16="http://schemas.microsoft.com/office/drawing/2014/main" id="{674A4648-7D48-446C-8CD6-BB0A470D011A}"/>
            </a:ext>
          </a:extLst>
        </xdr:cNvPr>
        <xdr:cNvSpPr/>
      </xdr:nvSpPr>
      <xdr:spPr>
        <a:xfrm>
          <a:off x="11464848" y="834482"/>
          <a:ext cx="3403444" cy="31381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251133</xdr:colOff>
      <xdr:row>22</xdr:row>
      <xdr:rowOff>69695</xdr:rowOff>
    </xdr:from>
    <xdr:to>
      <xdr:col>12</xdr:col>
      <xdr:colOff>232316</xdr:colOff>
      <xdr:row>30</xdr:row>
      <xdr:rowOff>94318</xdr:rowOff>
    </xdr:to>
    <xdr:sp macro="" textlink="">
      <xdr:nvSpPr>
        <xdr:cNvPr id="12" name="Rectangle 11">
          <a:extLst>
            <a:ext uri="{FF2B5EF4-FFF2-40B4-BE49-F238E27FC236}">
              <a16:creationId xmlns:a16="http://schemas.microsoft.com/office/drawing/2014/main" id="{D60FF07A-A7C5-412A-A1E7-B98AB1554ECE}"/>
            </a:ext>
          </a:extLst>
        </xdr:cNvPr>
        <xdr:cNvSpPr/>
      </xdr:nvSpPr>
      <xdr:spPr>
        <a:xfrm>
          <a:off x="1923816" y="4158475"/>
          <a:ext cx="6625451" cy="151145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12</xdr:col>
      <xdr:colOff>298992</xdr:colOff>
      <xdr:row>22</xdr:row>
      <xdr:rowOff>82705</xdr:rowOff>
    </xdr:from>
    <xdr:to>
      <xdr:col>22</xdr:col>
      <xdr:colOff>569178</xdr:colOff>
      <xdr:row>30</xdr:row>
      <xdr:rowOff>107328</xdr:rowOff>
    </xdr:to>
    <xdr:sp macro="" textlink="">
      <xdr:nvSpPr>
        <xdr:cNvPr id="13" name="Rectangle 12">
          <a:extLst>
            <a:ext uri="{FF2B5EF4-FFF2-40B4-BE49-F238E27FC236}">
              <a16:creationId xmlns:a16="http://schemas.microsoft.com/office/drawing/2014/main" id="{DE36FE43-3C23-4FDB-84BC-1925DADB02CD}"/>
            </a:ext>
          </a:extLst>
        </xdr:cNvPr>
        <xdr:cNvSpPr/>
      </xdr:nvSpPr>
      <xdr:spPr>
        <a:xfrm>
          <a:off x="8615943" y="4171485"/>
          <a:ext cx="6310430" cy="151145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46463</xdr:colOff>
      <xdr:row>0</xdr:row>
      <xdr:rowOff>82937</xdr:rowOff>
    </xdr:from>
    <xdr:to>
      <xdr:col>1</xdr:col>
      <xdr:colOff>174237</xdr:colOff>
      <xdr:row>30</xdr:row>
      <xdr:rowOff>34847</xdr:rowOff>
    </xdr:to>
    <xdr:sp macro="" textlink="">
      <xdr:nvSpPr>
        <xdr:cNvPr id="14" name="Rectangle 13">
          <a:extLst>
            <a:ext uri="{FF2B5EF4-FFF2-40B4-BE49-F238E27FC236}">
              <a16:creationId xmlns:a16="http://schemas.microsoft.com/office/drawing/2014/main" id="{710564B2-5FE4-42F9-876D-479CE8ACFC25}"/>
            </a:ext>
          </a:extLst>
        </xdr:cNvPr>
        <xdr:cNvSpPr/>
      </xdr:nvSpPr>
      <xdr:spPr>
        <a:xfrm>
          <a:off x="46463" y="82937"/>
          <a:ext cx="1800457" cy="5527520"/>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latin typeface="Cambria Math" panose="02040503050406030204" pitchFamily="18" charset="0"/>
              <a:ea typeface="Cambria Math" panose="02040503050406030204" pitchFamily="18" charset="0"/>
            </a:rPr>
            <a:t>Search Data</a:t>
          </a:r>
        </a:p>
      </xdr:txBody>
    </xdr:sp>
    <xdr:clientData/>
  </xdr:twoCellAnchor>
  <xdr:twoCellAnchor>
    <xdr:from>
      <xdr:col>1</xdr:col>
      <xdr:colOff>259807</xdr:colOff>
      <xdr:row>8</xdr:row>
      <xdr:rowOff>25400</xdr:rowOff>
    </xdr:from>
    <xdr:to>
      <xdr:col>7</xdr:col>
      <xdr:colOff>63500</xdr:colOff>
      <xdr:row>21</xdr:row>
      <xdr:rowOff>25400</xdr:rowOff>
    </xdr:to>
    <xdr:graphicFrame macro="">
      <xdr:nvGraphicFramePr>
        <xdr:cNvPr id="15" name="Chart 14">
          <a:extLst>
            <a:ext uri="{FF2B5EF4-FFF2-40B4-BE49-F238E27FC236}">
              <a16:creationId xmlns:a16="http://schemas.microsoft.com/office/drawing/2014/main" id="{C71D0B13-4A04-40D4-8224-02E4AEF82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266700</xdr:colOff>
      <xdr:row>22</xdr:row>
      <xdr:rowOff>88900</xdr:rowOff>
    </xdr:from>
    <xdr:to>
      <xdr:col>12</xdr:col>
      <xdr:colOff>203200</xdr:colOff>
      <xdr:row>30</xdr:row>
      <xdr:rowOff>63500</xdr:rowOff>
    </xdr:to>
    <xdr:graphicFrame macro="">
      <xdr:nvGraphicFramePr>
        <xdr:cNvPr id="16" name="Chart 15">
          <a:extLst>
            <a:ext uri="{FF2B5EF4-FFF2-40B4-BE49-F238E27FC236}">
              <a16:creationId xmlns:a16="http://schemas.microsoft.com/office/drawing/2014/main" id="{732DBE5B-9AEE-455D-AF7E-D35AB96C3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292100</xdr:colOff>
      <xdr:row>22</xdr:row>
      <xdr:rowOff>101600</xdr:rowOff>
    </xdr:from>
    <xdr:to>
      <xdr:col>22</xdr:col>
      <xdr:colOff>584200</xdr:colOff>
      <xdr:row>30</xdr:row>
      <xdr:rowOff>12700</xdr:rowOff>
    </xdr:to>
    <xdr:graphicFrame macro="">
      <xdr:nvGraphicFramePr>
        <xdr:cNvPr id="18" name="Chart 17">
          <a:extLst>
            <a:ext uri="{FF2B5EF4-FFF2-40B4-BE49-F238E27FC236}">
              <a16:creationId xmlns:a16="http://schemas.microsoft.com/office/drawing/2014/main" id="{D2524139-ED66-49C3-8846-FD6D3F86B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363961</xdr:colOff>
      <xdr:row>8</xdr:row>
      <xdr:rowOff>12700</xdr:rowOff>
    </xdr:from>
    <xdr:to>
      <xdr:col>13</xdr:col>
      <xdr:colOff>165100</xdr:colOff>
      <xdr:row>21</xdr:row>
      <xdr:rowOff>25400</xdr:rowOff>
    </xdr:to>
    <xdr:graphicFrame macro="">
      <xdr:nvGraphicFramePr>
        <xdr:cNvPr id="19" name="Chart 18">
          <a:extLst>
            <a:ext uri="{FF2B5EF4-FFF2-40B4-BE49-F238E27FC236}">
              <a16:creationId xmlns:a16="http://schemas.microsoft.com/office/drawing/2014/main" id="{0BACC10E-2818-4A75-8E9B-F6FC732E9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50800</xdr:colOff>
      <xdr:row>3</xdr:row>
      <xdr:rowOff>26719</xdr:rowOff>
    </xdr:from>
    <xdr:to>
      <xdr:col>1</xdr:col>
      <xdr:colOff>177800</xdr:colOff>
      <xdr:row>11</xdr:row>
      <xdr:rowOff>64818</xdr:rowOff>
    </xdr:to>
    <mc:AlternateContent xmlns:mc="http://schemas.openxmlformats.org/markup-compatibility/2006">
      <mc:Choice xmlns:a14="http://schemas.microsoft.com/office/drawing/2010/main" Requires="a14">
        <xdr:graphicFrame macro="">
          <xdr:nvGraphicFramePr>
            <xdr:cNvPr id="20" name="Company_Name">
              <a:extLst>
                <a:ext uri="{FF2B5EF4-FFF2-40B4-BE49-F238E27FC236}">
                  <a16:creationId xmlns:a16="http://schemas.microsoft.com/office/drawing/2014/main" id="{63AA1793-2497-7C9F-FE2B-0C1D4EA304EC}"/>
                </a:ext>
              </a:extLst>
            </xdr:cNvPr>
            <xdr:cNvGraphicFramePr/>
          </xdr:nvGraphicFramePr>
          <xdr:xfrm>
            <a:off x="0" y="0"/>
            <a:ext cx="0" cy="0"/>
          </xdr:xfrm>
          <a:graphic>
            <a:graphicData uri="http://schemas.microsoft.com/office/drawing/2010/slicer">
              <sle:slicer xmlns:sle="http://schemas.microsoft.com/office/drawing/2010/slicer" name="Company_Name"/>
            </a:graphicData>
          </a:graphic>
        </xdr:graphicFrame>
      </mc:Choice>
      <mc:Fallback>
        <xdr:sp macro="" textlink="">
          <xdr:nvSpPr>
            <xdr:cNvPr id="0" name=""/>
            <xdr:cNvSpPr>
              <a:spLocks noTextEdit="1"/>
            </xdr:cNvSpPr>
          </xdr:nvSpPr>
          <xdr:spPr>
            <a:xfrm>
              <a:off x="50800" y="583375"/>
              <a:ext cx="1796968" cy="1522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187325</xdr:rowOff>
    </xdr:from>
    <xdr:to>
      <xdr:col>1</xdr:col>
      <xdr:colOff>190500</xdr:colOff>
      <xdr:row>21</xdr:row>
      <xdr:rowOff>0</xdr:rowOff>
    </xdr:to>
    <mc:AlternateContent xmlns:mc="http://schemas.openxmlformats.org/markup-compatibility/2006">
      <mc:Choice xmlns:a14="http://schemas.microsoft.com/office/drawing/2010/main" Requires="a14">
        <xdr:graphicFrame macro="">
          <xdr:nvGraphicFramePr>
            <xdr:cNvPr id="21" name="Financial_Status">
              <a:extLst>
                <a:ext uri="{FF2B5EF4-FFF2-40B4-BE49-F238E27FC236}">
                  <a16:creationId xmlns:a16="http://schemas.microsoft.com/office/drawing/2014/main" id="{3CB7F879-6BFD-2B91-7BDA-081C9D2C76B8}"/>
                </a:ext>
              </a:extLst>
            </xdr:cNvPr>
            <xdr:cNvGraphicFramePr/>
          </xdr:nvGraphicFramePr>
          <xdr:xfrm>
            <a:off x="0" y="0"/>
            <a:ext cx="0" cy="0"/>
          </xdr:xfrm>
          <a:graphic>
            <a:graphicData uri="http://schemas.microsoft.com/office/drawing/2010/slicer">
              <sle:slicer xmlns:sle="http://schemas.microsoft.com/office/drawing/2010/slicer" name="Financial_Status"/>
            </a:graphicData>
          </a:graphic>
        </xdr:graphicFrame>
      </mc:Choice>
      <mc:Fallback>
        <xdr:sp macro="" textlink="">
          <xdr:nvSpPr>
            <xdr:cNvPr id="0" name=""/>
            <xdr:cNvSpPr>
              <a:spLocks noTextEdit="1"/>
            </xdr:cNvSpPr>
          </xdr:nvSpPr>
          <xdr:spPr>
            <a:xfrm>
              <a:off x="25400" y="2228396"/>
              <a:ext cx="1835068" cy="1668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114299</xdr:rowOff>
    </xdr:from>
    <xdr:to>
      <xdr:col>1</xdr:col>
      <xdr:colOff>165100</xdr:colOff>
      <xdr:row>30</xdr:row>
      <xdr:rowOff>38100</xdr:rowOff>
    </xdr:to>
    <mc:AlternateContent xmlns:mc="http://schemas.openxmlformats.org/markup-compatibility/2006">
      <mc:Choice xmlns:a14="http://schemas.microsoft.com/office/drawing/2010/main" Requires="a14">
        <xdr:graphicFrame macro="">
          <xdr:nvGraphicFramePr>
            <xdr:cNvPr id="22" name="Year">
              <a:extLst>
                <a:ext uri="{FF2B5EF4-FFF2-40B4-BE49-F238E27FC236}">
                  <a16:creationId xmlns:a16="http://schemas.microsoft.com/office/drawing/2014/main" id="{4663BFD8-6132-2938-BB07-EDC622C628B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4010890"/>
              <a:ext cx="1835068" cy="1593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330200</xdr:colOff>
      <xdr:row>3</xdr:row>
      <xdr:rowOff>177800</xdr:rowOff>
    </xdr:from>
    <xdr:to>
      <xdr:col>22</xdr:col>
      <xdr:colOff>546100</xdr:colOff>
      <xdr:row>20</xdr:row>
      <xdr:rowOff>177800</xdr:rowOff>
    </xdr:to>
    <xdr:graphicFrame macro="">
      <xdr:nvGraphicFramePr>
        <xdr:cNvPr id="23" name="Chart 22">
          <a:extLst>
            <a:ext uri="{FF2B5EF4-FFF2-40B4-BE49-F238E27FC236}">
              <a16:creationId xmlns:a16="http://schemas.microsoft.com/office/drawing/2014/main" id="{9E9FBD26-D29F-4450-AE5B-B8564A152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210293</xdr:colOff>
      <xdr:row>4</xdr:row>
      <xdr:rowOff>74220</xdr:rowOff>
    </xdr:from>
    <xdr:to>
      <xdr:col>4</xdr:col>
      <xdr:colOff>496043</xdr:colOff>
      <xdr:row>7</xdr:row>
      <xdr:rowOff>31543</xdr:rowOff>
    </xdr:to>
    <xdr:pic>
      <xdr:nvPicPr>
        <xdr:cNvPr id="29" name="Picture 28">
          <a:extLst>
            <a:ext uri="{FF2B5EF4-FFF2-40B4-BE49-F238E27FC236}">
              <a16:creationId xmlns:a16="http://schemas.microsoft.com/office/drawing/2014/main" id="{FB4F9E56-BC1C-9250-74AF-650B98C2084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80261" y="816428"/>
          <a:ext cx="2104159" cy="513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420585</xdr:colOff>
      <xdr:row>3</xdr:row>
      <xdr:rowOff>148441</xdr:rowOff>
    </xdr:from>
    <xdr:to>
      <xdr:col>9</xdr:col>
      <xdr:colOff>14474</xdr:colOff>
      <xdr:row>6</xdr:row>
      <xdr:rowOff>105764</xdr:rowOff>
    </xdr:to>
    <xdr:pic>
      <xdr:nvPicPr>
        <xdr:cNvPr id="30" name="Picture 29">
          <a:extLst>
            <a:ext uri="{FF2B5EF4-FFF2-40B4-BE49-F238E27FC236}">
              <a16:creationId xmlns:a16="http://schemas.microsoft.com/office/drawing/2014/main" id="{9856EA6E-27B0-E58D-D47D-C44F8490013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15098" y="705097"/>
          <a:ext cx="2018434" cy="513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581397</xdr:colOff>
      <xdr:row>4</xdr:row>
      <xdr:rowOff>98961</xdr:rowOff>
    </xdr:from>
    <xdr:to>
      <xdr:col>13</xdr:col>
      <xdr:colOff>127660</xdr:colOff>
      <xdr:row>7</xdr:row>
      <xdr:rowOff>56284</xdr:rowOff>
    </xdr:to>
    <xdr:pic>
      <xdr:nvPicPr>
        <xdr:cNvPr id="31" name="Picture 30">
          <a:extLst>
            <a:ext uri="{FF2B5EF4-FFF2-40B4-BE49-F238E27FC236}">
              <a16:creationId xmlns:a16="http://schemas.microsoft.com/office/drawing/2014/main" id="{1DF5CBFF-8313-A085-BF14-94036D06B1C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100455" y="841169"/>
          <a:ext cx="1970809" cy="513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47.454728703706" createdVersion="8" refreshedVersion="8" minRefreshableVersion="3" recordCount="255" xr:uid="{88AD852A-47E0-47C3-B792-7811D3EFE6C2}">
  <cacheSource type="worksheet">
    <worksheetSource name="Table1"/>
  </cacheSource>
  <cacheFields count="22">
    <cacheField name="Company_Name" numFmtId="0">
      <sharedItems count="51">
        <s v="Nexora Technologies"/>
        <s v="DataVibe Systems"/>
        <s v="OmniCore Manufacturing"/>
        <s v="BlueCart Retail"/>
        <s v="Finora Capital"/>
        <s v="EcoNova Energy"/>
        <s v="AquaFuel Industries"/>
        <s v="TruMark Retail"/>
        <s v="Helix Finance"/>
        <s v="Voltra Manufacturing"/>
        <s v="InnovaTech Labs"/>
        <s v="GreenGrid Energy"/>
        <s v="LumaTrade Retail"/>
        <s v="MetaForge Manufacturing"/>
        <s v="CrestPoint Capital"/>
        <s v="Solarin Energy"/>
        <s v="Optima Retail"/>
        <s v="SteelWave Manufacturing"/>
        <s v="PrimeAxis Finance"/>
        <s v="BrightNet Technologies"/>
        <s v="Hydron Energy"/>
        <s v="NextEra Manufacturing"/>
        <s v="UrbanMart Retail"/>
        <s v="EcoLine Finance"/>
        <s v="NeuroLink Systems"/>
        <s v="QuantumEdge Technologies"/>
        <s v="SkyVolt Energy"/>
        <s v="TradeHive Retail"/>
        <s v="IronPeak Manufacturing"/>
        <s v="Zenith Capital"/>
        <s v="SmartGrid Technologies"/>
        <s v="EverFuel Energy"/>
        <s v="NovaMart Retail"/>
        <s v="FlexiCore Manufacturing"/>
        <s v="TrustLink Finance"/>
        <s v="BlueNova Technologies"/>
        <s v="SunVolt Energy"/>
        <s v="Retaila Global"/>
        <s v="IronWave Manufacturing"/>
        <s v="Finplex Capital"/>
        <s v="DataCraft Technologies"/>
        <s v="PowerMatrix Energy"/>
        <s v="GlobeMart Retail"/>
        <s v="Machina Manufacturing"/>
        <s v="Credify Finance"/>
        <s v="CodeStream Technologies"/>
        <s v="EcoVolt Energy"/>
        <s v="ShopLynx Retail"/>
        <s v="AutoForge Manufacturing"/>
        <s v="FinBridge Capital"/>
        <s v="TechVerve Systems"/>
      </sharedItems>
    </cacheField>
    <cacheField name="Country" numFmtId="0">
      <sharedItems/>
    </cacheField>
    <cacheField name="Year" numFmtId="0">
      <sharedItems containsSemiMixedTypes="0" containsString="0" containsNumber="1" containsInteger="1" minValue="2018" maxValue="2022" count="5">
        <n v="2018"/>
        <n v="2019"/>
        <n v="2020"/>
        <n v="2021"/>
        <n v="2022"/>
      </sharedItems>
    </cacheField>
    <cacheField name="Industry" numFmtId="0">
      <sharedItems count="5">
        <s v="Manufacturing"/>
        <s v="Retail"/>
        <s v="Energy"/>
        <s v="Finance"/>
        <s v="Technology"/>
      </sharedItems>
    </cacheField>
    <cacheField name=" Total_Assets " numFmtId="44">
      <sharedItems containsSemiMixedTypes="0" containsString="0" containsNumber="1" minValue="606.11" maxValue="10921.89"/>
    </cacheField>
    <cacheField name=" Total_Liabilities " numFmtId="44">
      <sharedItems containsSemiMixedTypes="0" containsString="0" containsNumber="1" minValue="301.74" maxValue="8718.66"/>
    </cacheField>
    <cacheField name=" Net_Income " numFmtId="44">
      <sharedItems containsSemiMixedTypes="0" containsString="0" containsNumber="1" minValue="-497.76" maxValue="1488.28"/>
    </cacheField>
    <cacheField name=" Operating_Income " numFmtId="44">
      <sharedItems containsSemiMixedTypes="0" containsString="0" containsNumber="1" minValue="-554.82000000000005" maxValue="1584.62"/>
    </cacheField>
    <cacheField name=" Cash_Flow " numFmtId="44">
      <sharedItems containsSemiMixedTypes="0" containsString="0" containsNumber="1" minValue="-597.08000000000004" maxValue="1622.11"/>
    </cacheField>
    <cacheField name="Debt_to_Equity" numFmtId="2">
      <sharedItems containsSemiMixedTypes="0" containsString="0" containsNumber="1" minValue="-32.013912900000001" maxValue="22.115145139999999"/>
    </cacheField>
    <cacheField name="Return_on_Assets" numFmtId="9">
      <sharedItems containsSemiMixedTypes="0" containsString="0" containsNumber="1" minValue="-67.930000000000007" maxValue="145.41"/>
    </cacheField>
    <cacheField name="Return_on_Equity" numFmtId="9">
      <sharedItems containsSemiMixedTypes="0" containsString="0" containsNumber="1" minValue="-459.07" maxValue="852.94"/>
    </cacheField>
    <cacheField name="Financial_Status" numFmtId="0">
      <sharedItems count="3">
        <s v="Stable"/>
        <s v="Collapsed"/>
        <s v="Declining"/>
      </sharedItems>
    </cacheField>
    <cacheField name="Debt_to_assets" numFmtId="2">
      <sharedItems containsSemiMixedTypes="0" containsString="0" containsNumber="1" minValue="1.237631521" maxValue="2.0325199559999998" count="255">
        <n v="1.893996786"/>
        <n v="1.8520266510000001"/>
        <n v="1.283932318"/>
        <n v="1.673759569"/>
        <n v="1.4802448260000001"/>
        <n v="1.868869908"/>
        <n v="1.761587598"/>
        <n v="1.491646722"/>
        <n v="1.528975948"/>
        <n v="1.4728744629999999"/>
        <n v="1.4380701149999999"/>
        <n v="1.303031496"/>
        <n v="1.7844146439999999"/>
        <n v="1.7984636510000001"/>
        <n v="1.718059628"/>
        <n v="1.41608691"/>
        <n v="1.601863255"/>
        <n v="1.8411472609999999"/>
        <n v="1.5110904519999999"/>
        <n v="1.6357250809999999"/>
        <n v="1.9007228629999999"/>
        <n v="1.4256315310000001"/>
        <n v="1.5734275230000001"/>
        <n v="1.5464328540000001"/>
        <n v="1.6693045559999999"/>
        <n v="1.3351221440000001"/>
        <n v="1.320357438"/>
        <n v="1.3772509319999999"/>
        <n v="1.729712006"/>
        <n v="1.5517653760000001"/>
        <n v="1.3801872559999999"/>
        <n v="1.414375999"/>
        <n v="1.61096098"/>
        <n v="1.5479049060000001"/>
        <n v="1.6430826540000001"/>
        <n v="1.636783643"/>
        <n v="1.749936205"/>
        <n v="1.9127166980000001"/>
        <n v="1.5656789799999999"/>
        <n v="1.42398114"/>
        <n v="1.6421015269999999"/>
        <n v="1.59296506"/>
        <n v="1.3064030040000001"/>
        <n v="1.698111065"/>
        <n v="1.4200501640000001"/>
        <n v="1.467067256"/>
        <n v="1.432010373"/>
        <n v="1.7947278019999999"/>
        <n v="1.581405757"/>
        <n v="1.740406001"/>
        <n v="1.542156181"/>
        <n v="1.565260981"/>
        <n v="1.88254677"/>
        <n v="1.3886095350000001"/>
        <n v="1.402903102"/>
        <n v="1.4900935609999999"/>
        <n v="1.6743726800000001"/>
        <n v="1.673800401"/>
        <n v="1.7872912910000001"/>
        <n v="1.917253807"/>
        <n v="1.495718672"/>
        <n v="1.6010250420000001"/>
        <n v="1.660782709"/>
        <n v="1.9326260829999999"/>
        <n v="1.3428889829999999"/>
        <n v="1.826636299"/>
        <n v="1.4705895280000001"/>
        <n v="1.5657087620000001"/>
        <n v="1.6048933409999999"/>
        <n v="1.3056992119999999"/>
        <n v="1.6447962709999999"/>
        <n v="1.6822725519999999"/>
        <n v="1.3983278459999999"/>
        <n v="1.588368942"/>
        <n v="1.311357879"/>
        <n v="1.775936583"/>
        <n v="1.532531957"/>
        <n v="1.3536899849999999"/>
        <n v="1.7720490259999999"/>
        <n v="1.734213354"/>
        <n v="1.585356124"/>
        <n v="1.757689037"/>
        <n v="1.93654192"/>
        <n v="1.708800412"/>
        <n v="1.3582591559999999"/>
        <n v="1.448926216"/>
        <n v="1.47299381"/>
        <n v="1.681482385"/>
        <n v="1.319258311"/>
        <n v="1.3757904919999999"/>
        <n v="1.47167849"/>
        <n v="1.6807680199999999"/>
        <n v="1.716117594"/>
        <n v="1.4496244709999999"/>
        <n v="1.6250882769999999"/>
        <n v="1.3583569170000001"/>
        <n v="1.4812739159999999"/>
        <n v="1.3585737179999999"/>
        <n v="1.917268974"/>
        <n v="1.5135212739999999"/>
        <n v="1.7213767630000001"/>
        <n v="1.565796626"/>
        <n v="1.913463782"/>
        <n v="1.3588443889999999"/>
        <n v="1.5152749400000001"/>
        <n v="1.485714092"/>
        <n v="1.7757412749999999"/>
        <n v="1.506796332"/>
        <n v="1.4595270979999999"/>
        <n v="1.362863106"/>
        <n v="1.372640114"/>
        <n v="1.617576455"/>
        <n v="1.4231481479999999"/>
        <n v="1.609269946"/>
        <n v="1.4224625310000001"/>
        <n v="1.5170684649999999"/>
        <n v="1.7944291729999999"/>
        <n v="1.5025663119999999"/>
        <n v="1.36945052"/>
        <n v="1.412901406"/>
        <n v="1.5992787639999999"/>
        <n v="1.8003788949999999"/>
        <n v="1.8918297690000001"/>
        <n v="1.9068998479999999"/>
        <n v="1.7674533370000001"/>
        <n v="1.5072736920000001"/>
        <n v="1.5851362149999999"/>
        <n v="1.8752950070000001"/>
        <n v="1.7034847319999999"/>
        <n v="1.552006993"/>
        <n v="1.7516277659999999"/>
        <n v="1.8141010369999999"/>
        <n v="1.5610348999999999"/>
        <n v="1.288207954"/>
        <n v="1.742432102"/>
        <n v="1.4119160239999999"/>
        <n v="1.4105160750000001"/>
        <n v="1.8601079009999999"/>
        <n v="1.7270292039999999"/>
        <n v="1.4385815749999999"/>
        <n v="1.6436305849999999"/>
        <n v="1.533029456"/>
        <n v="1.6874025050000001"/>
        <n v="1.853310477"/>
        <n v="1.3302828360000001"/>
        <n v="1.237631521"/>
        <n v="1.346482848"/>
        <n v="1.6929361940000001"/>
        <n v="1.4461826090000001"/>
        <n v="1.514708473"/>
        <n v="1.5602628679999999"/>
        <n v="1.291995131"/>
        <n v="1.5869838270000001"/>
        <n v="1.6501028639999999"/>
        <n v="1.923203065"/>
        <n v="1.563032159"/>
        <n v="1.532836917"/>
        <n v="1.437473759"/>
        <n v="1.844080229"/>
        <n v="1.9005199660000001"/>
        <n v="1.9260510399999999"/>
        <n v="1.374290032"/>
        <n v="1.647257583"/>
        <n v="1.463647366"/>
        <n v="1.555146221"/>
        <n v="1.4224447849999999"/>
        <n v="1.3669696229999999"/>
        <n v="1.8711596930000001"/>
        <n v="1.831339678"/>
        <n v="1.848037785"/>
        <n v="1.93265716"/>
        <n v="1.429258125"/>
        <n v="1.5258902000000001"/>
        <n v="1.556595451"/>
        <n v="1.7279151100000001"/>
        <n v="1.869499843"/>
        <n v="1.8867753540000001"/>
        <n v="2.0325199559999998"/>
        <n v="1.3527255140000001"/>
        <n v="1.914436695"/>
        <n v="1.505428274"/>
        <n v="1.521869382"/>
        <n v="1.7963732569999999"/>
        <n v="1.3552299720000001"/>
        <n v="1.3685709290000001"/>
        <n v="1.944654474"/>
        <n v="1.5051113300000001"/>
        <n v="1.956872489"/>
        <n v="1.950626102"/>
        <n v="1.5898005909999999"/>
        <n v="1.5771913099999999"/>
        <n v="1.7190039319999999"/>
        <n v="1.904553605"/>
        <n v="1.3533528180000001"/>
        <n v="1.615321515"/>
        <n v="1.7234635309999999"/>
        <n v="1.6408220019999999"/>
        <n v="1.5510069339999999"/>
        <n v="1.6957075989999999"/>
        <n v="1.4672384839999999"/>
        <n v="1.553025995"/>
        <n v="1.4122223140000001"/>
        <n v="1.456852684"/>
        <n v="1.5291410839999999"/>
        <n v="1.6062442290000001"/>
        <n v="1.6884621609999999"/>
        <n v="1.773256962"/>
        <n v="1.297059177"/>
        <n v="1.7229656849999999"/>
        <n v="1.68411826"/>
        <n v="1.4268230690000001"/>
        <n v="1.48033525"/>
        <n v="1.3572749420000001"/>
        <n v="1.6344070580000001"/>
        <n v="1.5524776810000001"/>
        <n v="1.678624653"/>
        <n v="1.70352408"/>
        <n v="1.492603511"/>
        <n v="1.485267696"/>
        <n v="1.6722727529999999"/>
        <n v="1.550831155"/>
        <n v="1.722988642"/>
        <n v="1.818764367"/>
        <n v="1.6999142359999999"/>
        <n v="1.598291503"/>
        <n v="1.4632492560000001"/>
        <n v="1.8150604939999999"/>
        <n v="1.803829006"/>
        <n v="1.582277827"/>
        <n v="1.672901148"/>
        <n v="1.7644731330000001"/>
        <n v="1.7429335859999999"/>
        <n v="1.7154139230000001"/>
        <n v="1.355396117"/>
        <n v="1.3960235919999999"/>
        <n v="1.7949902369999999"/>
        <n v="1.5355886190000001"/>
        <n v="1.3755716499999999"/>
        <n v="1.604768806"/>
        <n v="1.648192737"/>
        <n v="1.8303378290000001"/>
        <n v="1.3360172610000001"/>
        <n v="1.485553181"/>
        <n v="1.6537221230000001"/>
        <n v="1.7010973709999999"/>
        <n v="1.407713473"/>
        <n v="1.7939203269999999"/>
        <n v="1.348775504"/>
        <n v="1.8430448479999999"/>
        <n v="1.4380810770000001"/>
        <n v="1.267380991"/>
        <n v="1.7314483009999999"/>
        <n v="1.728746932"/>
        <n v="1.582204342"/>
        <n v="1.3099331970000001"/>
      </sharedItems>
    </cacheField>
    <cacheField name="Profit Margin" numFmtId="2">
      <sharedItems containsSemiMixedTypes="0" containsString="0" containsNumber="1" minValue="0.31977523200000002" maxValue="2.455877375"/>
    </cacheField>
    <cacheField name="Debts_to_Assets" numFmtId="2">
      <sharedItems containsSemiMixedTypes="0" containsString="0" containsNumber="1" minValue="0.23763152115319344" maxValue="1.0325199558526033"/>
    </cacheField>
    <cacheField name="Net_Profit_Margin" numFmtId="8">
      <sharedItems containsSemiMixedTypes="0" containsString="0" containsNumber="1" minValue="0.83391203264016034" maxValue="1.2487562189054726"/>
    </cacheField>
    <cacheField name="Return_On_Assets2" numFmtId="2">
      <sharedItems containsSemiMixedTypes="0" containsString="0" containsNumber="1" minValue="-0.68022476825900302" maxValue="1.4558773753686958"/>
    </cacheField>
    <cacheField name="Cashflow_to_Income Assets" numFmtId="2">
      <sharedItems containsSemiMixedTypes="0" containsString="0" containsNumber="1" minValue="-26.177290836653388" maxValue="38.687323943661973"/>
    </cacheField>
    <cacheField name="Income_Growth_Rate" numFmtId="9">
      <sharedItems containsMixedTypes="1" containsNumber="1" minValue="-216.36056338028169" maxValue="109.36852589641434"/>
    </cacheField>
    <cacheField name="Assets_Change_Rate" numFmtId="9">
      <sharedItems containsMixedTypes="1" containsNumber="1" minValue="-0.93103334490154699" maxValue="11.49674151556648"/>
    </cacheField>
    <cacheField name="Debt_Change_Rate" numFmtId="9">
      <sharedItems containsMixedTypes="1" containsNumber="1" minValue="-0.95598189155504731" maxValue="21.410121296480412"/>
    </cacheField>
  </cacheFields>
  <extLst>
    <ext xmlns:x14="http://schemas.microsoft.com/office/spreadsheetml/2009/9/main" uri="{725AE2AE-9491-48be-B2B4-4EB974FC3084}">
      <x14:pivotCacheDefinition pivotCacheId="1441922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s v="South Korea"/>
    <x v="0"/>
    <x v="0"/>
    <n v="7666.56"/>
    <n v="6853.88"/>
    <n v="693.7"/>
    <n v="678.67"/>
    <n v="533.69000000000005"/>
    <n v="8.4233802430000004"/>
    <n v="9.0500000000000007"/>
    <n v="85.26"/>
    <x v="0"/>
    <x v="0"/>
    <n v="1.090483868"/>
    <n v="0.89399678604224053"/>
    <n v="1.0221462566490342"/>
    <n v="9.0483867601636195E-2"/>
    <n v="0.76933833069050028"/>
    <s v=""/>
    <s v=""/>
    <s v=""/>
  </r>
  <r>
    <x v="0"/>
    <s v="Germany"/>
    <x v="1"/>
    <x v="0"/>
    <n v="6504.82"/>
    <n v="5542.28"/>
    <n v="-458.83"/>
    <n v="-545.07000000000005"/>
    <n v="-325.85000000000002"/>
    <n v="5.7519950240000002"/>
    <n v="-7.05"/>
    <n v="-47.62"/>
    <x v="1"/>
    <x v="1"/>
    <n v="0.92946307500000003"/>
    <n v="0.85202665100648445"/>
    <n v="0.8417817894949271"/>
    <n v="-7.0536924926439162E-2"/>
    <n v="0.71017588213499561"/>
    <n v="-1.6614242467925615"/>
    <n v="-0.15153341263878461"/>
    <n v="-0.19136605834943132"/>
  </r>
  <r>
    <x v="0"/>
    <s v="Canada"/>
    <x v="2"/>
    <x v="0"/>
    <n v="8554.75"/>
    <n v="2428.9699999999998"/>
    <n v="723.31"/>
    <n v="580.69000000000005"/>
    <n v="532.53"/>
    <n v="0.39645223099999999"/>
    <n v="8.4499999999999993"/>
    <n v="11.81"/>
    <x v="0"/>
    <x v="2"/>
    <n v="1.084550688"/>
    <n v="0.28393231830269733"/>
    <n v="1.245604367218309"/>
    <n v="8.455068821415003E-2"/>
    <n v="0.7362403395501238"/>
    <n v="-2.5764226401935355"/>
    <n v="0.3151401576062059"/>
    <n v="-0.56173812943409573"/>
  </r>
  <r>
    <x v="0"/>
    <s v="UK"/>
    <x v="3"/>
    <x v="0"/>
    <n v="8963.42"/>
    <n v="6039.19"/>
    <n v="232.72"/>
    <n v="228.63"/>
    <n v="346.79"/>
    <n v="2.064516512"/>
    <n v="2.6"/>
    <n v="7.96"/>
    <x v="0"/>
    <x v="3"/>
    <n v="1.025963304"/>
    <n v="0.67375956945005366"/>
    <n v="1.0178891659012379"/>
    <n v="2.5963304185232867E-2"/>
    <n v="1.4901598487452734"/>
    <n v="-0.67825690229638735"/>
    <n v="4.7771121306876302E-2"/>
    <n v="1.4863172455814604"/>
  </r>
  <r>
    <x v="0"/>
    <s v="USA"/>
    <x v="4"/>
    <x v="0"/>
    <n v="5914.4"/>
    <n v="2840.36"/>
    <n v="1219.8800000000001"/>
    <n v="1307.8599999999999"/>
    <n v="1200.08"/>
    <n v="0.92368446699999995"/>
    <n v="20.62"/>
    <n v="39.67"/>
    <x v="0"/>
    <x v="4"/>
    <n v="1.2062559180000001"/>
    <n v="0.48024482618693365"/>
    <n v="0.9327298028841009"/>
    <n v="0.20625591776004332"/>
    <n v="0.98376889530117706"/>
    <n v="4.2418356823650747"/>
    <n v="-0.34016257187546722"/>
    <n v="-0.52967864895788996"/>
  </r>
  <r>
    <x v="1"/>
    <s v="South Korea"/>
    <x v="0"/>
    <x v="0"/>
    <n v="6736.44"/>
    <n v="5853.09"/>
    <n v="109.23"/>
    <n v="91.65"/>
    <n v="182.92"/>
    <n v="6.6185015509999996"/>
    <n v="1.62"/>
    <n v="12.35"/>
    <x v="2"/>
    <x v="5"/>
    <n v="1.0162147960000001"/>
    <n v="0.86886990754760685"/>
    <n v="1.1918166939443535"/>
    <n v="1.6214795945633007E-2"/>
    <n v="1.6746315114895174"/>
    <s v=""/>
    <s v=""/>
    <s v=""/>
  </r>
  <r>
    <x v="1"/>
    <s v="Germany"/>
    <x v="1"/>
    <x v="0"/>
    <n v="6416.99"/>
    <n v="4887.1000000000004"/>
    <n v="-153.27000000000001"/>
    <n v="-146.59"/>
    <n v="-280.38"/>
    <n v="3.1923416050000002"/>
    <n v="-2.39"/>
    <n v="-10.01"/>
    <x v="2"/>
    <x v="6"/>
    <n v="0.97611497000000003"/>
    <n v="0.76158759792363717"/>
    <n v="1.0455692748482162"/>
    <n v="-2.3885030208867401E-2"/>
    <n v="1.8293208064200428"/>
    <n v="-2.4031859379291403"/>
    <n v="-4.7421189827267791E-2"/>
    <n v="-0.1650393211107295"/>
  </r>
  <r>
    <x v="1"/>
    <s v="Canada"/>
    <x v="2"/>
    <x v="0"/>
    <n v="8490.08"/>
    <n v="4174.12"/>
    <n v="-130.29"/>
    <n v="-154.76"/>
    <n v="-20.239999999999998"/>
    <n v="0.96691333199999996"/>
    <n v="-1.53"/>
    <n v="-3.02"/>
    <x v="2"/>
    <x v="7"/>
    <n v="0.98465385500000002"/>
    <n v="0.49164672182123137"/>
    <n v="0.84188420780563455"/>
    <n v="-1.5346145148220039E-2"/>
    <n v="0.15534576713485301"/>
    <n v="-0.14993149344294393"/>
    <n v="0.32306268203628186"/>
    <n v="-0.14589020073254086"/>
  </r>
  <r>
    <x v="1"/>
    <s v="Canada"/>
    <x v="3"/>
    <x v="0"/>
    <n v="750.45"/>
    <n v="396.97"/>
    <n v="153.08000000000001"/>
    <n v="157.4"/>
    <n v="161.41999999999999"/>
    <n v="1.1198701339999999"/>
    <n v="20.37"/>
    <n v="43.18"/>
    <x v="2"/>
    <x v="8"/>
    <n v="1.2039842759999999"/>
    <n v="0.52897594776467449"/>
    <n v="0.97255400254129609"/>
    <n v="0.20398427610100606"/>
    <n v="1.0544813169584528"/>
    <n v="-2.1749174917491749"/>
    <n v="-0.9116086067504664"/>
    <n v="-0.9048973196745661"/>
  </r>
  <r>
    <x v="1"/>
    <s v="Japan"/>
    <x v="4"/>
    <x v="0"/>
    <n v="8601.1200000000008"/>
    <n v="4067.25"/>
    <n v="1157.48"/>
    <n v="1091.1500000000001"/>
    <n v="1069.8499999999999"/>
    <n v="0.89688345300000005"/>
    <n v="13.46"/>
    <n v="25.52"/>
    <x v="0"/>
    <x v="9"/>
    <n v="1.1345731720000001"/>
    <n v="0.47287446286065066"/>
    <n v="1.0607890757457727"/>
    <n v="0.13457317186598952"/>
    <n v="0.92429242837889203"/>
    <n v="6.5612751502482354"/>
    <n v="10.461283230061964"/>
    <n v="9.2457364536362938"/>
  </r>
  <r>
    <x v="2"/>
    <s v="France"/>
    <x v="0"/>
    <x v="1"/>
    <n v="9154.9500000000007"/>
    <n v="4010.51"/>
    <n v="-468.73"/>
    <n v="-454.37"/>
    <n v="-510.77"/>
    <n v="0.77942899099999996"/>
    <n v="-5.12"/>
    <n v="-9.11"/>
    <x v="1"/>
    <x v="10"/>
    <n v="0.948800376"/>
    <n v="0.43807011507435867"/>
    <n v="1.0316041992208993"/>
    <n v="-5.1199624246992065E-2"/>
    <n v="1.0896891600708296"/>
    <s v=""/>
    <s v=""/>
    <s v=""/>
  </r>
  <r>
    <x v="2"/>
    <s v="UK"/>
    <x v="1"/>
    <x v="1"/>
    <n v="3556.33"/>
    <n v="1077.68"/>
    <n v="958.01"/>
    <n v="1061.97"/>
    <n v="787.63"/>
    <n v="0.434609144"/>
    <n v="26.93"/>
    <n v="38.64"/>
    <x v="0"/>
    <x v="11"/>
    <n v="1.269381638"/>
    <n v="0.3030314959522879"/>
    <n v="0.90210646251777349"/>
    <n v="0.26938163781201407"/>
    <n v="0.82215216960156989"/>
    <n v="-3.043841870586478"/>
    <n v="-0.6115402050256965"/>
    <n v="-0.73128604591435997"/>
  </r>
  <r>
    <x v="2"/>
    <s v="Brazil"/>
    <x v="2"/>
    <x v="1"/>
    <n v="7486.13"/>
    <n v="5872.23"/>
    <n v="-309.18"/>
    <n v="-293.2"/>
    <n v="-241.64"/>
    <n v="3.6362731240000001"/>
    <n v="-4.13"/>
    <n v="-19.149999999999999"/>
    <x v="1"/>
    <x v="12"/>
    <n v="0.95869962200000003"/>
    <n v="0.78441464414857875"/>
    <n v="1.0545020463847203"/>
    <n v="-4.1300378166021695E-2"/>
    <n v="0.78155119994825017"/>
    <n v="-1.3227314954958718"/>
    <n v="1.1050155637975105"/>
    <n v="4.4489551629426165"/>
  </r>
  <r>
    <x v="2"/>
    <s v="Nigeria"/>
    <x v="3"/>
    <x v="1"/>
    <n v="10232.049999999999"/>
    <n v="8169.92"/>
    <n v="444.43"/>
    <n v="376.8"/>
    <n v="529.73"/>
    <n v="3.959954228"/>
    <n v="4.34"/>
    <n v="21.54"/>
    <x v="0"/>
    <x v="13"/>
    <n v="1.0434350889999999"/>
    <n v="0.7984636509790316"/>
    <n v="1.1794851380042464"/>
    <n v="4.343508876520346E-2"/>
    <n v="1.1919312377652274"/>
    <n v="-2.4374474416197685"/>
    <n v="0.36680100399004545"/>
    <n v="0.39128065487898134"/>
  </r>
  <r>
    <x v="2"/>
    <s v="Canada"/>
    <x v="4"/>
    <x v="1"/>
    <n v="4327.83"/>
    <n v="3107.64"/>
    <n v="-419.13"/>
    <n v="-454.45"/>
    <n v="-574.78"/>
    <n v="2.5447557459999999"/>
    <n v="-9.68"/>
    <n v="-34.32"/>
    <x v="1"/>
    <x v="14"/>
    <n v="0.90315469900000001"/>
    <n v="0.7180596280352971"/>
    <n v="0.9222796787325338"/>
    <n v="-9.6845301224863276E-2"/>
    <n v="1.371364493116694"/>
    <n v="-1.9430731498773708"/>
    <n v="-0.57703197306502607"/>
    <n v="-0.61962418236653483"/>
  </r>
  <r>
    <x v="3"/>
    <s v="South Korea"/>
    <x v="0"/>
    <x v="2"/>
    <n v="7205.61"/>
    <n v="2998.16"/>
    <n v="128.71"/>
    <n v="129.15"/>
    <n v="291.74"/>
    <n v="0.71241329600000003"/>
    <n v="1.79"/>
    <n v="3.06"/>
    <x v="2"/>
    <x v="15"/>
    <n v="1.0178624709999999"/>
    <n v="0.41608691006035575"/>
    <n v="0.99659310878823071"/>
    <n v="1.7862471046864874E-2"/>
    <n v="2.2666459482557686"/>
    <s v=""/>
    <s v=""/>
    <s v=""/>
  </r>
  <r>
    <x v="3"/>
    <s v="Brazil"/>
    <x v="1"/>
    <x v="2"/>
    <n v="8542.0400000000009"/>
    <n v="5141.1400000000003"/>
    <n v="1385.71"/>
    <n v="1440.51"/>
    <n v="1463.62"/>
    <n v="1.511260072"/>
    <n v="16.22"/>
    <n v="40.729999999999997"/>
    <x v="0"/>
    <x v="16"/>
    <n v="1.1622223730000001"/>
    <n v="0.60186325514748229"/>
    <n v="0.96195791768193217"/>
    <n v="0.16222237310993626"/>
    <n v="1.0562238852285109"/>
    <n v="9.7661409369901317"/>
    <n v="0.18547076513993974"/>
    <n v="0.71476505590095274"/>
  </r>
  <r>
    <x v="3"/>
    <s v="Japan"/>
    <x v="2"/>
    <x v="2"/>
    <n v="7131.07"/>
    <n v="5998.28"/>
    <n v="1242.92"/>
    <n v="1393.9"/>
    <n v="1117.55"/>
    <n v="5.2904981759999998"/>
    <n v="17.43"/>
    <n v="109.63"/>
    <x v="0"/>
    <x v="17"/>
    <n v="1.174296424"/>
    <n v="0.84114726121044947"/>
    <n v="0.89168519979912475"/>
    <n v="0.17429642395881687"/>
    <n v="0.89913268754223918"/>
    <n v="-0.10304464859169665"/>
    <n v="-0.16517951215400548"/>
    <n v="0.16672177766020754"/>
  </r>
  <r>
    <x v="3"/>
    <s v="Brazil"/>
    <x v="3"/>
    <x v="2"/>
    <n v="5797.78"/>
    <n v="2963.19"/>
    <n v="1313.66"/>
    <n v="1193.92"/>
    <n v="1372.73"/>
    <n v="1.044995194"/>
    <n v="22.65"/>
    <n v="46.33"/>
    <x v="0"/>
    <x v="18"/>
    <n v="1.2265798290000001"/>
    <n v="0.51109045186260949"/>
    <n v="1.1002914768158671"/>
    <n v="0.22657982883103536"/>
    <n v="1.0449659729305909"/>
    <n v="5.6914362951758765E-2"/>
    <n v="-0.18696913646900115"/>
    <n v="-0.50599338477030076"/>
  </r>
  <r>
    <x v="3"/>
    <s v="South Korea"/>
    <x v="4"/>
    <x v="2"/>
    <n v="8164.74"/>
    <n v="5190.53"/>
    <n v="521.49"/>
    <n v="504.27"/>
    <n v="410.34"/>
    <n v="1.7445987540000001"/>
    <n v="6.39"/>
    <n v="17.53"/>
    <x v="0"/>
    <x v="19"/>
    <n v="1.063870987"/>
    <n v="0.63572508126406968"/>
    <n v="1.0341483728954728"/>
    <n v="6.387098670625152E-2"/>
    <n v="0.78686072599666335"/>
    <n v="-0.60302513587990803"/>
    <n v="0.40825281400812036"/>
    <n v="0.75166965331281477"/>
  </r>
  <r>
    <x v="4"/>
    <s v="Nigeria"/>
    <x v="0"/>
    <x v="2"/>
    <n v="1180.03"/>
    <n v="1062.8800000000001"/>
    <n v="906.04"/>
    <n v="856.62"/>
    <n v="1094.75"/>
    <n v="8.9963672179999996"/>
    <n v="76.72"/>
    <n v="766.88"/>
    <x v="0"/>
    <x v="20"/>
    <n v="1.7678109879999999"/>
    <n v="0.90072286297806003"/>
    <n v="1.057691858700474"/>
    <n v="0.76781098785624091"/>
    <n v="1.2082799876385149"/>
    <s v=""/>
    <s v=""/>
    <s v=""/>
  </r>
  <r>
    <x v="4"/>
    <s v="Nigeria"/>
    <x v="1"/>
    <x v="2"/>
    <n v="1879.56"/>
    <n v="800"/>
    <n v="69.680000000000007"/>
    <n v="56.77"/>
    <n v="113.51"/>
    <n v="0.74035297200000005"/>
    <n v="3.71"/>
    <n v="6.45"/>
    <x v="2"/>
    <x v="21"/>
    <n v="1.0370725059999999"/>
    <n v="0.42563153078380045"/>
    <n v="1.2274088426986085"/>
    <n v="3.7072506331269024E-2"/>
    <n v="1.6290183696900113"/>
    <n v="-0.92309390313893414"/>
    <n v="0.59280696253485077"/>
    <n v="-0.2473280144513022"/>
  </r>
  <r>
    <x v="4"/>
    <s v="Canada"/>
    <x v="2"/>
    <x v="2"/>
    <n v="5009.7700000000004"/>
    <n v="2872.74"/>
    <n v="768.7"/>
    <n v="824.27"/>
    <n v="781.08"/>
    <n v="1.3436415429999999"/>
    <n v="15.34"/>
    <n v="35.950000000000003"/>
    <x v="0"/>
    <x v="22"/>
    <n v="1.1534401780000001"/>
    <n v="0.57342752262079888"/>
    <n v="0.93258277020879088"/>
    <n v="0.15344017789239825"/>
    <n v="1.0161051125276441"/>
    <n v="10.031859931113662"/>
    <n v="1.6653950924684504"/>
    <n v="2.5909249999999999"/>
  </r>
  <r>
    <x v="4"/>
    <s v="Japan"/>
    <x v="3"/>
    <x v="2"/>
    <n v="6722.18"/>
    <n v="3673.22"/>
    <n v="239.31"/>
    <n v="214.63"/>
    <n v="360.56"/>
    <n v="1.204353169"/>
    <n v="3.56"/>
    <n v="7.85"/>
    <x v="0"/>
    <x v="23"/>
    <n v="1.035600058"/>
    <n v="0.54643285362784089"/>
    <n v="1.1149885850067558"/>
    <n v="3.5600058314415858E-2"/>
    <n v="1.5066649951945175"/>
    <n v="-0.68868219071159109"/>
    <n v="0.34181409525786605"/>
    <n v="0.27864686675438782"/>
  </r>
  <r>
    <x v="4"/>
    <s v="UK"/>
    <x v="4"/>
    <x v="2"/>
    <n v="9156.31"/>
    <n v="6128.36"/>
    <n v="-319.42"/>
    <n v="-362.26"/>
    <n v="-391.11"/>
    <n v="2.0232613339999999"/>
    <n v="-3.49"/>
    <n v="-10.55"/>
    <x v="1"/>
    <x v="24"/>
    <n v="0.96511476799999996"/>
    <n v="0.66930455609301132"/>
    <n v="0.88174239496494233"/>
    <n v="-3.4885232151379765E-2"/>
    <n v="1.2244380439546678"/>
    <n v="-2.3347540846600645"/>
    <n v="0.36210425784492517"/>
    <n v="0.66838904285613165"/>
  </r>
  <r>
    <x v="5"/>
    <s v="South Korea"/>
    <x v="0"/>
    <x v="3"/>
    <n v="3216.29"/>
    <n v="1077.8499999999999"/>
    <n v="-466.82"/>
    <n v="-469.08"/>
    <n v="-576.23"/>
    <n v="0.50380444300000005"/>
    <n v="-14.51"/>
    <n v="-21.82"/>
    <x v="1"/>
    <x v="25"/>
    <n v="0.85485761500000002"/>
    <n v="0.3351221438365321"/>
    <n v="0.99518205849748442"/>
    <n v="-0.14514238454865699"/>
    <n v="1.2343729917312884"/>
    <s v=""/>
    <s v=""/>
    <s v=""/>
  </r>
  <r>
    <x v="5"/>
    <s v="Canada"/>
    <x v="1"/>
    <x v="3"/>
    <n v="3882.07"/>
    <n v="1243.6500000000001"/>
    <n v="535.5"/>
    <n v="607.84"/>
    <n v="605.78"/>
    <n v="0.47118155699999997"/>
    <n v="13.79"/>
    <n v="20.29"/>
    <x v="0"/>
    <x v="26"/>
    <n v="1.137941871"/>
    <n v="0.32035743817087275"/>
    <n v="0.88098841800473804"/>
    <n v="0.13794187121819029"/>
    <n v="1.1312418300653595"/>
    <n v="-2.1471230881281862"/>
    <n v="0.20700247801037849"/>
    <n v="0.15382474370274174"/>
  </r>
  <r>
    <x v="5"/>
    <s v="USA"/>
    <x v="2"/>
    <x v="3"/>
    <n v="9783.17"/>
    <n v="3690.71"/>
    <n v="15.88"/>
    <n v="16.899999999999999"/>
    <n v="142.77000000000001"/>
    <n v="0.60568246599999997"/>
    <n v="0.16"/>
    <n v="0.26"/>
    <x v="2"/>
    <x v="27"/>
    <n v="1.0016231959999999"/>
    <n v="0.37725093195763748"/>
    <n v="0.93964497041420136"/>
    <n v="1.6231957535236534E-3"/>
    <n v="8.9905541561712852"/>
    <n v="-0.97034547152194217"/>
    <n v="1.5200910854260743"/>
    <n v="1.9676436296385638"/>
  </r>
  <r>
    <x v="5"/>
    <s v="South Korea"/>
    <x v="3"/>
    <x v="3"/>
    <n v="9729.0300000000007"/>
    <n v="7099.39"/>
    <n v="1430.84"/>
    <n v="1464.2"/>
    <n v="1583.89"/>
    <n v="2.698729025"/>
    <n v="14.71"/>
    <n v="54.39"/>
    <x v="0"/>
    <x v="28"/>
    <n v="1.1470691319999999"/>
    <n v="0.72971200623289267"/>
    <n v="0.9772162272913536"/>
    <n v="0.14706913227731849"/>
    <n v="1.1069651393586986"/>
    <n v="89.103274559193935"/>
    <n v="-5.5339935828570309E-3"/>
    <n v="0.92358380907738624"/>
  </r>
  <r>
    <x v="5"/>
    <s v="Brazil"/>
    <x v="4"/>
    <x v="3"/>
    <n v="7809.95"/>
    <n v="4309.26"/>
    <n v="1294.22"/>
    <n v="1494.61"/>
    <n v="1406.17"/>
    <n v="1.230624629"/>
    <n v="16.57"/>
    <n v="36.96"/>
    <x v="0"/>
    <x v="29"/>
    <n v="1.1657142490000001"/>
    <n v="0.55176537621879784"/>
    <n v="0.86592489010511109"/>
    <n v="0.16571424913091634"/>
    <n v="1.0864999768200152"/>
    <n v="-9.5482373990103647E-2"/>
    <n v="-0.19725296355340674"/>
    <n v="-0.39300982197062001"/>
  </r>
  <r>
    <x v="6"/>
    <s v="UK"/>
    <x v="0"/>
    <x v="2"/>
    <n v="2426.62"/>
    <n v="922.57"/>
    <n v="-481.61"/>
    <n v="-404.83"/>
    <n v="-416.21"/>
    <n v="0.61298157600000003"/>
    <n v="-19.84"/>
    <n v="-32"/>
    <x v="1"/>
    <x v="30"/>
    <n v="0.80153052400000002"/>
    <n v="0.38018725634833639"/>
    <n v="1.18965985722402"/>
    <n v="-0.19846947606135285"/>
    <n v="0.86420547746101606"/>
    <s v=""/>
    <s v=""/>
    <s v=""/>
  </r>
  <r>
    <x v="6"/>
    <s v="UK"/>
    <x v="1"/>
    <x v="2"/>
    <n v="3667.78"/>
    <n v="1519.84"/>
    <n v="803.92"/>
    <n v="715.26"/>
    <n v="888.79"/>
    <n v="0.70725242499999996"/>
    <n v="21.91"/>
    <n v="37.409999999999997"/>
    <x v="0"/>
    <x v="31"/>
    <n v="1.2191843570000001"/>
    <n v="0.41437599856043705"/>
    <n v="1.123954925481643"/>
    <n v="0.21918435674985956"/>
    <n v="1.1055702059906458"/>
    <n v="-2.6692344428064199"/>
    <n v="0.51147686906066891"/>
    <n v="0.64739802941782176"/>
  </r>
  <r>
    <x v="6"/>
    <s v="Canada"/>
    <x v="2"/>
    <x v="2"/>
    <n v="7338.03"/>
    <n v="4483.25"/>
    <n v="988.34"/>
    <n v="1075.69"/>
    <n v="911.57"/>
    <n v="1.569889817"/>
    <n v="13.47"/>
    <n v="34.61"/>
    <x v="0"/>
    <x v="32"/>
    <n v="1.1346873749999999"/>
    <n v="0.61096097999054244"/>
    <n v="0.91879630748635754"/>
    <n v="0.13468737522196012"/>
    <n v="0.92232430135378518"/>
    <n v="0.22940093541645945"/>
    <n v="1.0006734318852275"/>
    <n v="1.9498170860090536"/>
  </r>
  <r>
    <x v="6"/>
    <s v="South Korea"/>
    <x v="3"/>
    <x v="2"/>
    <n v="5445.58"/>
    <n v="2983.66"/>
    <n v="679.74"/>
    <n v="809.95"/>
    <n v="674.44"/>
    <n v="1.211434143"/>
    <n v="12.48"/>
    <n v="27.6"/>
    <x v="0"/>
    <x v="33"/>
    <n v="1.124824169"/>
    <n v="0.54790490636442768"/>
    <n v="0.83923698993765039"/>
    <n v="0.12482416932631603"/>
    <n v="0.99220290110924769"/>
    <n v="-0.3122407268753668"/>
    <n v="-0.25789619284739906"/>
    <n v="-0.33448725812747454"/>
  </r>
  <r>
    <x v="6"/>
    <s v="Germany"/>
    <x v="4"/>
    <x v="2"/>
    <n v="7091.81"/>
    <n v="4560.62"/>
    <n v="653.80999999999995"/>
    <n v="651.85"/>
    <n v="531.9"/>
    <n v="1.8010566299999999"/>
    <n v="9.2200000000000006"/>
    <n v="25.82"/>
    <x v="0"/>
    <x v="34"/>
    <n v="1.0921922610000001"/>
    <n v="0.64308265449863988"/>
    <n v="1.0030068267239394"/>
    <n v="9.2192261213991905E-2"/>
    <n v="0.81353910157385179"/>
    <n v="-3.8146938535322424E-2"/>
    <n v="0.3023057231736565"/>
    <n v="0.52853207134861213"/>
  </r>
  <r>
    <x v="7"/>
    <s v="Germany"/>
    <x v="0"/>
    <x v="4"/>
    <n v="9043.15"/>
    <n v="5758.53"/>
    <n v="-412.79"/>
    <n v="-494.45"/>
    <n v="-424.81"/>
    <n v="1.752642934"/>
    <n v="-4.5599999999999996"/>
    <n v="-12.56"/>
    <x v="1"/>
    <x v="35"/>
    <n v="0.95435329499999999"/>
    <n v="0.63678364286780598"/>
    <n v="0.83484679947416329"/>
    <n v="-4.5646704964531166E-2"/>
    <n v="1.0291189224545167"/>
    <s v=""/>
    <s v=""/>
    <s v=""/>
  </r>
  <r>
    <x v="7"/>
    <s v="India"/>
    <x v="1"/>
    <x v="4"/>
    <n v="1606.71"/>
    <n v="1204.93"/>
    <n v="1356.64"/>
    <n v="1317.67"/>
    <n v="1543.3"/>
    <n v="2.99160716"/>
    <n v="84.38"/>
    <n v="336.83"/>
    <x v="0"/>
    <x v="36"/>
    <n v="1.84435897"/>
    <n v="0.74993620504011305"/>
    <n v="1.029574931507889"/>
    <n v="0.84435896957136014"/>
    <n v="1.1375899280575539"/>
    <n v="-4.2865137236851671"/>
    <n v="-0.82232850278940417"/>
    <n v="-0.7907573634243461"/>
  </r>
  <r>
    <x v="7"/>
    <s v="France"/>
    <x v="2"/>
    <x v="4"/>
    <n v="3541.8"/>
    <n v="3232.66"/>
    <n v="-118.18"/>
    <n v="-107.23"/>
    <n v="-124.07"/>
    <n v="10.423250790000001"/>
    <n v="-3.34"/>
    <n v="-38.1"/>
    <x v="2"/>
    <x v="37"/>
    <n v="0.96663278600000002"/>
    <n v="0.91271669772432085"/>
    <n v="1.1021169448848269"/>
    <n v="-3.3367214410751599E-2"/>
    <n v="1.0498392282958198"/>
    <n v="-1.0871122773912019"/>
    <n v="1.2043803797822881"/>
    <n v="1.6828612450515794"/>
  </r>
  <r>
    <x v="7"/>
    <s v="Germany"/>
    <x v="3"/>
    <x v="4"/>
    <n v="2591.2399999999998"/>
    <n v="1465.81"/>
    <n v="-359.17"/>
    <n v="-317.35000000000002"/>
    <n v="-290.70999999999998"/>
    <n v="1.3012961750000001"/>
    <n v="-13.86"/>
    <n v="-31.89"/>
    <x v="1"/>
    <x v="38"/>
    <n v="0.86139068600000002"/>
    <n v="0.56567897994782423"/>
    <n v="1.1317787931306129"/>
    <n v="-0.1386093144594866"/>
    <n v="0.8093938803352172"/>
    <n v="2.0391775258080895"/>
    <n v="-0.26838330792252535"/>
    <n v="-0.54656227379309918"/>
  </r>
  <r>
    <x v="7"/>
    <s v="France"/>
    <x v="4"/>
    <x v="4"/>
    <n v="2303.31"/>
    <n v="976.56"/>
    <n v="981.54"/>
    <n v="1058.8900000000001"/>
    <n v="1062.53"/>
    <n v="0.73549285399999997"/>
    <n v="42.6"/>
    <n v="73.92"/>
    <x v="0"/>
    <x v="39"/>
    <n v="1.4261432460000001"/>
    <n v="0.42398114018521171"/>
    <n v="0.9269518080253849"/>
    <n v="0.42614324602419995"/>
    <n v="1.0825131935529881"/>
    <n v="-3.732800623660105"/>
    <n v="-0.11111668544789362"/>
    <n v="-0.33377450010574361"/>
  </r>
  <r>
    <x v="8"/>
    <s v="Nigeria"/>
    <x v="0"/>
    <x v="0"/>
    <n v="7915.96"/>
    <n v="5082.8500000000004"/>
    <n v="12.41"/>
    <n v="12.97"/>
    <n v="-154.94999999999999"/>
    <n v="1.7934560209999999"/>
    <n v="0.16"/>
    <n v="0.44"/>
    <x v="2"/>
    <x v="40"/>
    <n v="1.0015677190000001"/>
    <n v="0.64210152653626351"/>
    <n v="0.9568234387047031"/>
    <n v="1.5677188869069577E-3"/>
    <n v="-12.485898468976631"/>
    <s v=""/>
    <s v=""/>
    <s v=""/>
  </r>
  <r>
    <x v="8"/>
    <s v="Germany"/>
    <x v="1"/>
    <x v="0"/>
    <n v="3828.32"/>
    <n v="2270.06"/>
    <n v="903.93"/>
    <n v="1010.88"/>
    <n v="1059.94"/>
    <n v="1.455860886"/>
    <n v="23.61"/>
    <n v="57.97"/>
    <x v="0"/>
    <x v="41"/>
    <n v="1.2361166260000001"/>
    <n v="0.59296506039202568"/>
    <n v="0.89420109211775878"/>
    <n v="0.23611662556944035"/>
    <n v="1.1725907979600192"/>
    <n v="71.838839645447223"/>
    <n v="-0.51637956735506496"/>
    <n v="-0.55338835495834038"/>
  </r>
  <r>
    <x v="8"/>
    <s v="Canada"/>
    <x v="2"/>
    <x v="0"/>
    <n v="7581.91"/>
    <n v="2323.12"/>
    <n v="844.05"/>
    <n v="786.03"/>
    <n v="706.07"/>
    <n v="0.44167415799999998"/>
    <n v="11.13"/>
    <n v="16.05"/>
    <x v="0"/>
    <x v="42"/>
    <n v="1.111324191"/>
    <n v="0.30640300399239767"/>
    <n v="1.0738139765657799"/>
    <n v="0.11132419139768211"/>
    <n v="0.83652627214027619"/>
    <n v="-6.624406757160399E-2"/>
    <n v="0.98047968821833065"/>
    <n v="2.3373831528682037E-2"/>
  </r>
  <r>
    <x v="8"/>
    <s v="USA"/>
    <x v="3"/>
    <x v="0"/>
    <n v="1849.19"/>
    <n v="1290.94"/>
    <n v="-422.33"/>
    <n v="-389.1"/>
    <n v="-407.5"/>
    <n v="2.3083373370000002"/>
    <n v="-22.83"/>
    <n v="-75.52"/>
    <x v="1"/>
    <x v="43"/>
    <n v="0.77161351700000003"/>
    <n v="0.69811106484460761"/>
    <n v="1.0854022102287328"/>
    <n v="-0.22838648273027648"/>
    <n v="0.96488527928397227"/>
    <n v="-1.5003613530004145"/>
    <n v="-0.75610499201388559"/>
    <n v="-0.44430765522228721"/>
  </r>
  <r>
    <x v="8"/>
    <s v="USA"/>
    <x v="4"/>
    <x v="0"/>
    <n v="4142.41"/>
    <n v="1740.02"/>
    <n v="1184.05"/>
    <n v="1039.3"/>
    <n v="1148.5899999999999"/>
    <n v="0.72398213199999994"/>
    <n v="28.58"/>
    <n v="49.27"/>
    <x v="0"/>
    <x v="44"/>
    <n v="1.2858360230000001"/>
    <n v="0.42005016403494583"/>
    <n v="1.1392764360627345"/>
    <n v="0.285836022991447"/>
    <n v="0.97005194037413955"/>
    <n v="-3.8036132881869626"/>
    <n v="1.2401213504291067"/>
    <n v="0.34787054394472239"/>
  </r>
  <r>
    <x v="9"/>
    <s v="Japan"/>
    <x v="0"/>
    <x v="3"/>
    <n v="7290.92"/>
    <n v="3405.35"/>
    <n v="929.19"/>
    <n v="758.62"/>
    <n v="888.72"/>
    <n v="0.87618317300000004"/>
    <n v="12.74"/>
    <n v="23.91"/>
    <x v="0"/>
    <x v="45"/>
    <n v="1.127444822"/>
    <n v="0.4670672562584694"/>
    <n v="1.2248424771295248"/>
    <n v="0.12744482177832153"/>
    <n v="0.9564459367836502"/>
    <s v=""/>
    <s v=""/>
    <s v=""/>
  </r>
  <r>
    <x v="9"/>
    <s v="UK"/>
    <x v="1"/>
    <x v="3"/>
    <n v="5421.93"/>
    <n v="2342.33"/>
    <n v="1171.96"/>
    <n v="1263.83"/>
    <n v="1135.54"/>
    <n v="0.76034622100000004"/>
    <n v="21.61"/>
    <n v="38.04"/>
    <x v="0"/>
    <x v="46"/>
    <n v="1.216151813"/>
    <n v="0.43201037269016751"/>
    <n v="0.92730826139591571"/>
    <n v="0.21615181309976336"/>
    <n v="0.96892385405645243"/>
    <n v="0.26127056899019574"/>
    <n v="-0.25634487828696512"/>
    <n v="-0.31216174548871628"/>
  </r>
  <r>
    <x v="9"/>
    <s v="Nigeria"/>
    <x v="2"/>
    <x v="3"/>
    <n v="1641.82"/>
    <n v="1304.8"/>
    <n v="-312.25"/>
    <n v="-272.64"/>
    <n v="-138.41"/>
    <n v="3.8600616909999999"/>
    <n v="-19.010000000000002"/>
    <n v="-92.38"/>
    <x v="1"/>
    <x v="47"/>
    <n v="0.80981471800000004"/>
    <n v="0.79472780207330884"/>
    <n v="1.1452831572769953"/>
    <n v="-0.19018528218684144"/>
    <n v="0.44326661329063249"/>
    <n v="-1.2664340079866208"/>
    <n v="-0.697189008342048"/>
    <n v="-0.44294783399435605"/>
  </r>
  <r>
    <x v="9"/>
    <s v="USA"/>
    <x v="3"/>
    <x v="3"/>
    <n v="4155.91"/>
    <n v="2416.27"/>
    <n v="960.08"/>
    <n v="786.39"/>
    <n v="986.49"/>
    <n v="1.3881572360000001"/>
    <n v="23.1"/>
    <n v="55.16"/>
    <x v="0"/>
    <x v="48"/>
    <n v="1.2310155899999999"/>
    <n v="0.58140575710253595"/>
    <n v="1.2208700517554905"/>
    <n v="0.23101558984674839"/>
    <n v="1.0275081243229731"/>
    <n v="-4.0747157726180943"/>
    <n v="1.531282357383879"/>
    <n v="0.85183169834457395"/>
  </r>
  <r>
    <x v="9"/>
    <s v="UK"/>
    <x v="4"/>
    <x v="3"/>
    <n v="3817.23"/>
    <n v="2826.3"/>
    <n v="-407.99"/>
    <n v="-333.04"/>
    <n v="-265.81"/>
    <n v="2.849294843"/>
    <n v="-10.69"/>
    <n v="-41.13"/>
    <x v="1"/>
    <x v="49"/>
    <n v="0.89311883199999997"/>
    <n v="0.74040600121030176"/>
    <n v="1.2250480422772039"/>
    <n v="-0.106881167757772"/>
    <n v="0.65151106644770707"/>
    <n v="-1.4249541704857929"/>
    <n v="-8.1493583836031058E-2"/>
    <n v="0.16969543966526929"/>
  </r>
  <r>
    <x v="10"/>
    <s v="Brazil"/>
    <x v="0"/>
    <x v="2"/>
    <n v="7435.09"/>
    <n v="4030.98"/>
    <n v="367.7"/>
    <n v="352.78"/>
    <n v="414.04"/>
    <n v="1.183803264"/>
    <n v="4.9400000000000004"/>
    <n v="10.8"/>
    <x v="0"/>
    <x v="50"/>
    <n v="1.04945468"/>
    <n v="0.54215618102807095"/>
    <n v="1.0422926469754521"/>
    <n v="4.9454680440989954E-2"/>
    <n v="1.1260266521620887"/>
    <s v=""/>
    <s v=""/>
    <s v=""/>
  </r>
  <r>
    <x v="10"/>
    <s v="Germany"/>
    <x v="1"/>
    <x v="2"/>
    <n v="3191.8"/>
    <n v="1804.2"/>
    <n v="502.08"/>
    <n v="509.99"/>
    <n v="575.66999999999996"/>
    <n v="1.2992867379999999"/>
    <n v="15.73"/>
    <n v="36.159999999999997"/>
    <x v="0"/>
    <x v="51"/>
    <n v="1.157303089"/>
    <n v="0.5652609812644902"/>
    <n v="0.98448989195866576"/>
    <n v="0.15730308916598784"/>
    <n v="1.1465702676864244"/>
    <n v="0.36546097361979873"/>
    <n v="-0.57071131620464577"/>
    <n v="-0.552416533944599"/>
  </r>
  <r>
    <x v="10"/>
    <s v="Nigeria"/>
    <x v="2"/>
    <x v="2"/>
    <n v="3802.62"/>
    <n v="3355.99"/>
    <n v="772.81"/>
    <n v="865.84"/>
    <n v="843.67"/>
    <n v="7.4971283260000003"/>
    <n v="20.32"/>
    <n v="172.64"/>
    <x v="0"/>
    <x v="52"/>
    <n v="1.2032309299999999"/>
    <n v="0.88254677038462948"/>
    <n v="0.89255520650466591"/>
    <n v="0.20323093025335162"/>
    <n v="1.091691360101448"/>
    <n v="0.53921685787125551"/>
    <n v="0.19137163982705674"/>
    <n v="0.86009865868528967"/>
  </r>
  <r>
    <x v="10"/>
    <s v="Nigeria"/>
    <x v="3"/>
    <x v="2"/>
    <n v="3255.53"/>
    <n v="1265.1300000000001"/>
    <n v="751.88"/>
    <n v="848.25"/>
    <n v="812.47"/>
    <n v="0.63530108500000004"/>
    <n v="23.09"/>
    <n v="37.76"/>
    <x v="0"/>
    <x v="53"/>
    <n v="1.2309547139999999"/>
    <n v="0.3886095351601736"/>
    <n v="0.88638962569997048"/>
    <n v="0.23095471397898343"/>
    <n v="1.080584667766133"/>
    <n v="-2.7082982880656244E-2"/>
    <n v="-0.14387185677243577"/>
    <n v="-0.62302331055813631"/>
  </r>
  <r>
    <x v="10"/>
    <s v="Japan"/>
    <x v="4"/>
    <x v="2"/>
    <n v="1509.42"/>
    <n v="608.15"/>
    <n v="-463.56"/>
    <n v="-388.36"/>
    <n v="-390.35"/>
    <n v="0.67402732899999995"/>
    <n v="-30.69"/>
    <n v="-51.38"/>
    <x v="1"/>
    <x v="54"/>
    <n v="0.69288865899999996"/>
    <n v="0.4029031018536921"/>
    <n v="1.1936347718611597"/>
    <n v="-0.30711134077990221"/>
    <n v="0.84207006644231608"/>
    <n v="-1.6165345533861788"/>
    <n v="-0.53635199184157423"/>
    <n v="-0.5192984120208991"/>
  </r>
  <r>
    <x v="11"/>
    <s v="UK"/>
    <x v="0"/>
    <x v="3"/>
    <n v="10284.219999999999"/>
    <n v="5040.2299999999996"/>
    <n v="21.39"/>
    <n v="21.36"/>
    <n v="98.55"/>
    <n v="0.96096158499999995"/>
    <n v="0.21"/>
    <n v="0.41"/>
    <x v="2"/>
    <x v="55"/>
    <n v="1.0020798849999999"/>
    <n v="0.49009356081452943"/>
    <n v="1.0014044943820226"/>
    <n v="2.0798854944760032E-3"/>
    <n v="4.6072931276297329"/>
    <s v=""/>
    <s v=""/>
    <s v=""/>
  </r>
  <r>
    <x v="11"/>
    <s v="USA"/>
    <x v="1"/>
    <x v="3"/>
    <n v="7028.71"/>
    <n v="4739.97"/>
    <n v="1106.96"/>
    <n v="1010.45"/>
    <n v="977.94"/>
    <n v="2.070091229"/>
    <n v="15.75"/>
    <n v="48.34"/>
    <x v="0"/>
    <x v="56"/>
    <n v="1.1574912040000001"/>
    <n v="0.67437268005082018"/>
    <n v="1.0955119006383294"/>
    <n v="0.15749120393358099"/>
    <n v="0.88344655633446556"/>
    <n v="50.751285647498825"/>
    <n v="-0.31655390491451946"/>
    <n v="-5.9572678230953614E-2"/>
  </r>
  <r>
    <x v="11"/>
    <s v="France"/>
    <x v="2"/>
    <x v="3"/>
    <n v="3199.82"/>
    <n v="2156.04"/>
    <n v="-244.62"/>
    <n v="-220.16"/>
    <n v="-212.4"/>
    <n v="2.0636254570000001"/>
    <n v="-7.64"/>
    <n v="-23.41"/>
    <x v="1"/>
    <x v="57"/>
    <n v="0.92355195000000001"/>
    <n v="0.67380040127257157"/>
    <n v="1.1111010174418605"/>
    <n v="-7.64480502028239E-2"/>
    <n v="0.86828550404709348"/>
    <n v="-1.2209835947098358"/>
    <n v="-0.54475003236724806"/>
    <n v="-0.54513636162254198"/>
  </r>
  <r>
    <x v="11"/>
    <s v="South Korea"/>
    <x v="3"/>
    <x v="3"/>
    <n v="8195.01"/>
    <n v="6451.86"/>
    <n v="1001.74"/>
    <n v="1103.74"/>
    <n v="842.99"/>
    <n v="3.6991348880000001"/>
    <n v="12.22"/>
    <n v="57.43"/>
    <x v="0"/>
    <x v="58"/>
    <n v="1.122237801"/>
    <n v="0.78729129067566717"/>
    <n v="0.90758693170493054"/>
    <n v="0.1222378008080527"/>
    <n v="0.84152574520334622"/>
    <n v="-5.0950862562341594"/>
    <n v="1.5610846860135883"/>
    <n v="1.992458395948127"/>
  </r>
  <r>
    <x v="11"/>
    <s v="Japan"/>
    <x v="4"/>
    <x v="3"/>
    <n v="9417.11"/>
    <n v="8637.8799999999992"/>
    <n v="278.39999999999998"/>
    <n v="223.93"/>
    <n v="440.56"/>
    <n v="11.07091144"/>
    <n v="2.96"/>
    <n v="35.68"/>
    <x v="0"/>
    <x v="59"/>
    <n v="1.0295632100000001"/>
    <n v="0.91725380716589255"/>
    <n v="1.2432456571249944"/>
    <n v="2.9563209944452169E-2"/>
    <n v="1.5824712643678163"/>
    <n v="-0.72208357458023043"/>
    <n v="0.14912733480496063"/>
    <n v="0.33882012318928179"/>
  </r>
  <r>
    <x v="12"/>
    <s v="India"/>
    <x v="0"/>
    <x v="1"/>
    <n v="5331.29"/>
    <n v="2642.82"/>
    <n v="465.04"/>
    <n v="463.74"/>
    <n v="298.36"/>
    <n v="0.98264971999999995"/>
    <n v="8.7200000000000006"/>
    <n v="17.29"/>
    <x v="0"/>
    <x v="60"/>
    <n v="1.0872284189999999"/>
    <n v="0.4957186722162929"/>
    <n v="1.0028032949497563"/>
    <n v="8.7228419388178102E-2"/>
    <n v="0.64157921899191472"/>
    <s v=""/>
    <s v=""/>
    <s v=""/>
  </r>
  <r>
    <x v="12"/>
    <s v="Canada"/>
    <x v="1"/>
    <x v="1"/>
    <n v="8237.7099999999991"/>
    <n v="4951.07"/>
    <n v="1392.39"/>
    <n v="1549.06"/>
    <n v="1237.77"/>
    <n v="1.5059648750000001"/>
    <n v="16.899999999999999"/>
    <n v="42.35"/>
    <x v="0"/>
    <x v="61"/>
    <n v="1.1690263430000001"/>
    <n v="0.60102504215370534"/>
    <n v="0.89886124488399421"/>
    <n v="0.16902634348623588"/>
    <n v="0.88895352595178068"/>
    <n v="1.9941295372441081"/>
    <n v="0.54516261542703537"/>
    <n v="0.87340416676126231"/>
  </r>
  <r>
    <x v="12"/>
    <s v="France"/>
    <x v="2"/>
    <x v="1"/>
    <n v="8038.24"/>
    <n v="5311.53"/>
    <n v="383.06"/>
    <n v="442.47"/>
    <n v="323.43"/>
    <n v="1.9472479490000001"/>
    <n v="4.76"/>
    <n v="14.04"/>
    <x v="0"/>
    <x v="62"/>
    <n v="1.04765471"/>
    <n v="0.66078270865264033"/>
    <n v="0.86573101001197816"/>
    <n v="4.7654710483887024E-2"/>
    <n v="0.84433248055134968"/>
    <n v="-0.72489029654048076"/>
    <n v="-2.4214253718569768E-2"/>
    <n v="7.2804464489494208E-2"/>
  </r>
  <r>
    <x v="12"/>
    <s v="India"/>
    <x v="3"/>
    <x v="1"/>
    <n v="7940.61"/>
    <n v="7405.62"/>
    <n v="1233.74"/>
    <n v="1400.78"/>
    <n v="1204.17"/>
    <n v="13.816687999999999"/>
    <n v="15.54"/>
    <n v="230.18"/>
    <x v="0"/>
    <x v="63"/>
    <n v="1.1553709350000001"/>
    <n v="0.93262608288280124"/>
    <n v="0.8807521523722498"/>
    <n v="0.15537093497854701"/>
    <n v="0.97603222721156813"/>
    <n v="2.2207487077742392"/>
    <n v="-1.2145693584665313E-2"/>
    <n v="0.39425363313395578"/>
  </r>
  <r>
    <x v="12"/>
    <s v="South Korea"/>
    <x v="4"/>
    <x v="1"/>
    <n v="1884.4"/>
    <n v="646.14"/>
    <n v="-337.3"/>
    <n v="-281.29000000000002"/>
    <n v="-142.65"/>
    <n v="0.52138730099999997"/>
    <n v="-17.89"/>
    <n v="-27.22"/>
    <x v="1"/>
    <x v="64"/>
    <n v="0.82100403300000002"/>
    <n v="0.34288898323073658"/>
    <n v="1.199118347612784"/>
    <n v="-0.17899596688601146"/>
    <n v="0.42291728431663206"/>
    <n v="-1.2733963395853258"/>
    <n v="-0.76268825694751408"/>
    <n v="-0.91275004658624126"/>
  </r>
  <r>
    <x v="13"/>
    <s v="France"/>
    <x v="0"/>
    <x v="1"/>
    <n v="2125.0700000000002"/>
    <n v="1756.66"/>
    <n v="1006.76"/>
    <n v="956.93"/>
    <n v="840.16"/>
    <n v="4.7552308769999998"/>
    <n v="47.35"/>
    <n v="272.52999999999997"/>
    <x v="0"/>
    <x v="65"/>
    <n v="1.4737538059999999"/>
    <n v="0.82663629903956104"/>
    <n v="1.0520727743931113"/>
    <n v="0.47375380575698678"/>
    <n v="0.83451865389963842"/>
    <s v=""/>
    <s v=""/>
    <s v=""/>
  </r>
  <r>
    <x v="13"/>
    <s v="Brazil"/>
    <x v="1"/>
    <x v="1"/>
    <n v="7733.13"/>
    <n v="3639.13"/>
    <n v="160.51"/>
    <n v="156.30000000000001"/>
    <n v="61.98"/>
    <n v="0.88867641100000005"/>
    <n v="2.08"/>
    <n v="3.92"/>
    <x v="2"/>
    <x v="66"/>
    <n v="1.0207561489999999"/>
    <n v="0.47058952843156654"/>
    <n v="1.0269353806781829"/>
    <n v="2.075614919185375E-2"/>
    <n v="0.38614416547255626"/>
    <n v="-0.84056776192935756"/>
    <n v="2.6390001270546377"/>
    <n v="1.0716188676237861"/>
  </r>
  <r>
    <x v="13"/>
    <s v="India"/>
    <x v="2"/>
    <x v="1"/>
    <n v="5141.78"/>
    <n v="2908.75"/>
    <n v="-264.95"/>
    <n v="-280.76"/>
    <n v="-166.53"/>
    <n v="1.3020199610000001"/>
    <n v="-5.15"/>
    <n v="-11.86"/>
    <x v="1"/>
    <x v="67"/>
    <n v="0.94847115199999998"/>
    <n v="0.56570876233522249"/>
    <n v="0.94368855962387799"/>
    <n v="-5.1528847986494951E-2"/>
    <n v="0.62853368560105682"/>
    <n v="-2.6506759703445266"/>
    <n v="-0.33509717281359558"/>
    <n v="-0.20070181609340695"/>
  </r>
  <r>
    <x v="13"/>
    <s v="Nigeria"/>
    <x v="3"/>
    <x v="1"/>
    <n v="1011.17"/>
    <n v="611.65"/>
    <n v="-52.81"/>
    <n v="-62.59"/>
    <n v="-247.95"/>
    <n v="1.527142883"/>
    <n v="-5.22"/>
    <n v="-13.18"/>
    <x v="2"/>
    <x v="68"/>
    <n v="0.94777337100000003"/>
    <n v="0.60489334137682094"/>
    <n v="0.84374500718964685"/>
    <n v="-5.222662855899602E-2"/>
    <n v="4.6951334974436651"/>
    <n v="-0.80067937346669182"/>
    <n v="-0.80334242227399844"/>
    <n v="-0.78972067039106142"/>
  </r>
  <r>
    <x v="13"/>
    <s v="Brazil"/>
    <x v="4"/>
    <x v="1"/>
    <n v="7690.01"/>
    <n v="2350.83"/>
    <n v="1485.93"/>
    <n v="1232.6099999999999"/>
    <n v="1507.47"/>
    <n v="0.44021631999999999"/>
    <n v="19.32"/>
    <n v="27.83"/>
    <x v="0"/>
    <x v="69"/>
    <n v="1.1932286169999999"/>
    <n v="0.30569921235473035"/>
    <n v="1.2055151264390198"/>
    <n v="0.19322861738801381"/>
    <n v="1.014495972219418"/>
    <n v="-29.137284605188409"/>
    <n v="6.6050614634532279"/>
    <n v="2.8434235265266081"/>
  </r>
  <r>
    <x v="14"/>
    <s v="UK"/>
    <x v="0"/>
    <x v="3"/>
    <n v="7286.41"/>
    <n v="4698.25"/>
    <n v="755.12"/>
    <n v="780.58"/>
    <n v="915.58"/>
    <n v="1.814584838"/>
    <n v="10.36"/>
    <n v="29.16"/>
    <x v="0"/>
    <x v="70"/>
    <n v="1.1036340259999999"/>
    <n v="0.64479627141486684"/>
    <n v="0.96738322785620945"/>
    <n v="0.1036340255352087"/>
    <n v="1.2124960271215171"/>
    <s v=""/>
    <s v=""/>
    <s v=""/>
  </r>
  <r>
    <x v="14"/>
    <s v="France"/>
    <x v="1"/>
    <x v="3"/>
    <n v="9841.7999999999993"/>
    <n v="6714.79"/>
    <n v="289.04000000000002"/>
    <n v="243.58"/>
    <n v="223.31"/>
    <n v="2.1466628480000001"/>
    <n v="2.94"/>
    <n v="9.24"/>
    <x v="0"/>
    <x v="71"/>
    <n v="1.029368611"/>
    <n v="0.68227255176898538"/>
    <n v="1.1866327284670335"/>
    <n v="2.9368611432867977E-2"/>
    <n v="0.77259202878494326"/>
    <n v="-0.61722640110181159"/>
    <n v="0.35070631490679216"/>
    <n v="0.42921087639014527"/>
  </r>
  <r>
    <x v="14"/>
    <s v="India"/>
    <x v="2"/>
    <x v="3"/>
    <n v="10257.43"/>
    <n v="4085.82"/>
    <n v="667.31"/>
    <n v="554.6"/>
    <n v="857.07"/>
    <n v="0.66192750600000005"/>
    <n v="6.51"/>
    <n v="10.81"/>
    <x v="0"/>
    <x v="72"/>
    <n v="1.065056257"/>
    <n v="0.39832784625388623"/>
    <n v="1.2032275513883879"/>
    <n v="6.5056256781669472E-2"/>
    <n v="1.2843655872083442"/>
    <n v="1.3087115970107941"/>
    <n v="4.2231095937735073E-2"/>
    <n v="-0.39151931780442872"/>
  </r>
  <r>
    <x v="14"/>
    <s v="Brazil"/>
    <x v="3"/>
    <x v="3"/>
    <n v="4088.88"/>
    <n v="2405.77"/>
    <n v="322.41000000000003"/>
    <n v="335.67"/>
    <n v="230.8"/>
    <n v="1.428508627"/>
    <n v="7.88"/>
    <n v="19.14"/>
    <x v="0"/>
    <x v="73"/>
    <n v="1.0788504430000001"/>
    <n v="0.5883689421063959"/>
    <n v="0.96049691661453218"/>
    <n v="7.8850443153137287E-2"/>
    <n v="0.71585868924661145"/>
    <n v="-0.51685123855479453"/>
    <n v="-0.60137383340661354"/>
    <n v="-0.41119040975862864"/>
  </r>
  <r>
    <x v="14"/>
    <s v="South Korea"/>
    <x v="4"/>
    <x v="3"/>
    <n v="2368.4"/>
    <n v="737.42"/>
    <n v="662.33"/>
    <n v="773.38"/>
    <n v="495.42"/>
    <n v="0.451859705"/>
    <n v="27.95"/>
    <n v="40.58"/>
    <x v="0"/>
    <x v="74"/>
    <n v="1.2796529299999999"/>
    <n v="0.31135787873669984"/>
    <n v="0.85640952701130113"/>
    <n v="0.27965293024826887"/>
    <n v="0.74799571210725768"/>
    <n v="1.0543097298470891"/>
    <n v="-0.42077047993582595"/>
    <n v="-0.693478595210681"/>
  </r>
  <r>
    <x v="15"/>
    <s v="India"/>
    <x v="0"/>
    <x v="2"/>
    <n v="9100.3700000000008"/>
    <n v="7061.31"/>
    <n v="252.93"/>
    <n v="284.35000000000002"/>
    <n v="447.84"/>
    <n v="3.4613412160000001"/>
    <n v="2.78"/>
    <n v="12.4"/>
    <x v="0"/>
    <x v="75"/>
    <n v="1.0277933749999999"/>
    <n v="0.77593658279828182"/>
    <n v="0.88950237383506237"/>
    <n v="2.7793375434185641E-2"/>
    <n v="1.7706084687462933"/>
    <s v=""/>
    <s v=""/>
    <s v=""/>
  </r>
  <r>
    <x v="15"/>
    <s v="UK"/>
    <x v="1"/>
    <x v="2"/>
    <n v="9093.52"/>
    <n v="4842.59"/>
    <n v="1176.6600000000001"/>
    <n v="1161.92"/>
    <n v="1142.5899999999999"/>
    <n v="1.138916923"/>
    <n v="12.94"/>
    <n v="27.67"/>
    <x v="0"/>
    <x v="76"/>
    <n v="1.129395438"/>
    <n v="0.53253195682200072"/>
    <n v="1.0126858992013219"/>
    <n v="0.12939543763031258"/>
    <n v="0.97104516172896149"/>
    <n v="3.6521171865733604"/>
    <n v="-7.5271664778469043E-4"/>
    <n v="-0.31420798690328"/>
  </r>
  <r>
    <x v="15"/>
    <s v="South Korea"/>
    <x v="2"/>
    <x v="2"/>
    <n v="853.12"/>
    <n v="301.74"/>
    <n v="568.69000000000005"/>
    <n v="625.54"/>
    <n v="733.96"/>
    <n v="0.54626231000000003"/>
    <n v="66.58"/>
    <n v="102.95"/>
    <x v="0"/>
    <x v="77"/>
    <n v="1.6666002440000001"/>
    <n v="0.3536899849962491"/>
    <n v="0.90911852159734008"/>
    <n v="0.66660024381095284"/>
    <n v="1.2906152736992034"/>
    <n v="-0.51669131269865554"/>
    <n v="-0.90618374402871482"/>
    <n v="-0.93769036817075169"/>
  </r>
  <r>
    <x v="15"/>
    <s v="Germany"/>
    <x v="3"/>
    <x v="2"/>
    <n v="8758.5499999999993"/>
    <n v="6762.03"/>
    <n v="-5.3"/>
    <n v="-5.2"/>
    <n v="-153.63999999999999"/>
    <n v="3.385213829"/>
    <n v="-0.06"/>
    <n v="-0.27"/>
    <x v="2"/>
    <x v="78"/>
    <n v="0.99939487699999996"/>
    <n v="0.77204902637993733"/>
    <n v="1.0192307692307692"/>
    <n v="-6.0512299410290518E-4"/>
    <n v="28.988679245283016"/>
    <n v="-1.0093196644920781"/>
    <n v="9.2664924043510872"/>
    <n v="21.410121296480412"/>
  </r>
  <r>
    <x v="15"/>
    <s v="India"/>
    <x v="4"/>
    <x v="2"/>
    <n v="5257.45"/>
    <n v="3860.09"/>
    <n v="736.26"/>
    <n v="694.49"/>
    <n v="581.67999999999995"/>
    <n v="2.7604462299999999"/>
    <n v="14"/>
    <n v="52.65"/>
    <x v="0"/>
    <x v="79"/>
    <n v="1.140041275"/>
    <n v="0.7342133543828282"/>
    <n v="1.0601448544975449"/>
    <n v="0.14004127476247991"/>
    <n v="0.79004699426832903"/>
    <n v="-139.91698113207548"/>
    <n v="-0.39973511597239264"/>
    <n v="-0.42915219246291419"/>
  </r>
  <r>
    <x v="16"/>
    <s v="UK"/>
    <x v="0"/>
    <x v="2"/>
    <n v="827.24"/>
    <n v="484.23"/>
    <n v="1204.3599999999999"/>
    <n v="1229.3699999999999"/>
    <n v="1228.74"/>
    <n v="1.407564657"/>
    <n v="145.41"/>
    <n v="350.09"/>
    <x v="0"/>
    <x v="80"/>
    <n v="2.455877375"/>
    <n v="0.58535612397853098"/>
    <n v="0.97965624669546192"/>
    <n v="1.4558773753686958"/>
    <n v="1.020243116676077"/>
    <s v=""/>
    <s v=""/>
    <s v=""/>
  </r>
  <r>
    <x v="16"/>
    <s v="France"/>
    <x v="1"/>
    <x v="2"/>
    <n v="8972.19"/>
    <n v="6798.13"/>
    <n v="341.07"/>
    <n v="379.91"/>
    <n v="396.82"/>
    <n v="3.1254935810000002"/>
    <n v="3.8"/>
    <n v="15.68"/>
    <x v="0"/>
    <x v="81"/>
    <n v="1.0380141300000001"/>
    <n v="0.75768903690180434"/>
    <n v="0.89776526019320357"/>
    <n v="3.8014130329384464E-2"/>
    <n v="1.1634561820154221"/>
    <n v="-0.71680394566408723"/>
    <n v="9.8459334654997352"/>
    <n v="13.039051690312453"/>
  </r>
  <r>
    <x v="16"/>
    <s v="Japan"/>
    <x v="2"/>
    <x v="2"/>
    <n v="5399.47"/>
    <n v="5056.83"/>
    <n v="716.18"/>
    <n v="755.32"/>
    <n v="738.1"/>
    <n v="14.715670080000001"/>
    <n v="13.26"/>
    <n v="208.41"/>
    <x v="0"/>
    <x v="82"/>
    <n v="1.132638944"/>
    <n v="0.93654191985509683"/>
    <n v="0.94818090345813677"/>
    <n v="0.13263894419267075"/>
    <n v="1.0306068306850233"/>
    <n v="1.099803559386636"/>
    <n v="-0.39819932480252873"/>
    <n v="-0.2561439690032406"/>
  </r>
  <r>
    <x v="16"/>
    <s v="Brazil"/>
    <x v="3"/>
    <x v="2"/>
    <n v="1904.57"/>
    <n v="1349.96"/>
    <n v="95.92"/>
    <n v="96.82"/>
    <n v="174.98"/>
    <n v="2.4296907179999998"/>
    <n v="5.03"/>
    <n v="17.260000000000002"/>
    <x v="2"/>
    <x v="83"/>
    <n v="1.0503630740000001"/>
    <n v="0.70880041164147289"/>
    <n v="0.99070439991737258"/>
    <n v="5.0363074079713535E-2"/>
    <n v="1.8242285237698079"/>
    <n v="-0.86606718981261699"/>
    <n v="-0.64726723178386036"/>
    <n v="-0.73304224187880551"/>
  </r>
  <r>
    <x v="16"/>
    <s v="Nigeria"/>
    <x v="4"/>
    <x v="2"/>
    <n v="6121.63"/>
    <n v="2193.13"/>
    <n v="16.489999999999998"/>
    <n v="16.22"/>
    <n v="208.5"/>
    <n v="0.55811968199999995"/>
    <n v="0.27"/>
    <n v="0.42"/>
    <x v="2"/>
    <x v="84"/>
    <n v="1.002693727"/>
    <n v="0.3582591564664967"/>
    <n v="1.0166461159062885"/>
    <n v="2.6937269975480386E-3"/>
    <n v="12.644026682838085"/>
    <n v="-0.82808590492076739"/>
    <n v="2.2141795785925433"/>
    <n v="0.624588876707458"/>
  </r>
  <r>
    <x v="17"/>
    <s v="Nigeria"/>
    <x v="0"/>
    <x v="2"/>
    <n v="6534.37"/>
    <n v="2933.45"/>
    <n v="-348.27"/>
    <n v="-296.57"/>
    <n v="-497.06"/>
    <n v="0.81441197200000004"/>
    <n v="-5.33"/>
    <n v="-9.67"/>
    <x v="1"/>
    <x v="85"/>
    <n v="0.94670182400000003"/>
    <n v="0.44892621629935248"/>
    <n v="1.1743264659270998"/>
    <n v="-5.3298175646619338E-2"/>
    <n v="1.4272260028139088"/>
    <s v=""/>
    <s v=""/>
    <s v=""/>
  </r>
  <r>
    <x v="17"/>
    <s v="Japan"/>
    <x v="1"/>
    <x v="2"/>
    <n v="7341.28"/>
    <n v="3472.38"/>
    <n v="893"/>
    <n v="861.45"/>
    <n v="1042.73"/>
    <n v="0.89727996700000001"/>
    <n v="12.16"/>
    <n v="23.08"/>
    <x v="0"/>
    <x v="86"/>
    <n v="1.121640913"/>
    <n v="0.4729938103437003"/>
    <n v="1.0366242962447036"/>
    <n v="0.12164091275635856"/>
    <n v="1.1676707726763718"/>
    <n v="-3.5641025641025643"/>
    <n v="0.12348703853623225"/>
    <n v="0.18371882936474129"/>
  </r>
  <r>
    <x v="17"/>
    <s v="Germany"/>
    <x v="2"/>
    <x v="2"/>
    <n v="1147.8800000000001"/>
    <n v="782.26"/>
    <n v="-418.26"/>
    <n v="-362.87"/>
    <n v="-506.83"/>
    <n v="2.1336865989999998"/>
    <n v="-36.409999999999997"/>
    <n v="-114.08"/>
    <x v="1"/>
    <x v="87"/>
    <n v="0.63562393299999997"/>
    <n v="0.68148238491828406"/>
    <n v="1.15264419764654"/>
    <n v="-0.3643760671847231"/>
    <n v="1.2117582365036101"/>
    <n v="-1.4683762597984322"/>
    <n v="-0.84364034609768324"/>
    <n v="-0.77471935675242909"/>
  </r>
  <r>
    <x v="17"/>
    <s v="France"/>
    <x v="3"/>
    <x v="2"/>
    <n v="4662.87"/>
    <n v="1488.66"/>
    <n v="211.98"/>
    <n v="245.41"/>
    <n v="63.48"/>
    <n v="0.468839002"/>
    <n v="4.55"/>
    <n v="6.68"/>
    <x v="0"/>
    <x v="88"/>
    <n v="1.0454612720000001"/>
    <n v="0.31925831086862816"/>
    <n v="0.86377898211156834"/>
    <n v="4.5461271706052277E-2"/>
    <n v="0.29946221341636003"/>
    <n v="-1.506813943480132"/>
    <n v="3.0621580653029929"/>
    <n v="0.90302456983611601"/>
  </r>
  <r>
    <x v="17"/>
    <s v="Japan"/>
    <x v="4"/>
    <x v="2"/>
    <n v="8097.81"/>
    <n v="3043.08"/>
    <n v="523.30999999999995"/>
    <n v="451.51"/>
    <n v="474.23"/>
    <n v="0.60190785700000005"/>
    <n v="6.46"/>
    <n v="10.35"/>
    <x v="0"/>
    <x v="89"/>
    <n v="1.064623645"/>
    <n v="0.37579049150325827"/>
    <n v="1.1590219485725675"/>
    <n v="6.4623645158382315E-2"/>
    <n v="0.90621237889587447"/>
    <n v="1.4686762902160579"/>
    <n v="0.73665789524477432"/>
    <n v="1.04417395510056"/>
  </r>
  <r>
    <x v="18"/>
    <s v="UK"/>
    <x v="0"/>
    <x v="2"/>
    <n v="5480.64"/>
    <n v="2585.1"/>
    <n v="-130.96"/>
    <n v="-115.73"/>
    <n v="-182.77"/>
    <n v="0.89248159299999996"/>
    <n v="-2.39"/>
    <n v="-4.5199999999999996"/>
    <x v="2"/>
    <x v="90"/>
    <n v="0.97610498000000001"/>
    <n v="0.47167849010334556"/>
    <n v="1.1315994124254731"/>
    <n v="-2.3895019559759444E-2"/>
    <n v="1.3956169822846671"/>
    <s v=""/>
    <s v=""/>
    <s v=""/>
  </r>
  <r>
    <x v="18"/>
    <s v="Canada"/>
    <x v="1"/>
    <x v="2"/>
    <n v="9436.2099999999991"/>
    <n v="6423.87"/>
    <n v="994.94"/>
    <n v="810.55"/>
    <n v="895.92"/>
    <n v="2.1318175739999998"/>
    <n v="10.54"/>
    <n v="33.020000000000003"/>
    <x v="0"/>
    <x v="91"/>
    <n v="1.1054385179999999"/>
    <n v="0.68076802021150451"/>
    <n v="1.2274875084818953"/>
    <n v="0.10543851821864925"/>
    <n v="0.90047641063782735"/>
    <n v="-8.5972816127061709"/>
    <n v="0.72173505284054396"/>
    <n v="1.4849599628641059"/>
  </r>
  <r>
    <x v="18"/>
    <s v="Germany"/>
    <x v="2"/>
    <x v="2"/>
    <n v="6294.86"/>
    <n v="4507.8599999999997"/>
    <n v="-439.06"/>
    <n v="-503.55"/>
    <n v="-497.4"/>
    <n v="2.521165962"/>
    <n v="-6.97"/>
    <n v="-24.56"/>
    <x v="1"/>
    <x v="92"/>
    <n v="0.93025102999999998"/>
    <n v="0.7161175943547593"/>
    <n v="0.87192930195611162"/>
    <n v="-6.974896979440369E-2"/>
    <n v="1.1328747779346786"/>
    <n v="-1.441292942287977"/>
    <n v="-0.33290378234481849"/>
    <n v="-0.29826413050077294"/>
  </r>
  <r>
    <x v="18"/>
    <s v="Brazil"/>
    <x v="3"/>
    <x v="2"/>
    <n v="2415.2600000000002"/>
    <n v="1085.96"/>
    <n v="-459.86"/>
    <n v="-427.13"/>
    <n v="-575.28"/>
    <n v="0.81633102300000004"/>
    <n v="-19.03"/>
    <n v="-34.57"/>
    <x v="1"/>
    <x v="93"/>
    <n v="0.80960227900000004"/>
    <n v="0.44962447107143744"/>
    <n v="1.0766277245803386"/>
    <n v="-0.19039772115631443"/>
    <n v="1.2509894315661287"/>
    <n v="4.7373935225253974E-2"/>
    <n v="-0.61631235643048454"/>
    <n v="-0.7590963339589073"/>
  </r>
  <r>
    <x v="18"/>
    <s v="Japan"/>
    <x v="4"/>
    <x v="2"/>
    <n v="8113.67"/>
    <n v="5071.76"/>
    <n v="447.94"/>
    <n v="421.98"/>
    <n v="507.47"/>
    <n v="1.666740646"/>
    <n v="5.52"/>
    <n v="14.72"/>
    <x v="0"/>
    <x v="94"/>
    <n v="1.0552080619999999"/>
    <n v="0.62508827694495839"/>
    <n v="1.061519503293995"/>
    <n v="5.520806244276634E-2"/>
    <n v="1.1328972630262983"/>
    <n v="-1.9740790675422952"/>
    <n v="2.3593360549174829"/>
    <n v="3.6703009318943609"/>
  </r>
  <r>
    <x v="19"/>
    <s v="Brazil"/>
    <x v="0"/>
    <x v="2"/>
    <n v="10427.23"/>
    <n v="3736.67"/>
    <n v="990.88"/>
    <n v="963.79"/>
    <n v="841.91"/>
    <n v="0.55841521100000002"/>
    <n v="9.5"/>
    <n v="14.81"/>
    <x v="0"/>
    <x v="95"/>
    <n v="1.095028114"/>
    <n v="0.35835691741718562"/>
    <n v="1.0281077828157588"/>
    <n v="9.5028113890266164E-2"/>
    <n v="0.84965888906830289"/>
    <s v=""/>
    <s v=""/>
    <s v=""/>
  </r>
  <r>
    <x v="19"/>
    <s v="Canada"/>
    <x v="1"/>
    <x v="2"/>
    <n v="3358.15"/>
    <n v="1616.19"/>
    <n v="-11.29"/>
    <n v="-11.29"/>
    <n v="-79.150000000000006"/>
    <n v="0.92726359800000002"/>
    <n v="-0.34"/>
    <n v="-0.65"/>
    <x v="2"/>
    <x v="96"/>
    <n v="0.99663802999999995"/>
    <n v="0.48127391569763112"/>
    <n v="1"/>
    <n v="-3.3619701323645457E-3"/>
    <n v="7.0106288751107186"/>
    <n v="-1.0113939124818343"/>
    <n v="-0.6779441903554444"/>
    <n v="-0.56747853034921469"/>
  </r>
  <r>
    <x v="19"/>
    <s v="UK"/>
    <x v="2"/>
    <x v="2"/>
    <n v="1921.92"/>
    <n v="689.15"/>
    <n v="-178.64"/>
    <n v="-156.24"/>
    <n v="-264.60000000000002"/>
    <n v="0.55856655899999996"/>
    <n v="-9.2899999999999991"/>
    <n v="-14.48"/>
    <x v="2"/>
    <x v="97"/>
    <n v="0.90705128199999996"/>
    <n v="0.3585737179487179"/>
    <n v="1.1433691756272399"/>
    <n v="-9.2948717948717938E-2"/>
    <n v="1.4811912225705333"/>
    <n v="14.822852081488044"/>
    <n v="-0.42768488602355464"/>
    <n v="-0.57359592622154576"/>
  </r>
  <r>
    <x v="19"/>
    <s v="France"/>
    <x v="3"/>
    <x v="2"/>
    <n v="4091.21"/>
    <n v="3752.74"/>
    <n v="320.79000000000002"/>
    <n v="382.69"/>
    <n v="165.61"/>
    <n v="11.05471884"/>
    <n v="7.84"/>
    <n v="94.5"/>
    <x v="0"/>
    <x v="98"/>
    <n v="1.0784095659999999"/>
    <n v="0.91726897421545206"/>
    <n v="0.83825028090621656"/>
    <n v="7.8409565874154596E-2"/>
    <n v="0.51625674117023601"/>
    <n v="-2.7957344379758173"/>
    <n v="1.1287098318348319"/>
    <n v="4.4454618007690634"/>
  </r>
  <r>
    <x v="19"/>
    <s v="Nigeria"/>
    <x v="4"/>
    <x v="2"/>
    <n v="9055.36"/>
    <n v="4650.12"/>
    <n v="1450.13"/>
    <n v="1444.77"/>
    <n v="1539.29"/>
    <n v="1.055348803"/>
    <n v="16.010000000000002"/>
    <n v="32.909999999999997"/>
    <x v="0"/>
    <x v="99"/>
    <n v="1.160140513"/>
    <n v="0.5135212735882394"/>
    <n v="1.0037099330689314"/>
    <n v="0.16014051346384903"/>
    <n v="1.0614841428009902"/>
    <n v="3.5204962748215345"/>
    <n v="1.213369638811012"/>
    <n v="0.23912661148920528"/>
  </r>
  <r>
    <x v="20"/>
    <s v="South Korea"/>
    <x v="0"/>
    <x v="3"/>
    <n v="6405.46"/>
    <n v="4620.75"/>
    <n v="1177.17"/>
    <n v="1038.3"/>
    <n v="1364.36"/>
    <n v="2.5876222420000001"/>
    <n v="18.37"/>
    <n v="65.92"/>
    <x v="0"/>
    <x v="100"/>
    <n v="1.1837760289999999"/>
    <n v="0.72137676294910902"/>
    <n v="1.1337474718289513"/>
    <n v="0.18377602857562142"/>
    <n v="1.1590169644146553"/>
    <s v=""/>
    <s v=""/>
    <s v=""/>
  </r>
  <r>
    <x v="20"/>
    <s v="Nigeria"/>
    <x v="1"/>
    <x v="3"/>
    <n v="9400.7099999999991"/>
    <n v="5318.89"/>
    <n v="721.24"/>
    <n v="660.26"/>
    <n v="753.74"/>
    <n v="1.302748166"/>
    <n v="7.67"/>
    <n v="17.670000000000002"/>
    <x v="0"/>
    <x v="101"/>
    <n v="1.0767218649999999"/>
    <n v="0.56579662599952563"/>
    <n v="1.092357556114258"/>
    <n v="7.6721864625118749E-2"/>
    <n v="1.0450612833453496"/>
    <n v="-0.38731024405990644"/>
    <n v="0.46760888367111791"/>
    <n v="0.15108802683547051"/>
  </r>
  <r>
    <x v="20"/>
    <s v="UK"/>
    <x v="2"/>
    <x v="3"/>
    <n v="4800.88"/>
    <n v="4385.43"/>
    <n v="238.46"/>
    <n v="234.1"/>
    <n v="257.89999999999998"/>
    <n v="10.530375080000001"/>
    <n v="4.97"/>
    <n v="57.26"/>
    <x v="0"/>
    <x v="102"/>
    <n v="1.04967006"/>
    <n v="0.91346378164003272"/>
    <n v="1.0186245194361385"/>
    <n v="4.9670060488910366E-2"/>
    <n v="1.0815231066006876"/>
    <n v="-0.66937496533747431"/>
    <n v="-0.48930665875237078"/>
    <n v="-0.17549902329245387"/>
  </r>
  <r>
    <x v="20"/>
    <s v="India"/>
    <x v="3"/>
    <x v="3"/>
    <n v="2955.32"/>
    <n v="1060.5"/>
    <n v="-222.35"/>
    <n v="-178.12"/>
    <n v="-375.67"/>
    <n v="0.55938877300000001"/>
    <n v="-7.52"/>
    <n v="-11.73"/>
    <x v="1"/>
    <x v="103"/>
    <n v="0.92476280099999997"/>
    <n v="0.35884438910168781"/>
    <n v="1.2483157421962721"/>
    <n v="-7.5237199355738124E-2"/>
    <n v="1.689543512480324"/>
    <n v="-1.9324414996225781"/>
    <n v="-0.3844211894486011"/>
    <n v="-0.75817650720681895"/>
  </r>
  <r>
    <x v="20"/>
    <s v="India"/>
    <x v="4"/>
    <x v="3"/>
    <n v="4532.26"/>
    <n v="2335.36"/>
    <n v="1430.05"/>
    <n v="1215.1400000000001"/>
    <n v="1522.4"/>
    <n v="1.062543832"/>
    <n v="31.55"/>
    <n v="65.06"/>
    <x v="0"/>
    <x v="104"/>
    <n v="1.3155269119999999"/>
    <n v="0.51527494009611097"/>
    <n v="1.17686027947397"/>
    <n v="0.31552691151875661"/>
    <n v="1.0645781616027412"/>
    <n v="-7.4315268720485719"/>
    <n v="0.53359365483264076"/>
    <n v="1.2021310702498822"/>
  </r>
  <r>
    <x v="21"/>
    <s v="France"/>
    <x v="0"/>
    <x v="4"/>
    <n v="5904.77"/>
    <n v="2868.03"/>
    <n v="943.19"/>
    <n v="772.7"/>
    <n v="1055.8"/>
    <n v="0.94413277200000001"/>
    <n v="15.97"/>
    <n v="31.05"/>
    <x v="0"/>
    <x v="105"/>
    <n v="1.1597335710000001"/>
    <n v="0.48571409216616396"/>
    <n v="1.2206419050084121"/>
    <n v="0.15973357133300703"/>
    <n v="1.1193926992440546"/>
    <s v=""/>
    <s v=""/>
    <s v=""/>
  </r>
  <r>
    <x v="21"/>
    <s v="South Korea"/>
    <x v="1"/>
    <x v="4"/>
    <n v="10615.15"/>
    <n v="8234.61"/>
    <n v="-127.19"/>
    <n v="-113.74"/>
    <n v="-73.69"/>
    <n v="3.457672767"/>
    <n v="-1.2"/>
    <n v="-5.34"/>
    <x v="2"/>
    <x v="106"/>
    <n v="0.988018069"/>
    <n v="0.77574127544123261"/>
    <n v="1.1182521540355197"/>
    <n v="-1.1981931484717597E-2"/>
    <n v="0.57936944728359152"/>
    <n v="-1.1348508784020188"/>
    <n v="0.7977245515066631"/>
    <n v="1.8711728956810074"/>
  </r>
  <r>
    <x v="21"/>
    <s v="Japan"/>
    <x v="2"/>
    <x v="4"/>
    <n v="5046.84"/>
    <n v="2557.7199999999998"/>
    <n v="403.9"/>
    <n v="438.44"/>
    <n v="563.76"/>
    <n v="1.0271468189999999"/>
    <n v="8"/>
    <n v="16.22"/>
    <x v="0"/>
    <x v="107"/>
    <n v="1.080030276"/>
    <n v="0.50679633196217821"/>
    <n v="0.92122069154274244"/>
    <n v="8.0030276370956874E-2"/>
    <n v="1.3957910373854916"/>
    <n v="-4.1755641166758384"/>
    <n v="-0.52456253562125832"/>
    <n v="-0.68939391179424414"/>
  </r>
  <r>
    <x v="21"/>
    <s v="USA"/>
    <x v="3"/>
    <x v="4"/>
    <n v="9130.43"/>
    <n v="4195.68"/>
    <n v="-35.57"/>
    <n v="-41.26"/>
    <n v="-82.02"/>
    <n v="0.85006042800000003"/>
    <n v="-0.39"/>
    <n v="-0.72"/>
    <x v="2"/>
    <x v="108"/>
    <n v="0.99610423599999998"/>
    <n v="0.45952709784752749"/>
    <n v="0.86209403780901606"/>
    <n v="-3.8957639454001618E-3"/>
    <n v="2.3058757379814447"/>
    <n v="-1.0880663530576875"/>
    <n v="0.80913799526040053"/>
    <n v="0.64039847989615772"/>
  </r>
  <r>
    <x v="21"/>
    <s v="France"/>
    <x v="4"/>
    <x v="4"/>
    <n v="2486.5300000000002"/>
    <n v="902.27"/>
    <n v="363.06"/>
    <n v="338.78"/>
    <n v="455.28"/>
    <n v="0.56916062199999995"/>
    <n v="14.6"/>
    <n v="22.9"/>
    <x v="0"/>
    <x v="109"/>
    <n v="1.146010706"/>
    <n v="0.36286310641737679"/>
    <n v="1.0716689296888837"/>
    <n v="0.14601070568221577"/>
    <n v="1.2540076020492479"/>
    <n v="-11.206915940399213"/>
    <n v="-0.72766561925341955"/>
    <n v="-0.78495261793082416"/>
  </r>
  <r>
    <x v="22"/>
    <s v="USA"/>
    <x v="0"/>
    <x v="1"/>
    <n v="6829.78"/>
    <n v="2545.0500000000002"/>
    <n v="982.92"/>
    <n v="1011.68"/>
    <n v="1182"/>
    <n v="0.59384409000000005"/>
    <n v="14.39"/>
    <n v="22.93"/>
    <x v="0"/>
    <x v="110"/>
    <n v="1.1439167880000001"/>
    <n v="0.37264011432286254"/>
    <n v="0.97157203858927721"/>
    <n v="0.14391678794924581"/>
    <n v="1.2025393724819924"/>
    <s v=""/>
    <s v=""/>
    <s v=""/>
  </r>
  <r>
    <x v="22"/>
    <s v="Germany"/>
    <x v="1"/>
    <x v="1"/>
    <n v="1791.26"/>
    <n v="1106.24"/>
    <n v="-90.91"/>
    <n v="-98.7"/>
    <n v="-93.32"/>
    <n v="1.612558597"/>
    <n v="-5.07"/>
    <n v="-13.25"/>
    <x v="2"/>
    <x v="111"/>
    <n v="0.949248015"/>
    <n v="0.61757645456271004"/>
    <n v="0.92107396149949339"/>
    <n v="-5.0751984636512842E-2"/>
    <n v="1.0265097349026508"/>
    <n v="-1.0924897244943637"/>
    <n v="-0.73772800880848277"/>
    <n v="-0.56533663385788102"/>
  </r>
  <r>
    <x v="22"/>
    <s v="Germany"/>
    <x v="2"/>
    <x v="1"/>
    <n v="2635.2"/>
    <n v="1115.08"/>
    <n v="1192.9000000000001"/>
    <n v="1015.16"/>
    <n v="1151.82"/>
    <n v="0.73306423799999998"/>
    <n v="45.25"/>
    <n v="78.42"/>
    <x v="0"/>
    <x v="112"/>
    <n v="1.4526791139999999"/>
    <n v="0.42314814814814816"/>
    <n v="1.1750857007762325"/>
    <n v="0.45267911353976936"/>
    <n v="0.96556291390728466"/>
    <n v="-14.121768782312179"/>
    <n v="0.47114321762334882"/>
    <n v="7.991032687301055E-3"/>
  </r>
  <r>
    <x v="22"/>
    <s v="Japan"/>
    <x v="3"/>
    <x v="1"/>
    <n v="3904.23"/>
    <n v="2378.73"/>
    <n v="1043.76"/>
    <n v="840.11"/>
    <n v="1083.1400000000001"/>
    <n v="1.5582892479999999"/>
    <n v="26.73"/>
    <n v="68.38"/>
    <x v="0"/>
    <x v="113"/>
    <n v="1.2673408070000001"/>
    <n v="0.60926994567430715"/>
    <n v="1.2424087321898323"/>
    <n v="0.26734080727825971"/>
    <n v="1.0377289798421094"/>
    <n v="-0.12502305306396186"/>
    <n v="0.48156876138433524"/>
    <n v="1.1332370771603832"/>
  </r>
  <r>
    <x v="22"/>
    <s v="Japan"/>
    <x v="4"/>
    <x v="1"/>
    <n v="1317.75"/>
    <n v="556.70000000000005"/>
    <n v="1316.9"/>
    <n v="1360.83"/>
    <n v="1277.24"/>
    <n v="0.73052322300000005"/>
    <n v="99.86"/>
    <n v="172.81"/>
    <x v="0"/>
    <x v="114"/>
    <n v="1.9993549610000001"/>
    <n v="0.42246253082906471"/>
    <n v="0.96771823078562358"/>
    <n v="0.99935496110794919"/>
    <n v="0.96988381805755941"/>
    <n v="0.26168851076875921"/>
    <n v="-0.66248146241384342"/>
    <n v="-0.76596755411501094"/>
  </r>
  <r>
    <x v="23"/>
    <s v="Nigeria"/>
    <x v="0"/>
    <x v="4"/>
    <n v="1409.91"/>
    <n v="729.02"/>
    <n v="-221.77"/>
    <n v="-186.36"/>
    <n v="-319.36"/>
    <n v="1.0691098059999999"/>
    <n v="-15.72"/>
    <n v="-32.520000000000003"/>
    <x v="1"/>
    <x v="115"/>
    <n v="0.84270627200000003"/>
    <n v="0.5170684653630373"/>
    <n v="1.1900085855333762"/>
    <n v="-0.1572937279684519"/>
    <n v="1.4400505027731434"/>
    <s v=""/>
    <s v=""/>
    <s v=""/>
  </r>
  <r>
    <x v="23"/>
    <s v="Brazil"/>
    <x v="1"/>
    <x v="4"/>
    <n v="1287.78"/>
    <n v="1023.05"/>
    <n v="1080.17"/>
    <n v="874.08"/>
    <n v="1140.72"/>
    <n v="3.8499835500000001"/>
    <n v="83.81"/>
    <n v="406.49"/>
    <x v="0"/>
    <x v="116"/>
    <n v="1.838784575"/>
    <n v="0.79442917268477531"/>
    <n v="1.2357793336994325"/>
    <n v="0.83878457500504755"/>
    <n v="1.0560559911865723"/>
    <n v="-5.8706768273436447"/>
    <n v="-8.6622550375555954E-2"/>
    <n v="0.40332226825052808"/>
  </r>
  <r>
    <x v="23"/>
    <s v="Japan"/>
    <x v="2"/>
    <x v="4"/>
    <n v="8958.3799999999992"/>
    <n v="4502.18"/>
    <n v="-291.51"/>
    <n v="-331.2"/>
    <n v="-127.23"/>
    <n v="1.0100906300000001"/>
    <n v="-3.25"/>
    <n v="-6.54"/>
    <x v="1"/>
    <x v="117"/>
    <n v="0.96745951799999996"/>
    <n v="0.50256631221269921"/>
    <n v="0.88016304347826091"/>
    <n v="-3.2540481649583966E-2"/>
    <n v="0.4364515797056705"/>
    <n v="-1.2698741864706482"/>
    <n v="5.9564521890385"/>
    <n v="3.4007428766922438"/>
  </r>
  <r>
    <x v="23"/>
    <s v="Canada"/>
    <x v="3"/>
    <x v="4"/>
    <n v="2628.85"/>
    <n v="971.23"/>
    <n v="-250.67"/>
    <n v="-292.87"/>
    <n v="-102.72"/>
    <n v="0.58556618699999996"/>
    <n v="-9.5299999999999994"/>
    <n v="-15.11"/>
    <x v="1"/>
    <x v="118"/>
    <n v="0.90464651799999996"/>
    <n v="0.36945052018943647"/>
    <n v="0.85590876498104951"/>
    <n v="-9.5353481560378109E-2"/>
    <n v="0.40978178481669131"/>
    <n v="-0.14009810984185792"/>
    <n v="-0.70654850542173908"/>
    <n v="-0.78427561758970099"/>
  </r>
  <r>
    <x v="23"/>
    <s v="India"/>
    <x v="4"/>
    <x v="4"/>
    <n v="5531.49"/>
    <n v="2283.96"/>
    <n v="988.5"/>
    <n v="872.09"/>
    <n v="1103.6199999999999"/>
    <n v="0.703075373"/>
    <n v="17.87"/>
    <n v="30.43"/>
    <x v="0"/>
    <x v="119"/>
    <n v="1.17870411"/>
    <n v="0.41290140631186173"/>
    <n v="1.1334839294109553"/>
    <n v="0.17870411046571538"/>
    <n v="1.1164592817400101"/>
    <n v="-4.9434316033031482"/>
    <n v="1.1041482016851474"/>
    <n v="1.3516159920925013"/>
  </r>
  <r>
    <x v="24"/>
    <s v="Germany"/>
    <x v="0"/>
    <x v="2"/>
    <n v="8956.85"/>
    <n v="5367.65"/>
    <n v="192.69"/>
    <n v="180.9"/>
    <n v="287.69"/>
    <n v="1.495082115"/>
    <n v="2.15"/>
    <n v="5.37"/>
    <x v="2"/>
    <x v="120"/>
    <n v="1.021513144"/>
    <n v="0.5992787642977162"/>
    <n v="1.0651741293532337"/>
    <n v="2.1513143571679775E-2"/>
    <n v="1.4930198764855467"/>
    <s v=""/>
    <s v=""/>
    <s v=""/>
  </r>
  <r>
    <x v="24"/>
    <s v="Nigeria"/>
    <x v="1"/>
    <x v="2"/>
    <n v="3921.93"/>
    <n v="3139.03"/>
    <n v="-3.55"/>
    <n v="-3.66"/>
    <n v="-137.34"/>
    <n v="4.0043416199999999"/>
    <n v="-0.09"/>
    <n v="-0.45"/>
    <x v="2"/>
    <x v="121"/>
    <n v="0.99909483300000002"/>
    <n v="0.80037889508481797"/>
    <n v="0.9699453551912568"/>
    <n v="-9.0516658889883302E-4"/>
    <n v="38.687323943661973"/>
    <n v="-1.0184233743318283"/>
    <n v="-0.56213065977436261"/>
    <n v="-0.41519473140014712"/>
  </r>
  <r>
    <x v="24"/>
    <s v="Canada"/>
    <x v="2"/>
    <x v="2"/>
    <n v="4163.53"/>
    <n v="3713.16"/>
    <n v="764.53"/>
    <n v="615.63"/>
    <n v="829.94"/>
    <n v="8.2263819009999999"/>
    <n v="18.36"/>
    <n v="169.38"/>
    <x v="0"/>
    <x v="122"/>
    <n v="1.183625433"/>
    <n v="0.89182976945044234"/>
    <n v="1.2418660559102057"/>
    <n v="0.18362543322613264"/>
    <n v="1.0855558316874421"/>
    <n v="-216.36056338028169"/>
    <n v="6.1602323345903653E-2"/>
    <n v="0.18290045013905556"/>
  </r>
  <r>
    <x v="24"/>
    <s v="Brazil"/>
    <x v="3"/>
    <x v="2"/>
    <n v="1527.28"/>
    <n v="1385.09"/>
    <n v="1221.26"/>
    <n v="1238.4000000000001"/>
    <n v="1095.05"/>
    <n v="9.6736295420000005"/>
    <n v="79.91"/>
    <n v="852.94"/>
    <x v="0"/>
    <x v="123"/>
    <n v="1.799630716"/>
    <n v="0.90689984809596136"/>
    <n v="0.98615956072351418"/>
    <n v="0.79963071604420932"/>
    <n v="0.89665591274585266"/>
    <n v="0.59739970962552158"/>
    <n v="-0.63317665538617474"/>
    <n v="-0.62697809951631489"/>
  </r>
  <r>
    <x v="24"/>
    <s v="Japan"/>
    <x v="4"/>
    <x v="2"/>
    <n v="4741.93"/>
    <n v="3639.21"/>
    <n v="-80.19"/>
    <n v="-92.96"/>
    <n v="-198.13"/>
    <n v="3.2972376379999999"/>
    <n v="-1.69"/>
    <n v="-7.27"/>
    <x v="2"/>
    <x v="124"/>
    <n v="0.98308916400000002"/>
    <n v="0.76745333651066128"/>
    <n v="0.86262908777969027"/>
    <n v="-1.6910835883279591E-2"/>
    <n v="2.4707569522384336"/>
    <n v="-1.0656616936606456"/>
    <n v="2.1048203341888851"/>
    <n v="1.6274177129284018"/>
  </r>
  <r>
    <x v="25"/>
    <s v="India"/>
    <x v="0"/>
    <x v="2"/>
    <n v="5613.38"/>
    <n v="2847.52"/>
    <n v="88.09"/>
    <n v="95.63"/>
    <n v="99.15"/>
    <n v="1.029154863"/>
    <n v="1.57"/>
    <n v="3.18"/>
    <x v="2"/>
    <x v="125"/>
    <n v="1.0156928620000001"/>
    <n v="0.50727369249899346"/>
    <n v="0.92115444944055225"/>
    <n v="1.5692862410882569E-2"/>
    <n v="1.1255534112839143"/>
    <s v=""/>
    <s v=""/>
    <s v=""/>
  </r>
  <r>
    <x v="25"/>
    <s v="USA"/>
    <x v="1"/>
    <x v="2"/>
    <n v="7360.44"/>
    <n v="4306.8599999999997"/>
    <n v="-189.52"/>
    <n v="-165.41"/>
    <n v="-44.81"/>
    <n v="1.409969464"/>
    <n v="-2.57"/>
    <n v="-6.2"/>
    <x v="2"/>
    <x v="126"/>
    <n v="0.97425153900000006"/>
    <n v="0.58513621468281785"/>
    <n v="1.1457590230336741"/>
    <n v="-2.5748460689850067E-2"/>
    <n v="0.2364394259181089"/>
    <n v="-3.1514360313315928"/>
    <n v="0.3112313793115733"/>
    <n v="0.51249508344102923"/>
  </r>
  <r>
    <x v="25"/>
    <s v="UK"/>
    <x v="2"/>
    <x v="2"/>
    <n v="8576.08"/>
    <n v="7506.6"/>
    <n v="553.16"/>
    <n v="619.70000000000005"/>
    <n v="744.73"/>
    <n v="7.0123708880000004"/>
    <n v="6.45"/>
    <n v="51.67"/>
    <x v="0"/>
    <x v="127"/>
    <n v="1.0645003310000001"/>
    <n v="0.87529500657643122"/>
    <n v="0.89262546393416153"/>
    <n v="6.4500331153627299E-2"/>
    <n v="1.346319328946417"/>
    <n v="-3.918742085268045"/>
    <n v="0.16515860464863519"/>
    <n v="0.74294033239993895"/>
  </r>
  <r>
    <x v="25"/>
    <s v="France"/>
    <x v="3"/>
    <x v="2"/>
    <n v="3785.37"/>
    <n v="2662.95"/>
    <n v="-37.85"/>
    <n v="-40.450000000000003"/>
    <n v="-229.97"/>
    <n v="2.370406494"/>
    <n v="-1"/>
    <n v="-3.37"/>
    <x v="2"/>
    <x v="128"/>
    <n v="0.990000977"/>
    <n v="0.70348473200770334"/>
    <n v="0.93572311495673666"/>
    <n v="-9.9990225526170508E-3"/>
    <n v="6.075825627476882"/>
    <n v="-1.0684250488104707"/>
    <n v="-0.55861302599789187"/>
    <n v="-0.64525217808328672"/>
  </r>
  <r>
    <x v="25"/>
    <s v="India"/>
    <x v="4"/>
    <x v="2"/>
    <n v="8214.2800000000007"/>
    <n v="4534.34"/>
    <n v="613.44000000000005"/>
    <n v="667.63"/>
    <n v="735.57"/>
    <n v="1.2318433310000001"/>
    <n v="7.47"/>
    <n v="16.670000000000002"/>
    <x v="0"/>
    <x v="129"/>
    <n v="1.074679704"/>
    <n v="0.55200699270051667"/>
    <n v="0.91883228734478684"/>
    <n v="7.467970412501157E-2"/>
    <n v="1.1990903755868545"/>
    <n v="-17.207133421400265"/>
    <n v="1.170007159141643"/>
    <n v="0.7027507088003907"/>
  </r>
  <r>
    <x v="26"/>
    <s v="Brazil"/>
    <x v="0"/>
    <x v="0"/>
    <n v="6398.34"/>
    <n v="4809.17"/>
    <n v="294.37"/>
    <n v="314.16000000000003"/>
    <n v="176.36"/>
    <n v="3.0243085770000002"/>
    <n v="4.5999999999999996"/>
    <n v="18.510000000000002"/>
    <x v="0"/>
    <x v="130"/>
    <n v="1.0460072460000001"/>
    <n v="0.7516277659517937"/>
    <n v="0.93700662083015018"/>
    <n v="4.6007245629335107E-2"/>
    <n v="0.59910996365118729"/>
    <s v=""/>
    <s v=""/>
    <s v=""/>
  </r>
  <r>
    <x v="26"/>
    <s v="India"/>
    <x v="1"/>
    <x v="0"/>
    <n v="1259.3399999999999"/>
    <n v="1025.23"/>
    <n v="-84.23"/>
    <n v="-68.28"/>
    <n v="-211.65"/>
    <n v="4.3606436850000003"/>
    <n v="-6.68"/>
    <n v="-35.82"/>
    <x v="2"/>
    <x v="131"/>
    <n v="0.93311575899999999"/>
    <n v="0.81410103705115389"/>
    <n v="1.2335969537199767"/>
    <n v="-6.688424095160958E-2"/>
    <n v="2.5127626736317228"/>
    <n v="-1.2861364948873866"/>
    <n v="-0.80317707405358263"/>
    <n v="-0.78681768371673277"/>
  </r>
  <r>
    <x v="26"/>
    <s v="Brazil"/>
    <x v="2"/>
    <x v="0"/>
    <n v="2040.39"/>
    <n v="1144.73"/>
    <n v="183.63"/>
    <n v="165.96"/>
    <n v="135.51"/>
    <n v="1.276661735"/>
    <n v="9"/>
    <n v="20.48"/>
    <x v="2"/>
    <x v="132"/>
    <n v="1.0899975"/>
    <n v="0.56103490019064983"/>
    <n v="1.1064714389009398"/>
    <n v="8.9997500477849809E-2"/>
    <n v="0.73795131514458423"/>
    <n v="-3.1801021013890538"/>
    <n v="0.62020582209728925"/>
    <n v="0.11655921110384987"/>
  </r>
  <r>
    <x v="26"/>
    <s v="UK"/>
    <x v="3"/>
    <x v="0"/>
    <n v="5654.32"/>
    <n v="1629.62"/>
    <n v="1047.67"/>
    <n v="990.16"/>
    <n v="1192.0999999999999"/>
    <n v="0.40480310600000002"/>
    <n v="18.53"/>
    <n v="26.02"/>
    <x v="0"/>
    <x v="133"/>
    <n v="1.1852866479999999"/>
    <n v="0.28820795427213175"/>
    <n v="1.058081522178234"/>
    <n v="0.18528664808500406"/>
    <n v="1.1378582950738303"/>
    <n v="4.7053313728693578"/>
    <n v="1.7711957027823109"/>
    <n v="0.42358460073554449"/>
  </r>
  <r>
    <x v="26"/>
    <s v="USA"/>
    <x v="4"/>
    <x v="0"/>
    <n v="7152.25"/>
    <n v="5310.06"/>
    <n v="1236.94"/>
    <n v="1230.72"/>
    <n v="1394.76"/>
    <n v="2.880903854"/>
    <n v="17.29"/>
    <n v="67.11"/>
    <x v="0"/>
    <x v="134"/>
    <n v="1.1729441780000001"/>
    <n v="0.74243210178615127"/>
    <n v="1.0050539521580864"/>
    <n v="0.17294417840539691"/>
    <n v="1.1275890503985642"/>
    <n v="0.18065803163209787"/>
    <n v="0.26491779736555421"/>
    <n v="2.2584651636577857"/>
  </r>
  <r>
    <x v="27"/>
    <s v="Brazil"/>
    <x v="0"/>
    <x v="4"/>
    <n v="4944.7700000000004"/>
    <n v="2036.83"/>
    <n v="983.37"/>
    <n v="1061.5899999999999"/>
    <n v="944.39"/>
    <n v="0.70019448399999995"/>
    <n v="19.88"/>
    <n v="33.81"/>
    <x v="0"/>
    <x v="135"/>
    <n v="1.198870726"/>
    <n v="0.41191602440558406"/>
    <n v="0.92631807006471434"/>
    <n v="0.19887072603983602"/>
    <n v="0.96036080010575875"/>
    <s v=""/>
    <s v=""/>
    <s v=""/>
  </r>
  <r>
    <x v="27"/>
    <s v="Canada"/>
    <x v="1"/>
    <x v="4"/>
    <n v="8788.4500000000007"/>
    <n v="3607.8"/>
    <n v="551.38"/>
    <n v="478.97"/>
    <n v="460.3"/>
    <n v="0.69626620800000005"/>
    <n v="6.27"/>
    <n v="10.64"/>
    <x v="0"/>
    <x v="136"/>
    <n v="1.062739163"/>
    <n v="0.41051607507580973"/>
    <n v="1.1511785706829236"/>
    <n v="6.2739163333693643E-2"/>
    <n v="0.83481446552286986"/>
    <n v="-0.43929548389721063"/>
    <n v="0.7773223021495439"/>
    <n v="0.77128184482750173"/>
  </r>
  <r>
    <x v="27"/>
    <s v="India"/>
    <x v="2"/>
    <x v="4"/>
    <n v="606.11"/>
    <n v="521.32000000000005"/>
    <n v="496.18"/>
    <n v="410.28"/>
    <n v="458.28"/>
    <n v="6.0774351749999997"/>
    <n v="81.73"/>
    <n v="578.42999999999995"/>
    <x v="0"/>
    <x v="137"/>
    <n v="1.818630282"/>
    <n v="0.86010790120605174"/>
    <n v="1.209369211270352"/>
    <n v="0.81863028163204699"/>
    <n v="0.92361642952154455"/>
    <n v="-0.10011244513765459"/>
    <n v="-0.93103334490154699"/>
    <n v="-0.85550196795831246"/>
  </r>
  <r>
    <x v="27"/>
    <s v="Nigeria"/>
    <x v="3"/>
    <x v="4"/>
    <n v="7574.4"/>
    <n v="5506.81"/>
    <n v="-226.23"/>
    <n v="-262.43"/>
    <n v="-76.67"/>
    <n v="2.662106144"/>
    <n v="-2.99"/>
    <n v="-10.94"/>
    <x v="1"/>
    <x v="138"/>
    <n v="0.97013228799999995"/>
    <n v="0.72702920363329115"/>
    <n v="0.8620584536828868"/>
    <n v="-2.9867712294043093E-2"/>
    <n v="0.33890288644300048"/>
    <n v="-1.4559434076343261"/>
    <n v="11.49674151556648"/>
    <n v="9.5632049413028462"/>
  </r>
  <r>
    <x v="27"/>
    <s v="USA"/>
    <x v="4"/>
    <x v="4"/>
    <n v="5127.9399999999996"/>
    <n v="2249.02"/>
    <n v="646.59"/>
    <n v="734.04"/>
    <n v="608.34"/>
    <n v="0.78093438299999995"/>
    <n v="12.61"/>
    <n v="22.45"/>
    <x v="0"/>
    <x v="139"/>
    <n v="1.126091569"/>
    <n v="0.43858157466741032"/>
    <n v="0.88086480300801051"/>
    <n v="0.12609156893411391"/>
    <n v="0.94084350206467782"/>
    <n v="-3.8581090041108612"/>
    <n v="-0.32299059991550488"/>
    <n v="-0.5915929549049268"/>
  </r>
  <r>
    <x v="28"/>
    <s v="Brazil"/>
    <x v="0"/>
    <x v="0"/>
    <n v="3247.08"/>
    <n v="2089.92"/>
    <n v="-131.26"/>
    <n v="-109.75"/>
    <n v="-22.86"/>
    <n v="1.804501465"/>
    <n v="-4.04"/>
    <n v="-11.33"/>
    <x v="2"/>
    <x v="140"/>
    <n v="0.95957598799999999"/>
    <n v="0.64363058501792381"/>
    <n v="1.1959908883826877"/>
    <n v="-4.0424011727459748E-2"/>
    <n v="0.17415815937833309"/>
    <s v=""/>
    <s v=""/>
    <s v=""/>
  </r>
  <r>
    <x v="28"/>
    <s v="Japan"/>
    <x v="1"/>
    <x v="0"/>
    <n v="4659.78"/>
    <n v="2483.8000000000002"/>
    <n v="938.09"/>
    <n v="861.96"/>
    <n v="964.65"/>
    <n v="1.14093322"/>
    <n v="20.13"/>
    <n v="43.09"/>
    <x v="0"/>
    <x v="141"/>
    <n v="1.2013163710000001"/>
    <n v="0.53302945632626442"/>
    <n v="1.0883219638962365"/>
    <n v="0.20131637115915346"/>
    <n v="1.0283128484473771"/>
    <n v="-8.1468078622581128"/>
    <n v="0.43506781477512096"/>
    <n v="0.18846654417393971"/>
  </r>
  <r>
    <x v="28"/>
    <s v="South Korea"/>
    <x v="2"/>
    <x v="0"/>
    <n v="5288.75"/>
    <n v="3635.5"/>
    <n v="-70.12"/>
    <n v="-56.97"/>
    <n v="-165.21"/>
    <n v="2.1976670170000001"/>
    <n v="-1.33"/>
    <n v="-4.24"/>
    <x v="2"/>
    <x v="142"/>
    <n v="0.98674166900000004"/>
    <n v="0.68740250531789171"/>
    <n v="1.2308232403019135"/>
    <n v="-1.3258331363743797E-2"/>
    <n v="2.3561038220193953"/>
    <n v="-1.0747476254943555"/>
    <n v="0.134978475378666"/>
    <n v="0.46368467670504859"/>
  </r>
  <r>
    <x v="28"/>
    <s v="Germany"/>
    <x v="3"/>
    <x v="0"/>
    <n v="2531.81"/>
    <n v="2160.42"/>
    <n v="-190.66"/>
    <n v="-200.06"/>
    <n v="-200.96"/>
    <n v="5.8013884850000004"/>
    <n v="-7.53"/>
    <n v="-51.2"/>
    <x v="2"/>
    <x v="143"/>
    <n v="0.92469419100000005"/>
    <n v="0.85331047748448741"/>
    <n v="0.95301409577126861"/>
    <n v="-7.5305808887712739E-2"/>
    <n v="1.0540228679324453"/>
    <n v="1.7190530519110094"/>
    <n v="-0.52128385724415038"/>
    <n v="-0.40574336404896161"/>
  </r>
  <r>
    <x v="28"/>
    <s v="Germany"/>
    <x v="4"/>
    <x v="0"/>
    <n v="2870.57"/>
    <n v="948.1"/>
    <n v="876.8"/>
    <n v="853.95"/>
    <n v="775.37"/>
    <n v="0.49291063600000001"/>
    <n v="30.53"/>
    <n v="45.58"/>
    <x v="0"/>
    <x v="144"/>
    <n v="1.305444563"/>
    <n v="0.33028283581309636"/>
    <n v="1.0267580069090696"/>
    <n v="0.30544456327488961"/>
    <n v="0.88431797445255478"/>
    <n v="-5.5987621944823251"/>
    <n v="0.13380150959195208"/>
    <n v="-0.56115014673072838"/>
  </r>
  <r>
    <x v="29"/>
    <s v="France"/>
    <x v="0"/>
    <x v="0"/>
    <n v="2003.48"/>
    <n v="476.09"/>
    <n v="-293.81"/>
    <n v="-272.02"/>
    <n v="-170.84"/>
    <n v="0.31149352000000002"/>
    <n v="-14.66"/>
    <n v="-19.22"/>
    <x v="1"/>
    <x v="145"/>
    <n v="0.85335017099999999"/>
    <n v="0.23763152115319344"/>
    <n v="1.0801044040879348"/>
    <n v="-0.14664982929702319"/>
    <n v="0.58146421156529726"/>
    <s v=""/>
    <s v=""/>
    <s v=""/>
  </r>
  <r>
    <x v="29"/>
    <s v="South Korea"/>
    <x v="1"/>
    <x v="0"/>
    <n v="8504.75"/>
    <n v="2946.75"/>
    <n v="-129.72999999999999"/>
    <n v="-131.91"/>
    <n v="19.440000000000001"/>
    <n v="0.530085582"/>
    <n v="-1.53"/>
    <n v="-2.33"/>
    <x v="2"/>
    <x v="146"/>
    <n v="0.98474617099999995"/>
    <n v="0.34648284782033567"/>
    <n v="0.98347358047153355"/>
    <n v="-1.5253828742761396E-2"/>
    <n v="-0.14984968781315042"/>
    <n v="-0.55845614512780373"/>
    <n v="3.2449887196278477"/>
    <n v="5.1894809804868824"/>
  </r>
  <r>
    <x v="29"/>
    <s v="Canada"/>
    <x v="2"/>
    <x v="0"/>
    <n v="7046.06"/>
    <n v="4882.47"/>
    <n v="774.46"/>
    <n v="923.34"/>
    <n v="935.81"/>
    <n v="2.2556064249999999"/>
    <n v="10.99"/>
    <n v="35.78"/>
    <x v="0"/>
    <x v="147"/>
    <n v="1.1099139090000001"/>
    <n v="0.69293619412834973"/>
    <n v="0.83875928693655644"/>
    <n v="0.10991390933372694"/>
    <n v="1.208338713426129"/>
    <n v="-6.9697833962845923"/>
    <n v="-0.1715147417619565"/>
    <n v="0.65689997454823124"/>
  </r>
  <r>
    <x v="29"/>
    <s v="Germany"/>
    <x v="3"/>
    <x v="0"/>
    <n v="6755.53"/>
    <n v="3014.2"/>
    <n v="-421.15"/>
    <n v="-455.78"/>
    <n v="-251.05"/>
    <n v="0.80543170200000003"/>
    <n v="-6.23"/>
    <n v="-11.25"/>
    <x v="1"/>
    <x v="148"/>
    <n v="0.93765848100000004"/>
    <n v="0.44618260891447448"/>
    <n v="0.92402036070033788"/>
    <n v="-6.2341518726139918E-2"/>
    <n v="0.59610590051050705"/>
    <n v="-1.5437982594323787"/>
    <n v="-4.1232972753567333E-2"/>
    <n v="-0.38264853649894426"/>
  </r>
  <r>
    <x v="29"/>
    <s v="India"/>
    <x v="4"/>
    <x v="0"/>
    <n v="7266.56"/>
    <n v="3740.16"/>
    <n v="894.84"/>
    <n v="822.3"/>
    <n v="1064.5999999999999"/>
    <n v="1.0603197470000001"/>
    <n v="12.31"/>
    <n v="25.37"/>
    <x v="0"/>
    <x v="149"/>
    <n v="1.123144927"/>
    <n v="0.5147084727849216"/>
    <n v="1.0882159795695003"/>
    <n v="0.12314492689800952"/>
    <n v="1.1897098922712439"/>
    <n v="-3.1247536507182714"/>
    <n v="7.5646174319409537E-2"/>
    <n v="0.24084665914670561"/>
  </r>
  <r>
    <x v="30"/>
    <s v="Nigeria"/>
    <x v="0"/>
    <x v="0"/>
    <n v="2241.4299999999998"/>
    <n v="1255.79"/>
    <n v="-390.23"/>
    <n v="-383.23"/>
    <n v="-381.26"/>
    <n v="1.272799628"/>
    <n v="-17.399999999999999"/>
    <n v="-39.549999999999997"/>
    <x v="1"/>
    <x v="150"/>
    <n v="0.82590132199999999"/>
    <n v="0.5602628679012952"/>
    <n v="1.0182657933877828"/>
    <n v="-0.17409867807604967"/>
    <n v="0.97701355610793628"/>
    <s v=""/>
    <s v=""/>
    <s v=""/>
  </r>
  <r>
    <x v="30"/>
    <s v="UK"/>
    <x v="1"/>
    <x v="0"/>
    <n v="1191.1500000000001"/>
    <n v="347.81"/>
    <n v="-258.87"/>
    <n v="-215.06"/>
    <n v="-180.35"/>
    <n v="0.41193147000000002"/>
    <n v="-21.71"/>
    <n v="-30.66"/>
    <x v="1"/>
    <x v="151"/>
    <n v="0.78267220800000004"/>
    <n v="0.29199513075599209"/>
    <n v="1.2037105923928206"/>
    <n v="-0.21732779246946227"/>
    <n v="0.69668173214354689"/>
    <n v="-0.33662199215847066"/>
    <n v="-0.46857586451506394"/>
    <n v="-0.72303490233239642"/>
  </r>
  <r>
    <x v="30"/>
    <s v="South Korea"/>
    <x v="2"/>
    <x v="0"/>
    <n v="3590.61"/>
    <n v="2107.63"/>
    <n v="1107.95"/>
    <n v="1124.97"/>
    <n v="1172.6199999999999"/>
    <n v="1.4202469010000001"/>
    <n v="30.85"/>
    <n v="74.66"/>
    <x v="0"/>
    <x v="152"/>
    <n v="1.308568739"/>
    <n v="0.5869838272605491"/>
    <n v="0.98487070766331553"/>
    <n v="0.30856873901649023"/>
    <n v="1.0583690599756306"/>
    <n v="-5.2799474639780586"/>
    <n v="2.0144062460647274"/>
    <n v="5.0597165118886753"/>
  </r>
  <r>
    <x v="30"/>
    <s v="Germany"/>
    <x v="3"/>
    <x v="0"/>
    <n v="9089.7000000000007"/>
    <n v="5909.24"/>
    <n v="-34.08"/>
    <n v="-27.6"/>
    <n v="113.96"/>
    <n v="1.8573944449999999"/>
    <n v="-0.37"/>
    <n v="-1.07"/>
    <x v="2"/>
    <x v="153"/>
    <n v="0.99625070100000002"/>
    <n v="0.65010286368086945"/>
    <n v="1.2347826086956522"/>
    <n v="-3.7492986567213434E-3"/>
    <n v="-3.3438967136150235"/>
    <n v="-1.0307595108082495"/>
    <n v="1.5315197139204759"/>
    <n v="1.8037368987915334"/>
  </r>
  <r>
    <x v="30"/>
    <s v="Brazil"/>
    <x v="4"/>
    <x v="0"/>
    <n v="5116.3500000000004"/>
    <n v="4723.43"/>
    <n v="1097.57"/>
    <n v="1316.17"/>
    <n v="1037.8499999999999"/>
    <n v="11.99108238"/>
    <n v="21.45"/>
    <n v="278.63"/>
    <x v="0"/>
    <x v="154"/>
    <n v="1.214522071"/>
    <n v="0.92320306468478508"/>
    <n v="0.83391203264016034"/>
    <n v="0.21452207139855559"/>
    <n v="0.94558889182466721"/>
    <n v="-33.205692488262912"/>
    <n v="-0.43712663784283312"/>
    <n v="-0.20067047539108235"/>
  </r>
  <r>
    <x v="31"/>
    <s v="India"/>
    <x v="0"/>
    <x v="2"/>
    <n v="2648.41"/>
    <n v="1491.14"/>
    <n v="1247.3499999999999"/>
    <n v="1488.88"/>
    <n v="1354.66"/>
    <n v="1.28738072"/>
    <n v="47.08"/>
    <n v="107.69"/>
    <x v="0"/>
    <x v="155"/>
    <n v="1.4709807020000001"/>
    <n v="0.56303215891799241"/>
    <n v="0.83777738971575932"/>
    <n v="0.47098070162852429"/>
    <n v="1.0860303844149599"/>
    <s v=""/>
    <s v=""/>
    <s v=""/>
  </r>
  <r>
    <x v="31"/>
    <s v="Germany"/>
    <x v="1"/>
    <x v="2"/>
    <n v="1497.4"/>
    <n v="797.87"/>
    <n v="-493.31"/>
    <n v="-486.86"/>
    <n v="-574.51"/>
    <n v="1.138963065"/>
    <n v="-32.92"/>
    <n v="-70.42"/>
    <x v="1"/>
    <x v="156"/>
    <n v="0.67055562999999996"/>
    <n v="0.53283691732336047"/>
    <n v="1.013248161689192"/>
    <n v="-0.32944437024175233"/>
    <n v="1.1646023798422898"/>
    <n v="-1.3954864312342166"/>
    <n v="-0.43460415872164804"/>
    <n v="-0.46492616387461944"/>
  </r>
  <r>
    <x v="31"/>
    <s v="India"/>
    <x v="2"/>
    <x v="2"/>
    <n v="2524.6999999999998"/>
    <n v="1104.49"/>
    <n v="-464.25"/>
    <n v="-554.82000000000005"/>
    <n v="-493.14"/>
    <n v="0.77714861700000004"/>
    <n v="-18.38"/>
    <n v="-32.67"/>
    <x v="1"/>
    <x v="157"/>
    <n v="0.81611676600000005"/>
    <n v="0.43747375925852577"/>
    <n v="0.8367578674164593"/>
    <n v="-0.18388323365152295"/>
    <n v="1.0622294022617125"/>
    <n v="-5.8908191603656936E-2"/>
    <n v="0.68605583010551596"/>
    <n v="0.38429819394136888"/>
  </r>
  <r>
    <x v="31"/>
    <s v="Japan"/>
    <x v="3"/>
    <x v="2"/>
    <n v="8501.68"/>
    <n v="7176.1"/>
    <n v="1072.69"/>
    <n v="896.52"/>
    <n v="1039.72"/>
    <n v="5.4094739919999997"/>
    <n v="12.62"/>
    <n v="80.86"/>
    <x v="0"/>
    <x v="158"/>
    <n v="1.1261738859999999"/>
    <n v="0.84408022884888634"/>
    <n v="1.1965042609200018"/>
    <n v="0.12617388563201626"/>
    <n v="0.96926418629799849"/>
    <n v="-3.3105869682283253"/>
    <n v="2.3674020675723852"/>
    <n v="5.497206855652836"/>
  </r>
  <r>
    <x v="31"/>
    <s v="South Korea"/>
    <x v="4"/>
    <x v="2"/>
    <n v="8333.23"/>
    <n v="7504.24"/>
    <n v="-165.93"/>
    <n v="-198.53"/>
    <n v="-273.26"/>
    <n v="9.0412807050000001"/>
    <n v="-1.99"/>
    <n v="-19.989999999999998"/>
    <x v="2"/>
    <x v="159"/>
    <n v="0.98008815299999996"/>
    <n v="0.90051996644758392"/>
    <n v="0.83579307913161738"/>
    <n v="-1.9911846906901648E-2"/>
    <n v="1.6468390285059964"/>
    <n v="-1.1546858831535673"/>
    <n v="-1.9813730933180351E-2"/>
    <n v="4.5726787530831425E-2"/>
  </r>
  <r>
    <x v="32"/>
    <s v="Canada"/>
    <x v="0"/>
    <x v="3"/>
    <n v="8294.64"/>
    <n v="7681.26"/>
    <n v="-259.32"/>
    <n v="-212.33"/>
    <n v="-305.69"/>
    <n v="12.50237153"/>
    <n v="-3.13"/>
    <n v="-42.21"/>
    <x v="1"/>
    <x v="160"/>
    <n v="0.96873643700000001"/>
    <n v="0.92605104018980944"/>
    <n v="1.2213064569302501"/>
    <n v="-3.1263562975608346E-2"/>
    <n v="1.1788138207619929"/>
    <s v=""/>
    <s v=""/>
    <s v=""/>
  </r>
  <r>
    <x v="32"/>
    <s v="France"/>
    <x v="1"/>
    <x v="3"/>
    <n v="1588.1"/>
    <n v="594.41"/>
    <n v="-384.31"/>
    <n v="-456.43"/>
    <n v="-230.8"/>
    <n v="0.59759257300000002"/>
    <n v="-24.18"/>
    <n v="-38.64"/>
    <x v="1"/>
    <x v="161"/>
    <n v="0.75800642299999998"/>
    <n v="0.37429003211384676"/>
    <n v="0.84199110487917095"/>
    <n v="-0.24199357723065298"/>
    <n v="0.60055684213265337"/>
    <n v="0.48199136202375448"/>
    <n v="-0.80853900832344738"/>
    <n v="-0.92261556046794413"/>
  </r>
  <r>
    <x v="32"/>
    <s v="Canada"/>
    <x v="2"/>
    <x v="3"/>
    <n v="2417.94"/>
    <n v="1565.03"/>
    <n v="482.37"/>
    <n v="578.14"/>
    <n v="641.35"/>
    <n v="1.8327879039999999"/>
    <n v="19.940000000000001"/>
    <n v="56.49"/>
    <x v="0"/>
    <x v="162"/>
    <n v="1.1994962650000001"/>
    <n v="0.64725758290114721"/>
    <n v="0.83434808177949982"/>
    <n v="0.19949626541601528"/>
    <n v="1.3295810270124593"/>
    <n v="-2.2551585959251645"/>
    <n v="0.52253636420880312"/>
    <n v="1.6329133089954746"/>
  </r>
  <r>
    <x v="32"/>
    <s v="South Korea"/>
    <x v="3"/>
    <x v="3"/>
    <n v="8361.98"/>
    <n v="3877.01"/>
    <n v="685.88"/>
    <n v="707.85"/>
    <n v="522.47"/>
    <n v="0.86425061999999997"/>
    <n v="8.1999999999999993"/>
    <n v="15.29"/>
    <x v="0"/>
    <x v="163"/>
    <n v="1.082023636"/>
    <n v="0.46364736581527349"/>
    <n v="0.96896235078053261"/>
    <n v="8.2023635550431837E-2"/>
    <n v="0.76175132676269908"/>
    <n v="0.42189605489561954"/>
    <n v="2.4583074848838264"/>
    <n v="1.4772751960026329"/>
  </r>
  <r>
    <x v="32"/>
    <s v="France"/>
    <x v="4"/>
    <x v="3"/>
    <n v="2149.83"/>
    <n v="1193.47"/>
    <n v="-411.25"/>
    <n v="-469.18"/>
    <n v="-597.08000000000004"/>
    <n v="1.2466275769999999"/>
    <n v="-19.12"/>
    <n v="-42.96"/>
    <x v="1"/>
    <x v="164"/>
    <n v="0.808705805"/>
    <n v="0.55514622086397536"/>
    <n v="0.87652926382198726"/>
    <n v="-0.19129419535498157"/>
    <n v="1.4518662613981763"/>
    <n v="-1.5995946812853563"/>
    <n v="-0.74290419254769802"/>
    <n v="-0.69216741767496082"/>
  </r>
  <r>
    <x v="33"/>
    <s v="Germany"/>
    <x v="0"/>
    <x v="1"/>
    <n v="1454.77"/>
    <n v="614.55999999999995"/>
    <n v="891.43"/>
    <n v="730.54"/>
    <n v="904.47"/>
    <n v="0.730558665"/>
    <n v="61.23"/>
    <n v="105.97"/>
    <x v="0"/>
    <x v="165"/>
    <n v="1.6127635300000001"/>
    <n v="0.42244478508630229"/>
    <n v="1.2202343471952255"/>
    <n v="0.61276352963011338"/>
    <n v="1.0146281816856064"/>
    <s v=""/>
    <s v=""/>
    <s v=""/>
  </r>
  <r>
    <x v="33"/>
    <s v="India"/>
    <x v="1"/>
    <x v="1"/>
    <n v="9484.2999999999993"/>
    <n v="3480.45"/>
    <n v="1202.4100000000001"/>
    <n v="1200.08"/>
    <n v="1194.6500000000001"/>
    <n v="0.57960605899999995"/>
    <n v="12.68"/>
    <n v="20.02"/>
    <x v="0"/>
    <x v="166"/>
    <n v="1.1267789930000001"/>
    <n v="0.36696962348301931"/>
    <n v="1.0019415372308513"/>
    <n v="0.12677899265101275"/>
    <n v="0.99354629452516197"/>
    <n v="0.34885521016793258"/>
    <n v="5.5194498099355904"/>
    <n v="4.6633200989325703"/>
  </r>
  <r>
    <x v="33"/>
    <s v="Brazil"/>
    <x v="2"/>
    <x v="1"/>
    <n v="3082.11"/>
    <n v="2685.01"/>
    <n v="587.55999999999995"/>
    <n v="673.22"/>
    <n v="681.12"/>
    <n v="6.7446870959999998"/>
    <n v="19.059999999999999"/>
    <n v="147.59"/>
    <x v="0"/>
    <x v="167"/>
    <n v="1.1906356360000001"/>
    <n v="0.87115969254828673"/>
    <n v="0.87276076171236727"/>
    <n v="0.19063563597665234"/>
    <n v="1.1592348015521821"/>
    <n v="-0.51134804268094913"/>
    <n v="-0.67503031325453633"/>
    <n v="-0.22854515939030862"/>
  </r>
  <r>
    <x v="33"/>
    <s v="USA"/>
    <x v="3"/>
    <x v="1"/>
    <n v="5204.01"/>
    <n v="4326.3"/>
    <n v="1234.5899999999999"/>
    <n v="1337.49"/>
    <n v="1369.39"/>
    <n v="4.9234662629999999"/>
    <n v="23.72"/>
    <n v="140.5"/>
    <x v="0"/>
    <x v="168"/>
    <n v="1.2372382070000001"/>
    <n v="0.83133967844027967"/>
    <n v="0.92306484534463806"/>
    <n v="0.23723820669060972"/>
    <n v="1.1091860455697844"/>
    <n v="1.1012151950439104"/>
    <n v="0.68845693372397476"/>
    <n v="0.61127891516232713"/>
  </r>
  <r>
    <x v="33"/>
    <s v="Canada"/>
    <x v="4"/>
    <x v="1"/>
    <n v="4727.82"/>
    <n v="4009.37"/>
    <n v="1422.63"/>
    <n v="1402.98"/>
    <n v="1574.26"/>
    <n v="5.5727895670000001"/>
    <n v="30.08"/>
    <n v="197.74"/>
    <x v="0"/>
    <x v="169"/>
    <n v="1.3009061260000001"/>
    <n v="0.84803778485644554"/>
    <n v="1.0140059017234744"/>
    <n v="0.30090612586773613"/>
    <n v="1.106584284037311"/>
    <n v="0.1523096736568417"/>
    <n v="-9.150443600223683E-2"/>
    <n v="-7.3256593393893232E-2"/>
  </r>
  <r>
    <x v="34"/>
    <s v="Brazil"/>
    <x v="0"/>
    <x v="2"/>
    <n v="8026.54"/>
    <n v="7486.01"/>
    <n v="-497.76"/>
    <n v="-508.95"/>
    <n v="-395.11"/>
    <n v="13.82381474"/>
    <n v="-6.2"/>
    <n v="-91.92"/>
    <x v="1"/>
    <x v="170"/>
    <n v="0.93798573200000002"/>
    <n v="0.93265715987212428"/>
    <n v="0.97801355732390216"/>
    <n v="-6.2014267667014678E-2"/>
    <n v="0.79377611700417872"/>
    <s v=""/>
    <s v=""/>
    <s v=""/>
  </r>
  <r>
    <x v="34"/>
    <s v="Nigeria"/>
    <x v="1"/>
    <x v="2"/>
    <n v="767.65"/>
    <n v="329.52"/>
    <n v="619.69000000000005"/>
    <n v="524.47"/>
    <n v="570.37"/>
    <n v="0.75040450999999997"/>
    <n v="80.62"/>
    <n v="141.12"/>
    <x v="0"/>
    <x v="171"/>
    <n v="1.8072559109999999"/>
    <n v="0.42925812544779524"/>
    <n v="1.1815547123763037"/>
    <n v="0.80725591089689319"/>
    <n v="0.92041181881263201"/>
    <n v="-2.2449574091931854"/>
    <n v="-0.9043610322754263"/>
    <n v="-0.95598189155504731"/>
  </r>
  <r>
    <x v="34"/>
    <s v="Nigeria"/>
    <x v="2"/>
    <x v="2"/>
    <n v="5577.4"/>
    <n v="2933.1"/>
    <n v="1022.06"/>
    <n v="1038.93"/>
    <n v="1207.25"/>
    <n v="1.1087979370000001"/>
    <n v="18.32"/>
    <n v="38.64"/>
    <x v="0"/>
    <x v="172"/>
    <n v="1.1832502600000001"/>
    <n v="0.52589019973464335"/>
    <n v="0.98376213989392924"/>
    <n v="0.18325025997776742"/>
    <n v="1.1811928849578304"/>
    <n v="0.64930852523035687"/>
    <n v="6.2655507067022738"/>
    <n v="7.9011289147851427"/>
  </r>
  <r>
    <x v="34"/>
    <s v="South Korea"/>
    <x v="3"/>
    <x v="2"/>
    <n v="2198.94"/>
    <n v="1223.92"/>
    <n v="1374.46"/>
    <n v="1477.75"/>
    <n v="1201.5899999999999"/>
    <n v="1.2539749739999999"/>
    <n v="62.48"/>
    <n v="140.82"/>
    <x v="0"/>
    <x v="173"/>
    <n v="1.625055709"/>
    <n v="0.55659545053525794"/>
    <n v="0.9301031974285231"/>
    <n v="0.6250557086596269"/>
    <n v="0.87422696913697007"/>
    <n v="0.3447938477193121"/>
    <n v="-0.60574102628464876"/>
    <n v="-0.58272135283488458"/>
  </r>
  <r>
    <x v="34"/>
    <s v="France"/>
    <x v="4"/>
    <x v="2"/>
    <n v="1681.24"/>
    <n v="1223.8"/>
    <n v="-384.16"/>
    <n v="-318.81"/>
    <n v="-243.19"/>
    <n v="2.66947556"/>
    <n v="-22.84"/>
    <n v="-83.8"/>
    <x v="1"/>
    <x v="174"/>
    <n v="0.77150198699999994"/>
    <n v="0.72791511027574884"/>
    <n v="1.2049810231799505"/>
    <n v="-0.22849801337108328"/>
    <n v="0.63304352353186166"/>
    <n v="-1.2794988577332189"/>
    <n v="-0.23543161705185228"/>
    <n v="-9.8045623897083329E-5"/>
  </r>
  <r>
    <x v="35"/>
    <s v="Nigeria"/>
    <x v="0"/>
    <x v="0"/>
    <n v="9078.15"/>
    <n v="7893.45"/>
    <n v="-239.83"/>
    <n v="-264.60000000000002"/>
    <n v="-429.99"/>
    <n v="6.6572082860000004"/>
    <n v="-2.64"/>
    <n v="-20.23"/>
    <x v="1"/>
    <x v="175"/>
    <n v="0.97358162199999998"/>
    <n v="0.86949984302969219"/>
    <n v="0.90638699924414212"/>
    <n v="-2.6418378193794993E-2"/>
    <n v="1.7928949672684817"/>
    <s v=""/>
    <s v=""/>
    <s v=""/>
  </r>
  <r>
    <x v="35"/>
    <s v="France"/>
    <x v="1"/>
    <x v="0"/>
    <n v="9831.8700000000008"/>
    <n v="8718.66"/>
    <n v="5.0199999999999996"/>
    <n v="4.0199999999999996"/>
    <n v="-131.41"/>
    <n v="7.8249924000000002"/>
    <n v="0.05"/>
    <n v="0.45"/>
    <x v="2"/>
    <x v="176"/>
    <n v="1.0005105839999999"/>
    <n v="0.88677535402726027"/>
    <n v="1.2487562189054726"/>
    <n v="5.1058445646657235E-4"/>
    <n v="-26.177290836653388"/>
    <n v="-1.020931493140975"/>
    <n v="8.3025726607293474E-2"/>
    <n v="0.10454364061341999"/>
  </r>
  <r>
    <x v="35"/>
    <s v="Germany"/>
    <x v="2"/>
    <x v="0"/>
    <n v="3742.01"/>
    <n v="3863.7"/>
    <n v="554.04999999999995"/>
    <n v="626.28"/>
    <n v="473.4"/>
    <n v="-32.013912900000001"/>
    <n v="14.8"/>
    <n v="-459.07"/>
    <x v="0"/>
    <x v="177"/>
    <n v="1.148062138"/>
    <n v="1.0325199558526033"/>
    <n v="0.88466819952736797"/>
    <n v="0.14806213772811935"/>
    <n v="0.85443552025990432"/>
    <n v="109.36852589641434"/>
    <n v="-0.61939997172460581"/>
    <n v="-0.55684703842104177"/>
  </r>
  <r>
    <x v="35"/>
    <s v="UK"/>
    <x v="3"/>
    <x v="0"/>
    <n v="2523.0100000000002"/>
    <n v="889.93"/>
    <n v="46.52"/>
    <n v="54.91"/>
    <n v="-93.06"/>
    <n v="0.54461079300000004"/>
    <n v="1.84"/>
    <n v="2.85"/>
    <x v="2"/>
    <x v="178"/>
    <n v="1.0184382940000001"/>
    <n v="0.35272551436577732"/>
    <n v="0.84720451648151529"/>
    <n v="1.8438293942552746E-2"/>
    <n v="-2.0004299226139293"/>
    <n v="-0.91603645880335716"/>
    <n v="-0.32576075424704903"/>
    <n v="-0.76966897015813862"/>
  </r>
  <r>
    <x v="35"/>
    <s v="Nigeria"/>
    <x v="4"/>
    <x v="0"/>
    <n v="1538.51"/>
    <n v="1406.87"/>
    <n v="295.19"/>
    <n v="268.52999999999997"/>
    <n v="488.78"/>
    <n v="10.606216849999999"/>
    <n v="19.170000000000002"/>
    <n v="222.54"/>
    <x v="0"/>
    <x v="179"/>
    <n v="1.191867456"/>
    <n v="0.91443669524409976"/>
    <n v="1.0992812721111236"/>
    <n v="0.19186745617513049"/>
    <n v="1.6558148988786883"/>
    <n v="5.3454428202923472"/>
    <n v="-0.3902085207747889"/>
    <n v="0.58087714764082565"/>
  </r>
  <r>
    <x v="36"/>
    <s v="India"/>
    <x v="0"/>
    <x v="0"/>
    <n v="8675.8700000000008"/>
    <n v="4385.03"/>
    <n v="-99.28"/>
    <n v="-113.9"/>
    <n v="-13.31"/>
    <n v="1.0217160439999999"/>
    <n v="-1.1399999999999999"/>
    <n v="-2.31"/>
    <x v="2"/>
    <x v="180"/>
    <n v="0.98855676699999995"/>
    <n v="0.50542827405205459"/>
    <n v="0.87164179104477613"/>
    <n v="-1.1443232782418362E-2"/>
    <n v="0.13406526994359388"/>
    <s v=""/>
    <s v=""/>
    <s v=""/>
  </r>
  <r>
    <x v="36"/>
    <s v="UK"/>
    <x v="1"/>
    <x v="0"/>
    <n v="6235.43"/>
    <n v="3254.08"/>
    <n v="-92.6"/>
    <n v="-77.45"/>
    <n v="-231.13"/>
    <n v="1.091114921"/>
    <n v="-1.48"/>
    <n v="-3.1"/>
    <x v="2"/>
    <x v="181"/>
    <n v="0.98514937999999996"/>
    <n v="0.5218693819030924"/>
    <n v="1.1956100710135571"/>
    <n v="-1.4850619764795689E-2"/>
    <n v="2.4960043196544279"/>
    <n v="-6.7284448025785731E-2"/>
    <n v="-0.2812905218727344"/>
    <n v="-0.25791157643163215"/>
  </r>
  <r>
    <x v="36"/>
    <s v="France"/>
    <x v="2"/>
    <x v="0"/>
    <n v="1708.42"/>
    <n v="1360.54"/>
    <n v="-237.51"/>
    <n v="-193.1"/>
    <n v="-69.17"/>
    <n v="3.8997367920000001"/>
    <n v="-13.89"/>
    <n v="-68.08"/>
    <x v="1"/>
    <x v="182"/>
    <n v="0.86097680899999995"/>
    <n v="0.7963732571615878"/>
    <n v="1.2299844640082858"/>
    <n v="-0.13902319101860197"/>
    <n v="0.29122984295398091"/>
    <n v="1.5649028077753779"/>
    <n v="-0.72601408403269707"/>
    <n v="-0.58189718753073061"/>
  </r>
  <r>
    <x v="36"/>
    <s v="UK"/>
    <x v="3"/>
    <x v="0"/>
    <n v="3592.18"/>
    <n v="1276.05"/>
    <n v="696.65"/>
    <n v="726.56"/>
    <n v="595.66999999999996"/>
    <n v="0.55070544899999996"/>
    <n v="19.39"/>
    <n v="30.07"/>
    <x v="0"/>
    <x v="183"/>
    <n v="1.193935159"/>
    <n v="0.35522997177201587"/>
    <n v="0.95883340673860384"/>
    <n v="0.19393515915126747"/>
    <n v="0.8550491638555946"/>
    <n v="-3.9331396572775885"/>
    <n v="1.1026328420411842"/>
    <n v="-6.2100342511061793E-2"/>
  </r>
  <r>
    <x v="36"/>
    <s v="Canada"/>
    <x v="4"/>
    <x v="0"/>
    <n v="9657.11"/>
    <n v="3559.33"/>
    <n v="663.94"/>
    <n v="602.59"/>
    <n v="782.97"/>
    <n v="0.58361313100000001"/>
    <n v="6.87"/>
    <n v="10.89"/>
    <x v="0"/>
    <x v="184"/>
    <n v="1.0687514170000001"/>
    <n v="0.36857092856972734"/>
    <n v="1.1018105179309314"/>
    <n v="6.8751417349496899E-2"/>
    <n v="1.1792782480344608"/>
    <n v="-4.6953276394172003E-2"/>
    <n v="1.6883702932481113"/>
    <n v="1.789334273735355"/>
  </r>
  <r>
    <x v="37"/>
    <s v="France"/>
    <x v="0"/>
    <x v="4"/>
    <n v="8903.52"/>
    <n v="8410.75"/>
    <n v="860.91"/>
    <n v="824.94"/>
    <n v="1050.79"/>
    <n v="17.033929499999999"/>
    <n v="9.67"/>
    <n v="174.36"/>
    <x v="0"/>
    <x v="185"/>
    <n v="1.096693218"/>
    <n v="0.94465447373623013"/>
    <n v="1.0436031711397191"/>
    <n v="9.6693217963232506E-2"/>
    <n v="1.2205573172573208"/>
    <s v=""/>
    <s v=""/>
    <s v=""/>
  </r>
  <r>
    <x v="37"/>
    <s v="Brazil"/>
    <x v="1"/>
    <x v="4"/>
    <n v="9645.24"/>
    <n v="4871.92"/>
    <n v="1059.7"/>
    <n v="864.56"/>
    <n v="1051.9000000000001"/>
    <n v="1.0204434259999999"/>
    <n v="10.99"/>
    <n v="22.2"/>
    <x v="0"/>
    <x v="186"/>
    <n v="1.1098676649999999"/>
    <n v="0.50511132952627413"/>
    <n v="1.2257101878412142"/>
    <n v="0.10986766529396885"/>
    <n v="0.99263942625271306"/>
    <n v="0.23090683114378982"/>
    <n v="8.330637770230194E-2"/>
    <n v="-0.42075082483726184"/>
  </r>
  <r>
    <x v="37"/>
    <s v="UK"/>
    <x v="2"/>
    <x v="4"/>
    <n v="7075.53"/>
    <n v="6770.38"/>
    <n v="736.31"/>
    <n v="795.94"/>
    <n v="760.17"/>
    <n v="22.115145139999999"/>
    <n v="10.4"/>
    <n v="240.51"/>
    <x v="0"/>
    <x v="187"/>
    <n v="1.1040642890000001"/>
    <n v="0.95687248870402641"/>
    <n v="0.92508229263512309"/>
    <n v="0.10406428917692384"/>
    <n v="1.0324048294875801"/>
    <n v="-0.30517127488911966"/>
    <n v="-0.26642260845764337"/>
    <n v="0.38967388627071053"/>
  </r>
  <r>
    <x v="37"/>
    <s v="Germany"/>
    <x v="3"/>
    <x v="4"/>
    <n v="6314.47"/>
    <n v="6002.7"/>
    <n v="1265.07"/>
    <n v="1053.81"/>
    <n v="1394.87"/>
    <n v="19.192006800000001"/>
    <n v="20.03"/>
    <n v="404.47"/>
    <x v="0"/>
    <x v="188"/>
    <n v="1.200344605"/>
    <n v="0.95062610163640016"/>
    <n v="1.2004725709568138"/>
    <n v="0.20034460532712958"/>
    <n v="1.1026030180148134"/>
    <n v="0.71812144341377959"/>
    <n v="-0.10756226035364129"/>
    <n v="-0.11338802253344721"/>
  </r>
  <r>
    <x v="37"/>
    <s v="Brazil"/>
    <x v="4"/>
    <x v="4"/>
    <n v="8137.53"/>
    <n v="4799.5200000000004"/>
    <n v="878.93"/>
    <n v="984.61"/>
    <n v="758.99"/>
    <n v="1.437409004"/>
    <n v="10.8"/>
    <n v="26.32"/>
    <x v="0"/>
    <x v="189"/>
    <n v="1.1080094330000001"/>
    <n v="0.58980059059690104"/>
    <n v="0.89266816302901653"/>
    <n v="0.1080094328377284"/>
    <n v="0.86353862082304622"/>
    <n v="-0.30523212154268142"/>
    <n v="0.28871148330738755"/>
    <n v="-0.20043980208905982"/>
  </r>
  <r>
    <x v="38"/>
    <s v="Canada"/>
    <x v="0"/>
    <x v="4"/>
    <n v="10921.89"/>
    <n v="6304.02"/>
    <n v="1292.44"/>
    <n v="1341.44"/>
    <n v="1339.08"/>
    <n v="1.3648426279999999"/>
    <n v="11.83"/>
    <n v="27.98"/>
    <x v="0"/>
    <x v="190"/>
    <n v="1.11833483"/>
    <n v="0.57719131029519621"/>
    <n v="0.96347208969465647"/>
    <n v="0.11833483032698554"/>
    <n v="1.0360867815914083"/>
    <s v=""/>
    <s v=""/>
    <s v=""/>
  </r>
  <r>
    <x v="38"/>
    <s v="Brazil"/>
    <x v="1"/>
    <x v="4"/>
    <n v="1182.6500000000001"/>
    <n v="850.33"/>
    <n v="1103.46"/>
    <n v="1032.5899999999999"/>
    <n v="1229.3900000000001"/>
    <n v="2.551095165"/>
    <n v="93.22"/>
    <n v="331.05"/>
    <x v="0"/>
    <x v="191"/>
    <n v="1.933040206"/>
    <n v="0.71900393184796851"/>
    <n v="1.0686332426229193"/>
    <n v="0.93304020631632345"/>
    <n v="1.1141228499447193"/>
    <n v="-0.14621955371235804"/>
    <n v="-0.89171745915770995"/>
    <n v="-0.86511305484436918"/>
  </r>
  <r>
    <x v="38"/>
    <s v="Brazil"/>
    <x v="2"/>
    <x v="4"/>
    <n v="1015.02"/>
    <n v="918.14"/>
    <n v="404.64"/>
    <n v="427.88"/>
    <n v="415.2"/>
    <n v="9.3808949930000001"/>
    <n v="39.83"/>
    <n v="413.43"/>
    <x v="0"/>
    <x v="192"/>
    <n v="1.3986522429999999"/>
    <n v="0.90455360485507674"/>
    <n v="0.9456857062727867"/>
    <n v="0.3986522433055506"/>
    <n v="1.026097271648873"/>
    <n v="-0.63329889619922786"/>
    <n v="-0.14174100536929785"/>
    <n v="7.9745510566485878E-2"/>
  </r>
  <r>
    <x v="38"/>
    <s v="UK"/>
    <x v="3"/>
    <x v="4"/>
    <n v="4434.18"/>
    <n v="1566.83"/>
    <n v="-180.91"/>
    <n v="-207.81"/>
    <n v="-293.23"/>
    <n v="0.54624777800000002"/>
    <n v="-4.08"/>
    <n v="-6.31"/>
    <x v="2"/>
    <x v="193"/>
    <n v="0.95920102500000004"/>
    <n v="0.35335281833394222"/>
    <n v="0.87055483374236076"/>
    <n v="-4.0798975233301303E-2"/>
    <n v="1.6208612017025041"/>
    <n v="-1.4470887702649269"/>
    <n v="3.3685641662233259"/>
    <n v="0.70652623782865354"/>
  </r>
  <r>
    <x v="38"/>
    <s v="France"/>
    <x v="4"/>
    <x v="4"/>
    <n v="4547.07"/>
    <n v="2797.91"/>
    <n v="367.31"/>
    <n v="300.26"/>
    <n v="231.98"/>
    <n v="1.5986573019999999"/>
    <n v="8.08"/>
    <n v="20.99"/>
    <x v="0"/>
    <x v="194"/>
    <n v="1.0807794909999999"/>
    <n v="0.6153215147336637"/>
    <n v="1.2233064677279692"/>
    <n v="8.0779490968909656E-2"/>
    <n v="0.63156461844218781"/>
    <n v="-3.0303465811729593"/>
    <n v="2.5459047670595106E-2"/>
    <n v="0.7857138298347619"/>
  </r>
  <r>
    <x v="39"/>
    <s v="USA"/>
    <x v="0"/>
    <x v="2"/>
    <n v="7681.41"/>
    <n v="5557.22"/>
    <n v="486.55"/>
    <n v="405.11"/>
    <n v="447.86"/>
    <n v="2.6149269099999999"/>
    <n v="6.33"/>
    <n v="22.89"/>
    <x v="0"/>
    <x v="195"/>
    <n v="1.0633412360000001"/>
    <n v="0.72346353078406178"/>
    <n v="1.201031818518427"/>
    <n v="6.3341235528373049E-2"/>
    <n v="0.92048093721097524"/>
    <s v=""/>
    <s v=""/>
    <s v=""/>
  </r>
  <r>
    <x v="39"/>
    <s v="Germany"/>
    <x v="1"/>
    <x v="2"/>
    <n v="6673.46"/>
    <n v="4276.5"/>
    <n v="-151.61000000000001"/>
    <n v="-179.56"/>
    <n v="-185.25"/>
    <n v="1.783393475"/>
    <n v="-2.27"/>
    <n v="-6.32"/>
    <x v="2"/>
    <x v="196"/>
    <n v="0.97728165"/>
    <n v="0.64082200237957521"/>
    <n v="0.84434172421474718"/>
    <n v="-2.2718350001348628E-2"/>
    <n v="1.2218850999274453"/>
    <n v="-1.3116020963929711"/>
    <n v="-0.13121939852188594"/>
    <n v="-0.23046055401801624"/>
  </r>
  <r>
    <x v="39"/>
    <s v="Japan"/>
    <x v="2"/>
    <x v="2"/>
    <n v="2620.33"/>
    <n v="1443.82"/>
    <n v="1475.3"/>
    <n v="1203.9100000000001"/>
    <n v="1622.11"/>
    <n v="1.2261549329999999"/>
    <n v="56.28"/>
    <n v="125.29"/>
    <x v="0"/>
    <x v="197"/>
    <n v="1.5630206879999999"/>
    <n v="0.55100693424110703"/>
    <n v="1.2254238273625104"/>
    <n v="0.5630206882339247"/>
    <n v="1.0995119636684063"/>
    <n v="-10.730888463821646"/>
    <n v="-0.60735060972868649"/>
    <n v="-0.6623827896644453"/>
  </r>
  <r>
    <x v="39"/>
    <s v="Canada"/>
    <x v="3"/>
    <x v="2"/>
    <n v="4973.4399999999996"/>
    <n v="3460.06"/>
    <n v="712.38"/>
    <n v="740.22"/>
    <n v="829.56"/>
    <n v="2.2848161629999999"/>
    <n v="14.32"/>
    <n v="47.04"/>
    <x v="0"/>
    <x v="198"/>
    <n v="1.1432368740000001"/>
    <n v="0.69570759876463784"/>
    <n v="0.96238955986058194"/>
    <n v="0.14323687427615495"/>
    <n v="1.1644908616187988"/>
    <n v="-0.51712871958245776"/>
    <n v="0.89802047833669796"/>
    <n v="1.3964621628734883"/>
  </r>
  <r>
    <x v="39"/>
    <s v="Japan"/>
    <x v="4"/>
    <x v="2"/>
    <n v="1935.35"/>
    <n v="904.27"/>
    <n v="431.63"/>
    <n v="489.64"/>
    <n v="325.94"/>
    <n v="0.876167892"/>
    <n v="22.29"/>
    <n v="41.82"/>
    <x v="0"/>
    <x v="199"/>
    <n v="1.223024259"/>
    <n v="0.46723848399514301"/>
    <n v="0.88152520218936359"/>
    <n v="0.22302425917792648"/>
    <n v="0.7551375020271992"/>
    <n v="-0.39410146270249025"/>
    <n v="-0.61086290374469177"/>
    <n v="-0.73865482101466451"/>
  </r>
  <r>
    <x v="40"/>
    <s v="Brazil"/>
    <x v="0"/>
    <x v="3"/>
    <n v="4378.8900000000003"/>
    <n v="2421.64"/>
    <n v="245.7"/>
    <n v="246.94"/>
    <n v="210.91"/>
    <n v="1.236637733"/>
    <n v="5.61"/>
    <n v="12.55"/>
    <x v="0"/>
    <x v="200"/>
    <n v="1.0561101100000001"/>
    <n v="0.55302599517229245"/>
    <n v="0.9949785372965092"/>
    <n v="5.6110110096394286E-2"/>
    <n v="0.85840455840455843"/>
    <s v=""/>
    <s v=""/>
    <s v=""/>
  </r>
  <r>
    <x v="40"/>
    <s v="Nigeria"/>
    <x v="1"/>
    <x v="3"/>
    <n v="5787.12"/>
    <n v="2385.58"/>
    <n v="529.63"/>
    <n v="499.81"/>
    <n v="566.82000000000005"/>
    <n v="0.70111570199999995"/>
    <n v="9.15"/>
    <n v="15.57"/>
    <x v="0"/>
    <x v="201"/>
    <n v="1.091518752"/>
    <n v="0.41222231438090101"/>
    <n v="1.0596626718152897"/>
    <n v="9.1518751987171507E-2"/>
    <n v="1.0702188320148029"/>
    <n v="1.1555962555962558"/>
    <n v="0.32159519878325316"/>
    <n v="-1.4890735204241732E-2"/>
  </r>
  <r>
    <x v="40"/>
    <s v="South Korea"/>
    <x v="2"/>
    <x v="3"/>
    <n v="4250.67"/>
    <n v="1941.93"/>
    <n v="813.47"/>
    <n v="756.59"/>
    <n v="922.86"/>
    <n v="0.84076136199999996"/>
    <n v="19.13"/>
    <n v="35.22"/>
    <x v="0"/>
    <x v="202"/>
    <n v="1.1913745360000001"/>
    <n v="0.4568526844003416"/>
    <n v="1.0751794234658136"/>
    <n v="0.19137453624957948"/>
    <n v="1.1344733057150234"/>
    <n v="0.535921303551536"/>
    <n v="-0.26549475386720855"/>
    <n v="-0.18597154570377011"/>
  </r>
  <r>
    <x v="40"/>
    <s v="Brazil"/>
    <x v="3"/>
    <x v="3"/>
    <n v="7540.9"/>
    <n v="3990.2"/>
    <n v="-160.47999999999999"/>
    <n v="-161.75"/>
    <n v="-225.68"/>
    <n v="1.123460197"/>
    <n v="-2.13"/>
    <n v="-4.5199999999999996"/>
    <x v="2"/>
    <x v="203"/>
    <n v="0.97871872100000001"/>
    <n v="0.52914108395549608"/>
    <n v="0.9921483771251931"/>
    <n v="-2.1281279422880557E-2"/>
    <n v="1.406281156530409"/>
    <n v="-1.1972783261828954"/>
    <n v="0.77404973804129695"/>
    <n v="1.0547599553021991"/>
  </r>
  <r>
    <x v="40"/>
    <s v="UK"/>
    <x v="4"/>
    <x v="3"/>
    <n v="3930.99"/>
    <n v="2383.14"/>
    <n v="913.55"/>
    <n v="791.88"/>
    <n v="780.6"/>
    <n v="1.5386486109999999"/>
    <n v="23.23"/>
    <n v="58.98"/>
    <x v="0"/>
    <x v="204"/>
    <n v="1.232396928"/>
    <n v="0.60624422855311255"/>
    <n v="1.1536470172248321"/>
    <n v="0.23239692800032563"/>
    <n v="0.85446883038695209"/>
    <n v="-6.6926096709870393"/>
    <n v="-0.47871076396716572"/>
    <n v="-0.40275174176732997"/>
  </r>
  <r>
    <x v="41"/>
    <s v="Germany"/>
    <x v="0"/>
    <x v="4"/>
    <n v="3770.81"/>
    <n v="2596.06"/>
    <n v="1063.58"/>
    <n v="1150.96"/>
    <n v="1042.1300000000001"/>
    <n v="2.2079978709999999"/>
    <n v="28.2"/>
    <n v="90.46"/>
    <x v="0"/>
    <x v="205"/>
    <n v="1.2820561100000001"/>
    <n v="0.6884621606498339"/>
    <n v="0.92408076735942157"/>
    <n v="0.28205610996045943"/>
    <n v="0.97983226461573192"/>
    <s v=""/>
    <s v=""/>
    <s v=""/>
  </r>
  <r>
    <x v="41"/>
    <s v="South Korea"/>
    <x v="1"/>
    <x v="4"/>
    <n v="1873.31"/>
    <n v="1448.55"/>
    <n v="39.5"/>
    <n v="32.5"/>
    <n v="51.97"/>
    <n v="3.4023333600000001"/>
    <n v="2.11"/>
    <n v="9.2799999999999994"/>
    <x v="2"/>
    <x v="206"/>
    <n v="1.0210856720000001"/>
    <n v="0.77325696227533081"/>
    <n v="1.2153846153846153"/>
    <n v="2.1085671885592881E-2"/>
    <n v="1.3156962025316454"/>
    <n v="-0.96286127982850378"/>
    <n v="-0.5032075336598768"/>
    <n v="-0.44201983005015294"/>
  </r>
  <r>
    <x v="41"/>
    <s v="South Korea"/>
    <x v="2"/>
    <x v="4"/>
    <n v="10494.34"/>
    <n v="3117.44"/>
    <n v="-139.97999999999999"/>
    <n v="-116.94"/>
    <n v="-298.66000000000003"/>
    <n v="0.42253827399999999"/>
    <n v="-1.33"/>
    <n v="-1.9"/>
    <x v="2"/>
    <x v="207"/>
    <n v="0.986661381"/>
    <n v="0.29705917666094295"/>
    <n v="1.1970241149307337"/>
    <n v="-1.3338618722092098E-2"/>
    <n v="2.1335905129304189"/>
    <n v="-4.5437974683544304"/>
    <n v="4.6020306302747551"/>
    <n v="1.1521107314210763"/>
  </r>
  <r>
    <x v="41"/>
    <s v="UK"/>
    <x v="3"/>
    <x v="4"/>
    <n v="1779.96"/>
    <n v="1286.8499999999999"/>
    <n v="871.94"/>
    <n v="703.61"/>
    <n v="801.19"/>
    <n v="2.6043256260000001"/>
    <n v="48.96"/>
    <n v="176.46"/>
    <x v="0"/>
    <x v="208"/>
    <n v="1.489864941"/>
    <n v="0.72296568462212629"/>
    <n v="1.2392376458549481"/>
    <n v="0.48986494078518622"/>
    <n v="0.91885909580934466"/>
    <n v="-7.2290327189598527"/>
    <n v="-0.83038857136323019"/>
    <n v="-0.58720937692465613"/>
  </r>
  <r>
    <x v="41"/>
    <s v="UK"/>
    <x v="4"/>
    <x v="4"/>
    <n v="9908.36"/>
    <n v="6778.49"/>
    <n v="185.31"/>
    <n v="187.7"/>
    <n v="35.6"/>
    <n v="2.1650417900000001"/>
    <n v="1.87"/>
    <n v="5.92"/>
    <x v="2"/>
    <x v="209"/>
    <n v="1.018702389"/>
    <n v="0.68411825973218565"/>
    <n v="0.98726691529035704"/>
    <n v="1.8702388689954743E-2"/>
    <n v="0.19211051751119745"/>
    <n v="-0.78747390875518963"/>
    <n v="4.5666194745949351"/>
    <n v="4.2675059253215215"/>
  </r>
  <r>
    <x v="42"/>
    <s v="South Korea"/>
    <x v="0"/>
    <x v="3"/>
    <n v="6825.99"/>
    <n v="2913.49"/>
    <n v="846.86"/>
    <n v="1006.05"/>
    <n v="684.43"/>
    <n v="0.74447301799999999"/>
    <n v="12.4"/>
    <n v="21.64"/>
    <x v="0"/>
    <x v="210"/>
    <n v="1.1240640550000001"/>
    <n v="0.42682306888817589"/>
    <n v="0.84176730778788333"/>
    <n v="0.12406405517734424"/>
    <n v="0.80819734076470717"/>
    <s v=""/>
    <s v=""/>
    <s v=""/>
  </r>
  <r>
    <x v="42"/>
    <s v="Japan"/>
    <x v="1"/>
    <x v="3"/>
    <n v="8215.9699999999993"/>
    <n v="3946.42"/>
    <n v="885.25"/>
    <n v="1004.98"/>
    <n v="1063.0999999999999"/>
    <n v="0.92410141899999998"/>
    <n v="10.77"/>
    <n v="20.73"/>
    <x v="0"/>
    <x v="211"/>
    <n v="1.107747472"/>
    <n v="0.48033524952014189"/>
    <n v="0.8808633007622042"/>
    <n v="0.10774747230089692"/>
    <n v="1.2009036995199096"/>
    <n v="4.5332168245046392E-2"/>
    <n v="0.20363053564391387"/>
    <n v="0.35453356627275207"/>
  </r>
  <r>
    <x v="42"/>
    <s v="France"/>
    <x v="2"/>
    <x v="3"/>
    <n v="6581.29"/>
    <n v="2351.33"/>
    <n v="1229.22"/>
    <n v="1361.25"/>
    <n v="1074.46"/>
    <n v="0.55574506300000004"/>
    <n v="18.670000000000002"/>
    <n v="29.05"/>
    <x v="0"/>
    <x v="212"/>
    <n v="1.1867749329999999"/>
    <n v="0.35727494153881684"/>
    <n v="0.90300826446280991"/>
    <n v="0.18677493318179264"/>
    <n v="0.87409902214412394"/>
    <n v="0.38855690482914435"/>
    <n v="-0.19896372552480102"/>
    <n v="-0.40418657922876938"/>
  </r>
  <r>
    <x v="42"/>
    <s v="Japan"/>
    <x v="3"/>
    <x v="3"/>
    <n v="5361.4"/>
    <n v="3401.31"/>
    <n v="817.77"/>
    <n v="783.05"/>
    <n v="878.26"/>
    <n v="1.7343977939999999"/>
    <n v="15.25"/>
    <n v="41.7"/>
    <x v="0"/>
    <x v="213"/>
    <n v="1.1525291900000001"/>
    <n v="0.63440705785802221"/>
    <n v="1.044339441925803"/>
    <n v="0.15252919013690455"/>
    <n v="1.0739694535138242"/>
    <n v="-0.33472445941328649"/>
    <n v="-0.18535727798045676"/>
    <n v="0.44654727324535476"/>
  </r>
  <r>
    <x v="42"/>
    <s v="USA"/>
    <x v="4"/>
    <x v="3"/>
    <n v="9917.74"/>
    <n v="5479.33"/>
    <n v="1454.35"/>
    <n v="1400.19"/>
    <n v="1602.65"/>
    <n v="1.234246851"/>
    <n v="14.66"/>
    <n v="32.76"/>
    <x v="0"/>
    <x v="214"/>
    <n v="1.146641271"/>
    <n v="0.55247768140725606"/>
    <n v="1.0386804647940635"/>
    <n v="0.14664127109603597"/>
    <n v="1.1019699522123287"/>
    <n v="0.77843403401934519"/>
    <n v="0.84984145932032684"/>
    <n v="0.61094695867180582"/>
  </r>
  <r>
    <x v="43"/>
    <s v="France"/>
    <x v="0"/>
    <x v="4"/>
    <n v="4750.8"/>
    <n v="3224.01"/>
    <n v="308.27999999999997"/>
    <n v="286.95"/>
    <n v="375.32"/>
    <n v="2.1102412429999999"/>
    <n v="6.49"/>
    <n v="20.18"/>
    <x v="0"/>
    <x v="215"/>
    <n v="1.0648901239999999"/>
    <n v="0.67862465269007322"/>
    <n v="1.0743335075797176"/>
    <n v="6.4890123768628433E-2"/>
    <n v="1.2174646425327624"/>
    <s v=""/>
    <s v=""/>
    <s v=""/>
  </r>
  <r>
    <x v="43"/>
    <s v="Nigeria"/>
    <x v="1"/>
    <x v="4"/>
    <n v="4497.0600000000004"/>
    <n v="3163.79"/>
    <n v="1135.67"/>
    <n v="963.14"/>
    <n v="1153.46"/>
    <n v="2.3711699450000001"/>
    <n v="25.25"/>
    <n v="85.12"/>
    <x v="0"/>
    <x v="216"/>
    <n v="1.252536101"/>
    <n v="0.70352408017682655"/>
    <n v="1.1791328363477793"/>
    <n v="0.25253610136400223"/>
    <n v="1.0156647617705847"/>
    <n v="2.6838912676787343"/>
    <n v="-5.3409952008082802E-2"/>
    <n v="-1.8678602113517094E-2"/>
  </r>
  <r>
    <x v="43"/>
    <s v="France"/>
    <x v="2"/>
    <x v="4"/>
    <n v="3348.21"/>
    <n v="1649.34"/>
    <n v="890.93"/>
    <n v="851.22"/>
    <n v="870.41"/>
    <n v="0.97027827600000005"/>
    <n v="26.6"/>
    <n v="52.41"/>
    <x v="0"/>
    <x v="217"/>
    <n v="1.266091434"/>
    <n v="0.49260351053249346"/>
    <n v="1.0466506895984586"/>
    <n v="0.26609143393036877"/>
    <n v="0.97696788748835484"/>
    <n v="-0.21550274287425053"/>
    <n v="-0.25546690504462921"/>
    <n v="-0.47868221342124478"/>
  </r>
  <r>
    <x v="43"/>
    <s v="USA"/>
    <x v="3"/>
    <x v="4"/>
    <n v="9384.14"/>
    <n v="4553.82"/>
    <n v="706.9"/>
    <n v="754.46"/>
    <n v="754.69"/>
    <n v="0.94256098899999996"/>
    <n v="7.53"/>
    <n v="14.63"/>
    <x v="0"/>
    <x v="218"/>
    <n v="1.075329226"/>
    <n v="0.48526769634724121"/>
    <n v="0.93696153540280458"/>
    <n v="7.5329225693563817E-2"/>
    <n v="1.067605036072995"/>
    <n v="-0.20655943789074335"/>
    <n v="1.8027334008320861"/>
    <n v="1.7609953072137945"/>
  </r>
  <r>
    <x v="43"/>
    <s v="Brazil"/>
    <x v="4"/>
    <x v="4"/>
    <n v="3693.01"/>
    <n v="2482.71"/>
    <n v="1194.33"/>
    <n v="1392.23"/>
    <n v="1319.84"/>
    <n v="2.0496287259999999"/>
    <n v="32.33"/>
    <n v="98.6"/>
    <x v="0"/>
    <x v="219"/>
    <n v="1.3234028609999999"/>
    <n v="0.67227275312008361"/>
    <n v="0.85785394654618841"/>
    <n v="0.32340286108079858"/>
    <n v="1.1050882084516005"/>
    <n v="0.68953175838166636"/>
    <n v="-0.60646260605660185"/>
    <n v="-0.45480717287903338"/>
  </r>
  <r>
    <x v="44"/>
    <s v="UK"/>
    <x v="0"/>
    <x v="0"/>
    <n v="5416.56"/>
    <n v="2983.61"/>
    <n v="567.21"/>
    <n v="591.69000000000005"/>
    <n v="673.16"/>
    <n v="1.2258254689999999"/>
    <n v="10.47"/>
    <n v="23.3"/>
    <x v="0"/>
    <x v="220"/>
    <n v="1.1047177539999999"/>
    <n v="0.55083115482889511"/>
    <n v="0.95862698372458544"/>
    <n v="0.10471775444193362"/>
    <n v="1.186791488161351"/>
    <s v=""/>
    <s v=""/>
    <s v=""/>
  </r>
  <r>
    <x v="44"/>
    <s v="USA"/>
    <x v="1"/>
    <x v="0"/>
    <n v="6498.47"/>
    <n v="4698.32"/>
    <n v="1144.79"/>
    <n v="1113.1300000000001"/>
    <n v="1303.47"/>
    <n v="2.6085096779999999"/>
    <n v="17.61"/>
    <n v="63.56"/>
    <x v="0"/>
    <x v="221"/>
    <n v="1.176163005"/>
    <n v="0.7229886419418724"/>
    <n v="1.0284423203040074"/>
    <n v="0.176163004522603"/>
    <n v="1.1386105748652593"/>
    <n v="1.0182824703372646"/>
    <n v="0.19974116413369367"/>
    <n v="0.57470983137876586"/>
  </r>
  <r>
    <x v="44"/>
    <s v="Brazil"/>
    <x v="2"/>
    <x v="0"/>
    <n v="6207.83"/>
    <n v="5082.75"/>
    <n v="-105.69"/>
    <n v="-104.81"/>
    <n v="-227.87"/>
    <n v="4.5136851509999998"/>
    <n v="-1.7"/>
    <n v="-9.39"/>
    <x v="2"/>
    <x v="222"/>
    <n v="0.98297472699999999"/>
    <n v="0.8187643669365946"/>
    <n v="1.0083961454059727"/>
    <n v="-1.7025272921455645E-2"/>
    <n v="2.1560223294540637"/>
    <n v="-1.0923226093868745"/>
    <n v="-4.4724373583320431E-2"/>
    <n v="8.1822864342999263E-2"/>
  </r>
  <r>
    <x v="44"/>
    <s v="India"/>
    <x v="3"/>
    <x v="0"/>
    <n v="6867.67"/>
    <n v="4806.78"/>
    <n v="1359.21"/>
    <n v="1376.75"/>
    <n v="1391.58"/>
    <n v="2.331254457"/>
    <n v="19.79"/>
    <n v="65.92"/>
    <x v="0"/>
    <x v="223"/>
    <n v="1.197914285"/>
    <n v="0.69991423583253121"/>
    <n v="0.98725985109860181"/>
    <n v="0.19791428533986055"/>
    <n v="1.0238153044783367"/>
    <n v="-13.86034629577065"/>
    <n v="0.10629157048437218"/>
    <n v="-5.4295410948797453E-2"/>
  </r>
  <r>
    <x v="44"/>
    <s v="France"/>
    <x v="4"/>
    <x v="0"/>
    <n v="661.4"/>
    <n v="395.71"/>
    <n v="327.10000000000002"/>
    <n v="277.63"/>
    <n v="199.56"/>
    <n v="1.4837635330000001"/>
    <n v="49.38"/>
    <n v="122.65"/>
    <x v="0"/>
    <x v="224"/>
    <n v="1.4945569999999999"/>
    <n v="0.59829150287269428"/>
    <n v="1.1781867953751397"/>
    <n v="0.49455700030238892"/>
    <n v="0.61008865790278199"/>
    <n v="-0.75934550216669983"/>
    <n v="-0.90369368359283431"/>
    <n v="-0.9176766983302751"/>
  </r>
  <r>
    <x v="45"/>
    <s v="UK"/>
    <x v="0"/>
    <x v="4"/>
    <n v="7620.39"/>
    <n v="3530.14"/>
    <n v="-129.54"/>
    <n v="-151.19"/>
    <n v="-159.72999999999999"/>
    <n v="0.86284966900000004"/>
    <n v="-1.7"/>
    <n v="-3.17"/>
    <x v="2"/>
    <x v="225"/>
    <n v="0.98300087000000003"/>
    <n v="0.46324925627166058"/>
    <n v="0.85680269859117664"/>
    <n v="-1.6999129965789152E-2"/>
    <n v="1.2330554268951675"/>
    <s v=""/>
    <s v=""/>
    <s v=""/>
  </r>
  <r>
    <x v="45"/>
    <s v="Nigeria"/>
    <x v="1"/>
    <x v="4"/>
    <n v="2354.77"/>
    <n v="1919.28"/>
    <n v="-275.39"/>
    <n v="-220.6"/>
    <n v="-220.2"/>
    <n v="4.3971763570000002"/>
    <n v="-11.69"/>
    <n v="-63.09"/>
    <x v="1"/>
    <x v="226"/>
    <n v="0.88305014900000001"/>
    <n v="0.81506049423085902"/>
    <n v="1.2483680870353582"/>
    <n v="-0.11694985072852125"/>
    <n v="0.79959330404154105"/>
    <n v="1.1259070557356801"/>
    <n v="-0.69099088104414608"/>
    <n v="-0.45631618009484043"/>
  </r>
  <r>
    <x v="45"/>
    <s v="Brazil"/>
    <x v="2"/>
    <x v="4"/>
    <n v="1792.11"/>
    <n v="1440.55"/>
    <n v="721.96"/>
    <n v="696.27"/>
    <n v="857.91"/>
    <n v="4.0859451560000002"/>
    <n v="40.26"/>
    <n v="204.78"/>
    <x v="0"/>
    <x v="227"/>
    <n v="1.402854735"/>
    <n v="0.80382900603199581"/>
    <n v="1.0368966062016172"/>
    <n v="0.40285473547940698"/>
    <n v="1.1883068314034018"/>
    <n v="-3.6215911979374709"/>
    <n v="-0.23894478016961321"/>
    <n v="-0.24943207869617776"/>
  </r>
  <r>
    <x v="45"/>
    <s v="South Korea"/>
    <x v="3"/>
    <x v="4"/>
    <n v="6777.16"/>
    <n v="3946.19"/>
    <n v="49.61"/>
    <n v="56.01"/>
    <n v="19.11"/>
    <n v="1.393442303"/>
    <n v="0.73"/>
    <n v="1.75"/>
    <x v="2"/>
    <x v="228"/>
    <n v="1.007320175"/>
    <n v="0.58227782729048749"/>
    <n v="0.88573469023388685"/>
    <n v="7.3201754127097483E-3"/>
    <n v="0.38520459584761135"/>
    <n v="-0.9312842816776552"/>
    <n v="2.7816651879627927"/>
    <n v="1.7393634375759262"/>
  </r>
  <r>
    <x v="45"/>
    <s v="USA"/>
    <x v="4"/>
    <x v="4"/>
    <n v="4162.87"/>
    <n v="2801.2"/>
    <n v="347.89"/>
    <n v="299.60000000000002"/>
    <n v="241.98"/>
    <n v="2.0556774629999999"/>
    <n v="8.35"/>
    <n v="25.53"/>
    <x v="0"/>
    <x v="229"/>
    <n v="1.083569749"/>
    <n v="0.67290114752562535"/>
    <n v="1.1611815754339117"/>
    <n v="8.356974875506562E-2"/>
    <n v="0.69556468998821464"/>
    <n v="6.0124974803467035"/>
    <n v="-0.38575007820384938"/>
    <n v="-0.29015075300479709"/>
  </r>
  <r>
    <x v="46"/>
    <s v="France"/>
    <x v="0"/>
    <x v="0"/>
    <n v="3654.53"/>
    <n v="2793.79"/>
    <n v="-452.72"/>
    <n v="-478.43"/>
    <n v="-409.89"/>
    <n v="3.2420644780000001"/>
    <n v="-12.38"/>
    <n v="-52.54"/>
    <x v="1"/>
    <x v="230"/>
    <n v="0.87612086899999997"/>
    <n v="0.76447313334409617"/>
    <n v="0.94626173107873679"/>
    <n v="-0.12387913083214531"/>
    <n v="0.9053940625552217"/>
    <s v=""/>
    <s v=""/>
    <s v=""/>
  </r>
  <r>
    <x v="46"/>
    <s v="Brazil"/>
    <x v="1"/>
    <x v="0"/>
    <n v="7837.78"/>
    <n v="5822.95"/>
    <n v="-383.09"/>
    <n v="-328.2"/>
    <n v="-473.27"/>
    <n v="2.888611429"/>
    <n v="-4.8899999999999997"/>
    <n v="-19"/>
    <x v="1"/>
    <x v="231"/>
    <n v="0.95112263900000005"/>
    <n v="0.74293358578577096"/>
    <n v="1.1672455819622181"/>
    <n v="-4.8877360681213303E-2"/>
    <n v="1.2354016027565324"/>
    <n v="-0.15380367556105329"/>
    <n v="1.1446752386763823"/>
    <n v="1.084247563345849"/>
  </r>
  <r>
    <x v="46"/>
    <s v="India"/>
    <x v="2"/>
    <x v="0"/>
    <n v="5007.9399999999996"/>
    <n v="3582.75"/>
    <n v="935.2"/>
    <n v="1007.18"/>
    <n v="1131.7"/>
    <n v="2.5121205409999998"/>
    <n v="18.670000000000002"/>
    <n v="65.569999999999993"/>
    <x v="0"/>
    <x v="232"/>
    <n v="1.1867434509999999"/>
    <n v="0.71541392269076709"/>
    <n v="0.92853313211143995"/>
    <n v="0.18674345139917814"/>
    <n v="1.2101154833190761"/>
    <n v="-3.4412018063640399"/>
    <n v="-0.36105121603311147"/>
    <n v="-0.38471908568680824"/>
  </r>
  <r>
    <x v="46"/>
    <s v="Nigeria"/>
    <x v="3"/>
    <x v="0"/>
    <n v="3119.28"/>
    <n v="1108.58"/>
    <n v="48.32"/>
    <n v="40.19"/>
    <n v="-117.42"/>
    <n v="0.55106867900000001"/>
    <n v="1.55"/>
    <n v="2.4"/>
    <x v="2"/>
    <x v="233"/>
    <n v="1.015490754"/>
    <n v="0.35539611705265312"/>
    <n v="1.2022891266484201"/>
    <n v="1.5490754276627938E-2"/>
    <n v="-2.4300496688741724"/>
    <n v="-0.94833190761334474"/>
    <n v="-0.37713311261716387"/>
    <n v="-0.69057846626194963"/>
  </r>
  <r>
    <x v="46"/>
    <s v="Brazil"/>
    <x v="4"/>
    <x v="0"/>
    <n v="8465.43"/>
    <n v="3352.51"/>
    <n v="209.99"/>
    <n v="173.83"/>
    <n v="217.62"/>
    <n v="0.65556639699999997"/>
    <n v="2.48"/>
    <n v="4.1100000000000003"/>
    <x v="0"/>
    <x v="234"/>
    <n v="1.0248055920000001"/>
    <n v="0.39602359242235774"/>
    <n v="1.2080193292297072"/>
    <n v="2.4805591682879664E-2"/>
    <n v="1.0363350635744559"/>
    <n v="3.3458195364238414"/>
    <n v="1.7139051319535274"/>
    <n v="2.024148009164878"/>
  </r>
  <r>
    <x v="47"/>
    <s v="France"/>
    <x v="0"/>
    <x v="4"/>
    <n v="4061.27"/>
    <n v="3228.67"/>
    <n v="42.29"/>
    <n v="43.87"/>
    <n v="114.35"/>
    <n v="3.8731482399999999"/>
    <n v="1.04"/>
    <n v="5.07"/>
    <x v="2"/>
    <x v="235"/>
    <n v="1.0104129989999999"/>
    <n v="0.79499023704407734"/>
    <n v="0.96398449965808075"/>
    <n v="1.0412998889509931E-2"/>
    <n v="2.7039489240955308"/>
    <s v=""/>
    <s v=""/>
    <s v=""/>
  </r>
  <r>
    <x v="47"/>
    <s v="Japan"/>
    <x v="1"/>
    <x v="4"/>
    <n v="8619.75"/>
    <n v="4616.6400000000003"/>
    <n v="1488.28"/>
    <n v="1584.62"/>
    <n v="1511.39"/>
    <n v="1.152971473"/>
    <n v="17.260000000000002"/>
    <n v="37.17"/>
    <x v="0"/>
    <x v="236"/>
    <n v="1.1726593000000001"/>
    <n v="0.53558861915948841"/>
    <n v="0.93920308969973876"/>
    <n v="0.17265929986368514"/>
    <n v="1.0155279920445079"/>
    <n v="34.192244029321351"/>
    <n v="1.1224272210416937"/>
    <n v="0.42988908745706444"/>
  </r>
  <r>
    <x v="47"/>
    <s v="India"/>
    <x v="2"/>
    <x v="4"/>
    <n v="5005.25"/>
    <n v="1879.83"/>
    <n v="-149.38999999999999"/>
    <n v="-160.75"/>
    <n v="-269.02"/>
    <n v="0.60127337999999997"/>
    <n v="-2.98"/>
    <n v="-4.78"/>
    <x v="2"/>
    <x v="237"/>
    <n v="0.970153339"/>
    <n v="0.37557164976774388"/>
    <n v="0.92933125972006214"/>
    <n v="-2.9846661005943756E-2"/>
    <n v="1.8007898788406185"/>
    <n v="-1.100377617115059"/>
    <n v="-0.4193277067200325"/>
    <n v="-0.59281425452276981"/>
  </r>
  <r>
    <x v="47"/>
    <s v="USA"/>
    <x v="3"/>
    <x v="4"/>
    <n v="731.42"/>
    <n v="442.34"/>
    <n v="-497.53"/>
    <n v="-457.89"/>
    <n v="-305.02999999999997"/>
    <n v="1.5248680969999999"/>
    <n v="-67.930000000000007"/>
    <n v="-171.51"/>
    <x v="1"/>
    <x v="238"/>
    <n v="0.31977523200000002"/>
    <n v="0.60476880588444393"/>
    <n v="1.0865710105047064"/>
    <n v="-0.68022476825900302"/>
    <n v="0.6130886579703736"/>
    <n v="2.3304103353638128"/>
    <n v="-0.85386943709105434"/>
    <n v="-0.76469148806009057"/>
  </r>
  <r>
    <x v="47"/>
    <s v="India"/>
    <x v="4"/>
    <x v="4"/>
    <n v="2122.27"/>
    <n v="1375.64"/>
    <n v="-459.95"/>
    <n v="-503.58"/>
    <n v="-352.51"/>
    <n v="1.839978664"/>
    <n v="-21.66"/>
    <n v="-61.52"/>
    <x v="1"/>
    <x v="239"/>
    <n v="0.78327451299999995"/>
    <n v="0.64819273702215086"/>
    <n v="0.91336033996584454"/>
    <n v="-0.21672548733196059"/>
    <n v="0.76640939232525274"/>
    <n v="-7.5533133680381059E-2"/>
    <n v="1.9015750184572475"/>
    <n v="2.1099154496541126"/>
  </r>
  <r>
    <x v="48"/>
    <s v="USA"/>
    <x v="0"/>
    <x v="1"/>
    <n v="3023.42"/>
    <n v="2510.46"/>
    <n v="-321.75"/>
    <n v="-354.6"/>
    <n v="-470.67"/>
    <n v="4.8845407190000003"/>
    <n v="-10.64"/>
    <n v="-62.6"/>
    <x v="1"/>
    <x v="240"/>
    <n v="0.89358077899999999"/>
    <n v="0.83033782934557554"/>
    <n v="0.90736040609137047"/>
    <n v="-0.10641922061771107"/>
    <n v="1.462843822843823"/>
    <s v=""/>
    <s v=""/>
    <s v=""/>
  </r>
  <r>
    <x v="48"/>
    <s v="Germany"/>
    <x v="1"/>
    <x v="1"/>
    <n v="3198.05"/>
    <n v="1074.5999999999999"/>
    <n v="183.35"/>
    <n v="174.61"/>
    <n v="121.88"/>
    <n v="0.50582715700000003"/>
    <n v="5.73"/>
    <n v="8.6300000000000008"/>
    <x v="2"/>
    <x v="241"/>
    <n v="1.0573318119999999"/>
    <n v="0.33601726051812819"/>
    <n v="1.0500544069640914"/>
    <n v="5.7331811572677097E-2"/>
    <n v="0.66473956913007903"/>
    <n v="-1.5698523698523699"/>
    <n v="5.7759094006125548E-2"/>
    <n v="-0.57195095719509581"/>
  </r>
  <r>
    <x v="48"/>
    <s v="South Korea"/>
    <x v="2"/>
    <x v="1"/>
    <n v="3084.07"/>
    <n v="1497.48"/>
    <n v="701.19"/>
    <n v="705.59"/>
    <n v="868.95"/>
    <n v="0.94323489299999996"/>
    <n v="22.73"/>
    <n v="44.17"/>
    <x v="0"/>
    <x v="242"/>
    <n v="1.227358653"/>
    <n v="0.48555318134802383"/>
    <n v="0.993764083958106"/>
    <n v="0.22735865268946556"/>
    <n v="1.2392504171479912"/>
    <n v="2.8243250613580586"/>
    <n v="-3.5640468410437616E-2"/>
    <n v="0.39352317141261878"/>
  </r>
  <r>
    <x v="48"/>
    <s v="Brazil"/>
    <x v="3"/>
    <x v="1"/>
    <n v="5076.2700000000004"/>
    <n v="3318.47"/>
    <n v="294.36"/>
    <n v="299.04000000000002"/>
    <n v="345.54"/>
    <n v="1.8867901380000001"/>
    <n v="5.8"/>
    <n v="16.739999999999998"/>
    <x v="0"/>
    <x v="243"/>
    <n v="1.057987459"/>
    <n v="0.65372212273972807"/>
    <n v="0.9843499197431782"/>
    <n v="5.7987459295900337E-2"/>
    <n v="1.1738687321646963"/>
    <n v="-0.58019937534762334"/>
    <n v="0.64596458575842963"/>
    <n v="1.2160362742741138"/>
  </r>
  <r>
    <x v="48"/>
    <s v="Nigeria"/>
    <x v="4"/>
    <x v="1"/>
    <n v="9006.98"/>
    <n v="6314.77"/>
    <n v="-338.16"/>
    <n v="-325.04000000000002"/>
    <n v="-468.75"/>
    <n v="2.3446945559999999"/>
    <n v="-3.75"/>
    <n v="-12.56"/>
    <x v="1"/>
    <x v="244"/>
    <n v="0.96245578399999998"/>
    <n v="0.70109737114993043"/>
    <n v="1.0403642628599556"/>
    <n v="-3.7544215708261816E-2"/>
    <n v="1.3861781405251952"/>
    <n v="-2.148797390949857"/>
    <n v="0.774330364618115"/>
    <n v="0.90291610290284408"/>
  </r>
  <r>
    <x v="49"/>
    <s v="Japan"/>
    <x v="0"/>
    <x v="2"/>
    <n v="5393.42"/>
    <n v="2198.9699999999998"/>
    <n v="1365.46"/>
    <n v="1406.51"/>
    <n v="1357.2"/>
    <n v="0.68815733700000004"/>
    <n v="25.31"/>
    <n v="42.73"/>
    <x v="0"/>
    <x v="245"/>
    <n v="1.2531714570000001"/>
    <n v="0.40771347308386879"/>
    <n v="0.97081428500330613"/>
    <n v="0.25317145707176525"/>
    <n v="0.9939507565216118"/>
    <s v=""/>
    <s v=""/>
    <s v=""/>
  </r>
  <r>
    <x v="49"/>
    <s v="France"/>
    <x v="1"/>
    <x v="2"/>
    <n v="4653.54"/>
    <n v="3694.54"/>
    <n v="1158.6600000000001"/>
    <n v="1074.0999999999999"/>
    <n v="1339.78"/>
    <n v="3.848466486"/>
    <n v="24.89"/>
    <n v="120.69"/>
    <x v="0"/>
    <x v="246"/>
    <n v="1.2489846440000001"/>
    <n v="0.79392032732070639"/>
    <n v="1.078726375570245"/>
    <n v="0.24898464394847794"/>
    <n v="1.1563185058602177"/>
    <n v="-0.15145079313930832"/>
    <n v="-0.13718197359004122"/>
    <n v="0.6801229666616645"/>
  </r>
  <r>
    <x v="49"/>
    <s v="South Korea"/>
    <x v="2"/>
    <x v="2"/>
    <n v="7722.36"/>
    <n v="2693.37"/>
    <n v="-448.38"/>
    <n v="-382.94"/>
    <n v="-263.13"/>
    <n v="0.53546112700000004"/>
    <n v="-5.81"/>
    <n v="-8.91"/>
    <x v="1"/>
    <x v="247"/>
    <n v="0.94193743900000004"/>
    <n v="0.34877550386151385"/>
    <n v="1.1708883898260825"/>
    <n v="-5.8062561185958698E-2"/>
    <n v="0.58684597885721934"/>
    <n v="-1.3869815131272329"/>
    <n v="0.65945925037713216"/>
    <n v="-0.27098637448775764"/>
  </r>
  <r>
    <x v="49"/>
    <s v="UK"/>
    <x v="3"/>
    <x v="2"/>
    <n v="7959.28"/>
    <n v="6710.03"/>
    <n v="512.28"/>
    <n v="499.89"/>
    <n v="354.55"/>
    <n v="5.3669662200000001"/>
    <n v="6.44"/>
    <n v="40.97"/>
    <x v="0"/>
    <x v="248"/>
    <n v="1.064362606"/>
    <n v="0.84304484827773363"/>
    <n v="1.0247854527996159"/>
    <n v="6.4362605662823771E-2"/>
    <n v="0.69210197548215824"/>
    <n v="-2.1425130469690887"/>
    <n v="3.0679740390243408E-2"/>
    <n v="1.4913138558757244"/>
  </r>
  <r>
    <x v="49"/>
    <s v="France"/>
    <x v="4"/>
    <x v="2"/>
    <n v="3456.94"/>
    <n v="1514.42"/>
    <n v="-195.95"/>
    <n v="-161.57"/>
    <n v="-83.65"/>
    <n v="0.77921511700000001"/>
    <n v="-5.67"/>
    <n v="-10.08"/>
    <x v="2"/>
    <x v="249"/>
    <n v="0.94331692199999995"/>
    <n v="0.43808107748471192"/>
    <n v="1.212787027294671"/>
    <n v="-5.6683078097971032E-2"/>
    <n v="0.42689461597346268"/>
    <n v="-1.3825056609666591"/>
    <n v="-0.56567176930576635"/>
    <n v="-0.77430503291341468"/>
  </r>
  <r>
    <x v="50"/>
    <s v="Nigeria"/>
    <x v="0"/>
    <x v="4"/>
    <n v="8029.03"/>
    <n v="2146.81"/>
    <n v="890.07"/>
    <n v="1062.27"/>
    <n v="785.74"/>
    <n v="0.36490394999999998"/>
    <n v="11.08"/>
    <n v="15.13"/>
    <x v="0"/>
    <x v="250"/>
    <n v="1.11085648"/>
    <n v="0.26738099122808112"/>
    <n v="0.83789432065294145"/>
    <n v="0.11085647954983355"/>
    <n v="0.88278450009549803"/>
    <s v=""/>
    <s v=""/>
    <s v=""/>
  </r>
  <r>
    <x v="50"/>
    <s v="Nigeria"/>
    <x v="1"/>
    <x v="4"/>
    <n v="5966.3"/>
    <n v="4364.04"/>
    <n v="883.24"/>
    <n v="924.94"/>
    <n v="936.51"/>
    <n v="2.7219815289999998"/>
    <n v="14.8"/>
    <n v="55.09"/>
    <x v="0"/>
    <x v="251"/>
    <n v="1.1480381479999999"/>
    <n v="0.73144830129225813"/>
    <n v="0.95491599455099785"/>
    <n v="0.14803814759566231"/>
    <n v="1.0603120329695213"/>
    <n v="-7.6735537654342252E-3"/>
    <n v="-0.25690899149710483"/>
    <n v="1.0328021576199105"/>
  </r>
  <r>
    <x v="50"/>
    <s v="UK"/>
    <x v="2"/>
    <x v="4"/>
    <n v="6621.75"/>
    <n v="4825.58"/>
    <n v="747.79"/>
    <n v="755.88"/>
    <n v="718.23"/>
    <n v="2.6850989909999998"/>
    <n v="11.29"/>
    <n v="41.61"/>
    <x v="0"/>
    <x v="252"/>
    <n v="1.112929362"/>
    <n v="0.72874693245743194"/>
    <n v="0.9892972429486161"/>
    <n v="0.11292936157360214"/>
    <n v="0.96047018547988083"/>
    <n v="-0.15335582627598393"/>
    <n v="0.10985870640095198"/>
    <n v="0.10575980055178229"/>
  </r>
  <r>
    <x v="50"/>
    <s v="Japan"/>
    <x v="3"/>
    <x v="4"/>
    <n v="8277.2999999999993"/>
    <n v="4819.08"/>
    <n v="328.26"/>
    <n v="371.27"/>
    <n v="421.71"/>
    <n v="1.3931126949999999"/>
    <n v="3.97"/>
    <n v="9.49"/>
    <x v="0"/>
    <x v="253"/>
    <n v="1.0396578590000001"/>
    <n v="0.58220434199557836"/>
    <n v="0.88415438898914533"/>
    <n v="3.9657859446921101E-2"/>
    <n v="1.2846828733321147"/>
    <n v="-0.56102649139464289"/>
    <n v="0.25001698946653061"/>
    <n v="-1.3469883412978337E-3"/>
  </r>
  <r>
    <x v="50"/>
    <s v="Brazil"/>
    <x v="4"/>
    <x v="4"/>
    <n v="4356.1000000000004"/>
    <n v="1350.1"/>
    <n v="-461.62"/>
    <n v="-417.27"/>
    <n v="-357.5"/>
    <n v="0.44898793799999998"/>
    <n v="-10.59"/>
    <n v="-15.35"/>
    <x v="1"/>
    <x v="254"/>
    <n v="0.89402906299999996"/>
    <n v="0.30993319712586942"/>
    <n v="1.1062860977304863"/>
    <n v="-0.10597093730630609"/>
    <n v="0.77444651444911394"/>
    <n v="-2.4062633278498753"/>
    <n v="-0.47372935619102841"/>
    <n v="-0.71984279157017528"/>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EFF7C1AA-665B-4AED-A4E4-E2D87B64A514}" sourceName="Company_Name">
  <data>
    <tabular pivotCacheId="1441922407">
      <items count="51">
        <i x="6"/>
        <i x="48"/>
        <i x="3"/>
        <i x="35"/>
        <i x="19"/>
        <i x="45"/>
        <i x="44"/>
        <i x="14"/>
        <i x="40"/>
        <i x="1"/>
        <i x="23"/>
        <i x="5"/>
        <i x="46"/>
        <i x="31"/>
        <i x="49"/>
        <i x="4"/>
        <i x="39"/>
        <i x="33"/>
        <i x="42"/>
        <i x="11"/>
        <i x="8"/>
        <i x="20"/>
        <i x="10"/>
        <i x="28"/>
        <i x="38"/>
        <i x="12"/>
        <i x="43"/>
        <i x="13"/>
        <i x="24"/>
        <i x="0"/>
        <i x="21"/>
        <i x="32" s="1"/>
        <i x="2"/>
        <i x="16"/>
        <i x="41"/>
        <i x="18"/>
        <i x="25"/>
        <i x="37"/>
        <i x="47"/>
        <i x="26"/>
        <i x="30"/>
        <i x="15"/>
        <i x="17"/>
        <i x="36"/>
        <i x="50"/>
        <i x="27"/>
        <i x="7"/>
        <i x="34"/>
        <i x="22"/>
        <i x="9"/>
        <i x="2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Status" xr10:uid="{31FF0E10-0BC1-435D-A2E9-AB3C884BCA6C}" sourceName="Financial_Status">
  <data>
    <tabular pivotCacheId="1441922407">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FA4D8B2-8CD4-43DB-A096-F2974027087A}" sourceName="Year">
  <data>
    <tabular pivotCacheId="1441922407">
      <items count="5">
        <i x="0"/>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Name" xr10:uid="{0DAB7A73-16FE-4555-856D-C5B7A042B229}" cache="Slicer_Company_Name" caption="Company_Name" startItem="28" rowHeight="241300"/>
  <slicer name="Financial_Status" xr10:uid="{E1EFCC1C-3CE0-437B-B7CA-B58E801FEA65}" cache="Slicer_Financial_Status" caption="Financial_Status" rowHeight="241300"/>
  <slicer name="Year" xr10:uid="{61D4E598-1066-41E3-9677-A3FBC493FD85}"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0151E1-7184-4DBA-976C-6BE6D5DE629D}" name="Table1" displayName="Table1" ref="A1:V256" totalsRowShown="0">
  <autoFilter ref="A1:V256" xr:uid="{530151E1-7184-4DBA-976C-6BE6D5DE629D}"/>
  <tableColumns count="22">
    <tableColumn id="1" xr3:uid="{439DD3C1-2B32-4AAC-A504-B81827D4CAE0}" name="Company_Name"/>
    <tableColumn id="2" xr3:uid="{409F657B-D90C-49FB-A37C-C51D7ADE240D}" name="Country"/>
    <tableColumn id="3" xr3:uid="{0B6CF0D0-B3F9-4EFD-9122-E9388C9EC5AC}" name="Year"/>
    <tableColumn id="4" xr3:uid="{04D725E2-1074-475D-8844-92D5ACD5B752}" name="Industry"/>
    <tableColumn id="5" xr3:uid="{E699DBF7-5CCF-403D-995F-93E2DAF767C8}" name=" Total_Assets " dataCellStyle="Currency"/>
    <tableColumn id="6" xr3:uid="{2E502980-4B19-4AC6-9E93-407A05D13DA2}" name=" Total_Liabilities " dataCellStyle="Currency"/>
    <tableColumn id="7" xr3:uid="{EBA7BC72-73DF-45DF-B87D-0D7C6C8F8BB6}" name=" Net_Income " dataCellStyle="Currency"/>
    <tableColumn id="8" xr3:uid="{0B45847F-0FFE-4452-BB09-CC73ED0687A9}" name=" Operating_Income " dataCellStyle="Currency"/>
    <tableColumn id="9" xr3:uid="{4535AD63-C7BC-4719-84E6-48BFC8358BE4}" name=" Cash_Flow " dataCellStyle="Currency"/>
    <tableColumn id="10" xr3:uid="{CD4BE3A9-DCD2-4398-BAB4-BE6C43F02965}" name="Debt_to_Equity" dataDxfId="21"/>
    <tableColumn id="11" xr3:uid="{8E27D650-6BD8-47EB-B719-C1254D2D6149}" name="Return_on_Assets" dataCellStyle="Percent"/>
    <tableColumn id="12" xr3:uid="{6239A57F-6B45-4FF5-B992-E29D6C24D66B}" name="Return_on_Equity" dataCellStyle="Percent"/>
    <tableColumn id="13" xr3:uid="{143A4F1F-5C33-4C45-8AB6-9F95A5E30C6D}" name="Financial_Status"/>
    <tableColumn id="14" xr3:uid="{13DEAB74-A1ED-4A0E-B5D8-85ACABD8F64B}" name="Debt_to_assets" dataDxfId="22"/>
    <tableColumn id="15" xr3:uid="{6FC1B626-1FC6-498D-B7D7-082DDA1504DB}" name="Profit Margin" dataDxfId="23"/>
    <tableColumn id="16" xr3:uid="{01DB2610-923E-4A80-B188-D4DFF89C841F}" name="Debts_to_Assets" dataDxfId="24">
      <calculatedColumnFormula xml:space="preserve"> F:F / E:E</calculatedColumnFormula>
    </tableColumn>
    <tableColumn id="17" xr3:uid="{0C57FF70-7CA3-4D47-91CD-D7E16A9557AF}" name="Net_Profit_Margin" dataDxfId="25">
      <calculatedColumnFormula>Table1 [ Net_Income ] /H:H</calculatedColumnFormula>
    </tableColumn>
    <tableColumn id="18" xr3:uid="{BBBF2CC4-9F91-41A4-9EC7-73C4A403C5A9}" name="Return_On_Assets2" dataDxfId="26">
      <calculatedColumnFormula xml:space="preserve"> G:G / E:E</calculatedColumnFormula>
    </tableColumn>
    <tableColumn id="19" xr3:uid="{4DCAF1A3-6C1D-4512-B753-C7A09DB3372A}" name="Cashflow_to_Income Assets" dataDxfId="20">
      <calculatedColumnFormula xml:space="preserve"> I:I / G:G</calculatedColumnFormula>
    </tableColumn>
    <tableColumn id="20" xr3:uid="{9248E6A5-CAFF-46AD-9FAD-42CFD6B81D52}" name="Income_Growth_Rate" dataCellStyle="Percent">
      <calculatedColumnFormula>IF(A2=A1, (G2-G1)/G1, "")</calculatedColumnFormula>
    </tableColumn>
    <tableColumn id="21" xr3:uid="{7F51BCF8-8455-4DED-B65F-F3CFDED133C2}" name="Assets_Change_Rate" dataCellStyle="Percent">
      <calculatedColumnFormula>IF(A2=A1, (E2-E1) /E1, "")</calculatedColumnFormula>
    </tableColumn>
    <tableColumn id="22" xr3:uid="{65B0B51A-7127-486A-84FB-F07D91192ABC}" name="Debt_Change_Rate" dataCellStyle="Percent">
      <calculatedColumnFormula>IF(A2=A1, (F2-F1) /F1,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C66DE-8AB4-4F62-85B8-7BB7C13DE41E}">
  <dimension ref="A1:V264"/>
  <sheetViews>
    <sheetView tabSelected="1" topLeftCell="D1" workbookViewId="0">
      <selection activeCell="D263" sqref="D263"/>
    </sheetView>
  </sheetViews>
  <sheetFormatPr defaultRowHeight="15" x14ac:dyDescent="0.25"/>
  <cols>
    <col min="1" max="1" width="26.28515625" bestFit="1" customWidth="1"/>
    <col min="2" max="2" width="11.7109375" bestFit="1" customWidth="1"/>
    <col min="3" max="3" width="7.140625" customWidth="1"/>
    <col min="4" max="4" width="14" bestFit="1" customWidth="1"/>
    <col min="5" max="5" width="15.140625" style="4" customWidth="1"/>
    <col min="6" max="6" width="18" style="4" customWidth="1"/>
    <col min="7" max="7" width="14.85546875" style="4" customWidth="1"/>
    <col min="8" max="8" width="20.42578125" style="4" customWidth="1"/>
    <col min="9" max="9" width="13.42578125" style="4" customWidth="1"/>
    <col min="10" max="10" width="16.85546875" style="2" customWidth="1"/>
    <col min="11" max="11" width="19.140625" style="3" customWidth="1"/>
    <col min="12" max="12" width="19" style="3" customWidth="1"/>
    <col min="13" max="13" width="17.42578125" customWidth="1"/>
    <col min="14" max="14" width="16.7109375" style="2" customWidth="1"/>
    <col min="15" max="15" width="14.85546875" style="2" customWidth="1"/>
    <col min="16" max="16" width="18.140625" style="2" bestFit="1" customWidth="1"/>
    <col min="17" max="17" width="20.140625" bestFit="1" customWidth="1"/>
    <col min="18" max="18" width="20.85546875" style="2" bestFit="1" customWidth="1"/>
    <col min="19" max="19" width="28.5703125" style="2" bestFit="1" customWidth="1"/>
    <col min="20" max="20" width="22.85546875" style="3" bestFit="1" customWidth="1"/>
    <col min="21" max="21" width="21.85546875" style="3" bestFit="1" customWidth="1"/>
    <col min="22" max="22" width="20.42578125" style="3" bestFit="1" customWidth="1"/>
  </cols>
  <sheetData>
    <row r="1" spans="1:22" x14ac:dyDescent="0.25">
      <c r="A1" t="s">
        <v>0</v>
      </c>
      <c r="B1" t="s">
        <v>1</v>
      </c>
      <c r="C1" t="s">
        <v>2</v>
      </c>
      <c r="D1" t="s">
        <v>3</v>
      </c>
      <c r="E1" s="4" t="s">
        <v>4</v>
      </c>
      <c r="F1" s="4" t="s">
        <v>5</v>
      </c>
      <c r="G1" s="4" t="s">
        <v>6</v>
      </c>
      <c r="H1" s="4" t="s">
        <v>7</v>
      </c>
      <c r="I1" s="4" t="s">
        <v>8</v>
      </c>
      <c r="J1" s="2" t="s">
        <v>9</v>
      </c>
      <c r="K1" s="3" t="s">
        <v>10</v>
      </c>
      <c r="L1" s="3" t="s">
        <v>11</v>
      </c>
      <c r="M1" t="s">
        <v>12</v>
      </c>
      <c r="N1" s="2" t="s">
        <v>13</v>
      </c>
      <c r="O1" s="2" t="s">
        <v>14</v>
      </c>
      <c r="P1" s="2" t="s">
        <v>84</v>
      </c>
      <c r="Q1" t="s">
        <v>85</v>
      </c>
      <c r="R1" s="2" t="s">
        <v>86</v>
      </c>
      <c r="S1" s="2" t="s">
        <v>87</v>
      </c>
      <c r="T1" s="3" t="s">
        <v>88</v>
      </c>
      <c r="U1" s="3" t="s">
        <v>89</v>
      </c>
      <c r="V1" s="3" t="s">
        <v>90</v>
      </c>
    </row>
    <row r="2" spans="1:22" x14ac:dyDescent="0.25">
      <c r="A2" t="s">
        <v>15</v>
      </c>
      <c r="B2" t="s">
        <v>16</v>
      </c>
      <c r="C2">
        <v>2018</v>
      </c>
      <c r="D2" t="s">
        <v>17</v>
      </c>
      <c r="E2" s="4">
        <v>7666.56</v>
      </c>
      <c r="F2" s="4">
        <v>6853.88</v>
      </c>
      <c r="G2" s="4">
        <v>693.7</v>
      </c>
      <c r="H2" s="4">
        <v>678.67</v>
      </c>
      <c r="I2" s="4">
        <v>533.69000000000005</v>
      </c>
      <c r="J2" s="2">
        <v>8.4233802430000004</v>
      </c>
      <c r="K2" s="3">
        <v>9.0500000000000007</v>
      </c>
      <c r="L2" s="3">
        <v>85.26</v>
      </c>
      <c r="M2" t="s">
        <v>18</v>
      </c>
      <c r="N2" s="2">
        <v>1.893996786</v>
      </c>
      <c r="O2" s="2">
        <v>1.090483868</v>
      </c>
      <c r="P2" s="2">
        <f t="shared" ref="P2:P65" si="0" xml:space="preserve"> F:F / E:E</f>
        <v>0.89399678604224053</v>
      </c>
      <c r="Q2" s="1">
        <f>Table1 [ Net_Income ] /H:H</f>
        <v>1.0221462566490342</v>
      </c>
      <c r="R2" s="2">
        <f t="shared" ref="R2:R65" si="1" xml:space="preserve"> G:G / E:E</f>
        <v>9.0483867601636195E-2</v>
      </c>
      <c r="S2" s="2">
        <f t="shared" ref="S2:S65" si="2" xml:space="preserve"> I:I / G:G</f>
        <v>0.76933833069050028</v>
      </c>
      <c r="T2" s="3" t="str">
        <f t="shared" ref="T2:T65" si="3">IF(A2=A1, (G2-G1)/G1, "")</f>
        <v/>
      </c>
      <c r="U2" s="3" t="str">
        <f t="shared" ref="U2:U65" si="4">IF(A2=A1, (E2-E1) /E1, "")</f>
        <v/>
      </c>
      <c r="V2" s="3" t="str">
        <f t="shared" ref="V2:V65" si="5">IF(A2=A1, (F2-F1) /F1, "")</f>
        <v/>
      </c>
    </row>
    <row r="3" spans="1:22" x14ac:dyDescent="0.25">
      <c r="A3" t="s">
        <v>15</v>
      </c>
      <c r="B3" t="s">
        <v>19</v>
      </c>
      <c r="C3">
        <v>2019</v>
      </c>
      <c r="D3" t="s">
        <v>17</v>
      </c>
      <c r="E3" s="4">
        <v>6504.82</v>
      </c>
      <c r="F3" s="4">
        <v>5542.28</v>
      </c>
      <c r="G3" s="4">
        <v>-458.83</v>
      </c>
      <c r="H3" s="4">
        <v>-545.07000000000005</v>
      </c>
      <c r="I3" s="4">
        <v>-325.85000000000002</v>
      </c>
      <c r="J3" s="2">
        <v>5.7519950240000002</v>
      </c>
      <c r="K3" s="3">
        <v>-7.05</v>
      </c>
      <c r="L3" s="3">
        <v>-47.62</v>
      </c>
      <c r="M3" t="s">
        <v>20</v>
      </c>
      <c r="N3" s="2">
        <v>1.8520266510000001</v>
      </c>
      <c r="O3" s="2">
        <v>0.92946307500000003</v>
      </c>
      <c r="P3" s="2">
        <f t="shared" si="0"/>
        <v>0.85202665100648445</v>
      </c>
      <c r="Q3" s="1">
        <f>Table1 [ Net_Income ] /H:H</f>
        <v>0.8417817894949271</v>
      </c>
      <c r="R3" s="2">
        <f t="shared" si="1"/>
        <v>-7.0536924926439162E-2</v>
      </c>
      <c r="S3" s="2">
        <f t="shared" si="2"/>
        <v>0.71017588213499561</v>
      </c>
      <c r="T3" s="3">
        <f t="shared" si="3"/>
        <v>-1.6614242467925615</v>
      </c>
      <c r="U3" s="3">
        <f t="shared" si="4"/>
        <v>-0.15153341263878461</v>
      </c>
      <c r="V3" s="3">
        <f t="shared" si="5"/>
        <v>-0.19136605834943132</v>
      </c>
    </row>
    <row r="4" spans="1:22" x14ac:dyDescent="0.25">
      <c r="A4" t="s">
        <v>15</v>
      </c>
      <c r="B4" t="s">
        <v>21</v>
      </c>
      <c r="C4">
        <v>2020</v>
      </c>
      <c r="D4" t="s">
        <v>17</v>
      </c>
      <c r="E4" s="4">
        <v>8554.75</v>
      </c>
      <c r="F4" s="4">
        <v>2428.9699999999998</v>
      </c>
      <c r="G4" s="4">
        <v>723.31</v>
      </c>
      <c r="H4" s="4">
        <v>580.69000000000005</v>
      </c>
      <c r="I4" s="4">
        <v>532.53</v>
      </c>
      <c r="J4" s="2">
        <v>0.39645223099999999</v>
      </c>
      <c r="K4" s="3">
        <v>8.4499999999999993</v>
      </c>
      <c r="L4" s="3">
        <v>11.81</v>
      </c>
      <c r="M4" t="s">
        <v>18</v>
      </c>
      <c r="N4" s="2">
        <v>1.283932318</v>
      </c>
      <c r="O4" s="2">
        <v>1.084550688</v>
      </c>
      <c r="P4" s="2">
        <f t="shared" si="0"/>
        <v>0.28393231830269733</v>
      </c>
      <c r="Q4" s="1">
        <f>Table1 [ Net_Income ] /H:H</f>
        <v>1.245604367218309</v>
      </c>
      <c r="R4" s="2">
        <f t="shared" si="1"/>
        <v>8.455068821415003E-2</v>
      </c>
      <c r="S4" s="2">
        <f t="shared" si="2"/>
        <v>0.7362403395501238</v>
      </c>
      <c r="T4" s="3">
        <f t="shared" si="3"/>
        <v>-2.5764226401935355</v>
      </c>
      <c r="U4" s="3">
        <f t="shared" si="4"/>
        <v>0.3151401576062059</v>
      </c>
      <c r="V4" s="3">
        <f t="shared" si="5"/>
        <v>-0.56173812943409573</v>
      </c>
    </row>
    <row r="5" spans="1:22" x14ac:dyDescent="0.25">
      <c r="A5" t="s">
        <v>15</v>
      </c>
      <c r="B5" t="s">
        <v>22</v>
      </c>
      <c r="C5">
        <v>2021</v>
      </c>
      <c r="D5" t="s">
        <v>17</v>
      </c>
      <c r="E5" s="4">
        <v>8963.42</v>
      </c>
      <c r="F5" s="4">
        <v>6039.19</v>
      </c>
      <c r="G5" s="4">
        <v>232.72</v>
      </c>
      <c r="H5" s="4">
        <v>228.63</v>
      </c>
      <c r="I5" s="4">
        <v>346.79</v>
      </c>
      <c r="J5" s="2">
        <v>2.064516512</v>
      </c>
      <c r="K5" s="3">
        <v>2.6</v>
      </c>
      <c r="L5" s="3">
        <v>7.96</v>
      </c>
      <c r="M5" t="s">
        <v>18</v>
      </c>
      <c r="N5" s="2">
        <v>1.673759569</v>
      </c>
      <c r="O5" s="2">
        <v>1.025963304</v>
      </c>
      <c r="P5" s="2">
        <f t="shared" si="0"/>
        <v>0.67375956945005366</v>
      </c>
      <c r="Q5" s="1">
        <f>Table1 [ Net_Income ] /H:H</f>
        <v>1.0178891659012379</v>
      </c>
      <c r="R5" s="2">
        <f t="shared" si="1"/>
        <v>2.5963304185232867E-2</v>
      </c>
      <c r="S5" s="2">
        <f t="shared" si="2"/>
        <v>1.4901598487452734</v>
      </c>
      <c r="T5" s="3">
        <f t="shared" si="3"/>
        <v>-0.67825690229638735</v>
      </c>
      <c r="U5" s="3">
        <f t="shared" si="4"/>
        <v>4.7771121306876302E-2</v>
      </c>
      <c r="V5" s="3">
        <f t="shared" si="5"/>
        <v>1.4863172455814604</v>
      </c>
    </row>
    <row r="6" spans="1:22" x14ac:dyDescent="0.25">
      <c r="A6" t="s">
        <v>15</v>
      </c>
      <c r="B6" t="s">
        <v>23</v>
      </c>
      <c r="C6">
        <v>2022</v>
      </c>
      <c r="D6" t="s">
        <v>17</v>
      </c>
      <c r="E6" s="4">
        <v>5914.4</v>
      </c>
      <c r="F6" s="4">
        <v>2840.36</v>
      </c>
      <c r="G6" s="4">
        <v>1219.8800000000001</v>
      </c>
      <c r="H6" s="4">
        <v>1307.8599999999999</v>
      </c>
      <c r="I6" s="4">
        <v>1200.08</v>
      </c>
      <c r="J6" s="2">
        <v>0.92368446699999995</v>
      </c>
      <c r="K6" s="3">
        <v>20.62</v>
      </c>
      <c r="L6" s="3">
        <v>39.67</v>
      </c>
      <c r="M6" t="s">
        <v>18</v>
      </c>
      <c r="N6" s="2">
        <v>1.4802448260000001</v>
      </c>
      <c r="O6" s="2">
        <v>1.2062559180000001</v>
      </c>
      <c r="P6" s="2">
        <f t="shared" si="0"/>
        <v>0.48024482618693365</v>
      </c>
      <c r="Q6" s="1">
        <f>Table1 [ Net_Income ] /H:H</f>
        <v>0.9327298028841009</v>
      </c>
      <c r="R6" s="2">
        <f t="shared" si="1"/>
        <v>0.20625591776004332</v>
      </c>
      <c r="S6" s="2">
        <f t="shared" si="2"/>
        <v>0.98376889530117706</v>
      </c>
      <c r="T6" s="3">
        <f t="shared" si="3"/>
        <v>4.2418356823650747</v>
      </c>
      <c r="U6" s="3">
        <f t="shared" si="4"/>
        <v>-0.34016257187546722</v>
      </c>
      <c r="V6" s="3">
        <f t="shared" si="5"/>
        <v>-0.52967864895788996</v>
      </c>
    </row>
    <row r="7" spans="1:22" x14ac:dyDescent="0.25">
      <c r="A7" t="s">
        <v>24</v>
      </c>
      <c r="B7" t="s">
        <v>16</v>
      </c>
      <c r="C7">
        <v>2018</v>
      </c>
      <c r="D7" t="s">
        <v>17</v>
      </c>
      <c r="E7" s="4">
        <v>6736.44</v>
      </c>
      <c r="F7" s="4">
        <v>5853.09</v>
      </c>
      <c r="G7" s="4">
        <v>109.23</v>
      </c>
      <c r="H7" s="4">
        <v>91.65</v>
      </c>
      <c r="I7" s="4">
        <v>182.92</v>
      </c>
      <c r="J7" s="2">
        <v>6.6185015509999996</v>
      </c>
      <c r="K7" s="3">
        <v>1.62</v>
      </c>
      <c r="L7" s="3">
        <v>12.35</v>
      </c>
      <c r="M7" t="s">
        <v>25</v>
      </c>
      <c r="N7" s="2">
        <v>1.868869908</v>
      </c>
      <c r="O7" s="2">
        <v>1.0162147960000001</v>
      </c>
      <c r="P7" s="2">
        <f t="shared" si="0"/>
        <v>0.86886990754760685</v>
      </c>
      <c r="Q7" s="1">
        <f>Table1 [ Net_Income ] /H:H</f>
        <v>1.1918166939443535</v>
      </c>
      <c r="R7" s="2">
        <f t="shared" si="1"/>
        <v>1.6214795945633007E-2</v>
      </c>
      <c r="S7" s="2">
        <f t="shared" si="2"/>
        <v>1.6746315114895174</v>
      </c>
      <c r="T7" s="3" t="str">
        <f t="shared" si="3"/>
        <v/>
      </c>
      <c r="U7" s="3" t="str">
        <f t="shared" si="4"/>
        <v/>
      </c>
      <c r="V7" s="3" t="str">
        <f t="shared" si="5"/>
        <v/>
      </c>
    </row>
    <row r="8" spans="1:22" x14ac:dyDescent="0.25">
      <c r="A8" t="s">
        <v>24</v>
      </c>
      <c r="B8" t="s">
        <v>19</v>
      </c>
      <c r="C8">
        <v>2019</v>
      </c>
      <c r="D8" t="s">
        <v>17</v>
      </c>
      <c r="E8" s="4">
        <v>6416.99</v>
      </c>
      <c r="F8" s="4">
        <v>4887.1000000000004</v>
      </c>
      <c r="G8" s="4">
        <v>-153.27000000000001</v>
      </c>
      <c r="H8" s="4">
        <v>-146.59</v>
      </c>
      <c r="I8" s="4">
        <v>-280.38</v>
      </c>
      <c r="J8" s="2">
        <v>3.1923416050000002</v>
      </c>
      <c r="K8" s="3">
        <v>-2.39</v>
      </c>
      <c r="L8" s="3">
        <v>-10.01</v>
      </c>
      <c r="M8" t="s">
        <v>25</v>
      </c>
      <c r="N8" s="2">
        <v>1.761587598</v>
      </c>
      <c r="O8" s="2">
        <v>0.97611497000000003</v>
      </c>
      <c r="P8" s="2">
        <f t="shared" si="0"/>
        <v>0.76158759792363717</v>
      </c>
      <c r="Q8" s="1">
        <f>Table1 [ Net_Income ] /H:H</f>
        <v>1.0455692748482162</v>
      </c>
      <c r="R8" s="2">
        <f t="shared" si="1"/>
        <v>-2.3885030208867401E-2</v>
      </c>
      <c r="S8" s="2">
        <f t="shared" si="2"/>
        <v>1.8293208064200428</v>
      </c>
      <c r="T8" s="3">
        <f t="shared" si="3"/>
        <v>-2.4031859379291403</v>
      </c>
      <c r="U8" s="3">
        <f t="shared" si="4"/>
        <v>-4.7421189827267791E-2</v>
      </c>
      <c r="V8" s="3">
        <f t="shared" si="5"/>
        <v>-0.1650393211107295</v>
      </c>
    </row>
    <row r="9" spans="1:22" x14ac:dyDescent="0.25">
      <c r="A9" t="s">
        <v>24</v>
      </c>
      <c r="B9" t="s">
        <v>21</v>
      </c>
      <c r="C9">
        <v>2020</v>
      </c>
      <c r="D9" t="s">
        <v>17</v>
      </c>
      <c r="E9" s="4">
        <v>8490.08</v>
      </c>
      <c r="F9" s="4">
        <v>4174.12</v>
      </c>
      <c r="G9" s="4">
        <v>-130.29</v>
      </c>
      <c r="H9" s="4">
        <v>-154.76</v>
      </c>
      <c r="I9" s="4">
        <v>-20.239999999999998</v>
      </c>
      <c r="J9" s="2">
        <v>0.96691333199999996</v>
      </c>
      <c r="K9" s="3">
        <v>-1.53</v>
      </c>
      <c r="L9" s="3">
        <v>-3.02</v>
      </c>
      <c r="M9" t="s">
        <v>25</v>
      </c>
      <c r="N9" s="2">
        <v>1.491646722</v>
      </c>
      <c r="O9" s="2">
        <v>0.98465385500000002</v>
      </c>
      <c r="P9" s="2">
        <f t="shared" si="0"/>
        <v>0.49164672182123137</v>
      </c>
      <c r="Q9" s="1">
        <f>Table1 [ Net_Income ] /H:H</f>
        <v>0.84188420780563455</v>
      </c>
      <c r="R9" s="2">
        <f t="shared" si="1"/>
        <v>-1.5346145148220039E-2</v>
      </c>
      <c r="S9" s="2">
        <f t="shared" si="2"/>
        <v>0.15534576713485301</v>
      </c>
      <c r="T9" s="3">
        <f t="shared" si="3"/>
        <v>-0.14993149344294393</v>
      </c>
      <c r="U9" s="3">
        <f t="shared" si="4"/>
        <v>0.32306268203628186</v>
      </c>
      <c r="V9" s="3">
        <f t="shared" si="5"/>
        <v>-0.14589020073254086</v>
      </c>
    </row>
    <row r="10" spans="1:22" x14ac:dyDescent="0.25">
      <c r="A10" t="s">
        <v>24</v>
      </c>
      <c r="B10" t="s">
        <v>21</v>
      </c>
      <c r="C10">
        <v>2021</v>
      </c>
      <c r="D10" t="s">
        <v>17</v>
      </c>
      <c r="E10" s="4">
        <v>750.45</v>
      </c>
      <c r="F10" s="4">
        <v>396.97</v>
      </c>
      <c r="G10" s="4">
        <v>153.08000000000001</v>
      </c>
      <c r="H10" s="4">
        <v>157.4</v>
      </c>
      <c r="I10" s="4">
        <v>161.41999999999999</v>
      </c>
      <c r="J10" s="2">
        <v>1.1198701339999999</v>
      </c>
      <c r="K10" s="3">
        <v>20.37</v>
      </c>
      <c r="L10" s="3">
        <v>43.18</v>
      </c>
      <c r="M10" t="s">
        <v>25</v>
      </c>
      <c r="N10" s="2">
        <v>1.528975948</v>
      </c>
      <c r="O10" s="2">
        <v>1.2039842759999999</v>
      </c>
      <c r="P10" s="2">
        <f t="shared" si="0"/>
        <v>0.52897594776467449</v>
      </c>
      <c r="Q10" s="1">
        <f>Table1 [ Net_Income ] /H:H</f>
        <v>0.97255400254129609</v>
      </c>
      <c r="R10" s="2">
        <f t="shared" si="1"/>
        <v>0.20398427610100606</v>
      </c>
      <c r="S10" s="2">
        <f t="shared" si="2"/>
        <v>1.0544813169584528</v>
      </c>
      <c r="T10" s="3">
        <f t="shared" si="3"/>
        <v>-2.1749174917491749</v>
      </c>
      <c r="U10" s="3">
        <f t="shared" si="4"/>
        <v>-0.9116086067504664</v>
      </c>
      <c r="V10" s="3">
        <f t="shared" si="5"/>
        <v>-0.9048973196745661</v>
      </c>
    </row>
    <row r="11" spans="1:22" x14ac:dyDescent="0.25">
      <c r="A11" t="s">
        <v>24</v>
      </c>
      <c r="B11" t="s">
        <v>26</v>
      </c>
      <c r="C11">
        <v>2022</v>
      </c>
      <c r="D11" t="s">
        <v>17</v>
      </c>
      <c r="E11" s="4">
        <v>8601.1200000000008</v>
      </c>
      <c r="F11" s="4">
        <v>4067.25</v>
      </c>
      <c r="G11" s="4">
        <v>1157.48</v>
      </c>
      <c r="H11" s="4">
        <v>1091.1500000000001</v>
      </c>
      <c r="I11" s="4">
        <v>1069.8499999999999</v>
      </c>
      <c r="J11" s="2">
        <v>0.89688345300000005</v>
      </c>
      <c r="K11" s="3">
        <v>13.46</v>
      </c>
      <c r="L11" s="3">
        <v>25.52</v>
      </c>
      <c r="M11" t="s">
        <v>18</v>
      </c>
      <c r="N11" s="2">
        <v>1.4728744629999999</v>
      </c>
      <c r="O11" s="2">
        <v>1.1345731720000001</v>
      </c>
      <c r="P11" s="2">
        <f t="shared" si="0"/>
        <v>0.47287446286065066</v>
      </c>
      <c r="Q11" s="1">
        <f>Table1 [ Net_Income ] /H:H</f>
        <v>1.0607890757457727</v>
      </c>
      <c r="R11" s="2">
        <f t="shared" si="1"/>
        <v>0.13457317186598952</v>
      </c>
      <c r="S11" s="2">
        <f t="shared" si="2"/>
        <v>0.92429242837889203</v>
      </c>
      <c r="T11" s="3">
        <f t="shared" si="3"/>
        <v>6.5612751502482354</v>
      </c>
      <c r="U11" s="3">
        <f t="shared" si="4"/>
        <v>10.461283230061964</v>
      </c>
      <c r="V11" s="3">
        <f t="shared" si="5"/>
        <v>9.2457364536362938</v>
      </c>
    </row>
    <row r="12" spans="1:22" x14ac:dyDescent="0.25">
      <c r="A12" t="s">
        <v>27</v>
      </c>
      <c r="B12" t="s">
        <v>28</v>
      </c>
      <c r="C12">
        <v>2018</v>
      </c>
      <c r="D12" t="s">
        <v>29</v>
      </c>
      <c r="E12" s="4">
        <v>9154.9500000000007</v>
      </c>
      <c r="F12" s="4">
        <v>4010.51</v>
      </c>
      <c r="G12" s="4">
        <v>-468.73</v>
      </c>
      <c r="H12" s="4">
        <v>-454.37</v>
      </c>
      <c r="I12" s="4">
        <v>-510.77</v>
      </c>
      <c r="J12" s="2">
        <v>0.77942899099999996</v>
      </c>
      <c r="K12" s="3">
        <v>-5.12</v>
      </c>
      <c r="L12" s="3">
        <v>-9.11</v>
      </c>
      <c r="M12" t="s">
        <v>20</v>
      </c>
      <c r="N12" s="2">
        <v>1.4380701149999999</v>
      </c>
      <c r="O12" s="2">
        <v>0.948800376</v>
      </c>
      <c r="P12" s="2">
        <f t="shared" si="0"/>
        <v>0.43807011507435867</v>
      </c>
      <c r="Q12" s="1">
        <f>Table1 [ Net_Income ] /H:H</f>
        <v>1.0316041992208993</v>
      </c>
      <c r="R12" s="2">
        <f t="shared" si="1"/>
        <v>-5.1199624246992065E-2</v>
      </c>
      <c r="S12" s="2">
        <f t="shared" si="2"/>
        <v>1.0896891600708296</v>
      </c>
      <c r="T12" s="3" t="str">
        <f t="shared" si="3"/>
        <v/>
      </c>
      <c r="U12" s="3" t="str">
        <f t="shared" si="4"/>
        <v/>
      </c>
      <c r="V12" s="3" t="str">
        <f t="shared" si="5"/>
        <v/>
      </c>
    </row>
    <row r="13" spans="1:22" x14ac:dyDescent="0.25">
      <c r="A13" t="s">
        <v>27</v>
      </c>
      <c r="B13" t="s">
        <v>22</v>
      </c>
      <c r="C13">
        <v>2019</v>
      </c>
      <c r="D13" t="s">
        <v>29</v>
      </c>
      <c r="E13" s="4">
        <v>3556.33</v>
      </c>
      <c r="F13" s="4">
        <v>1077.68</v>
      </c>
      <c r="G13" s="4">
        <v>958.01</v>
      </c>
      <c r="H13" s="4">
        <v>1061.97</v>
      </c>
      <c r="I13" s="4">
        <v>787.63</v>
      </c>
      <c r="J13" s="2">
        <v>0.434609144</v>
      </c>
      <c r="K13" s="3">
        <v>26.93</v>
      </c>
      <c r="L13" s="3">
        <v>38.64</v>
      </c>
      <c r="M13" t="s">
        <v>18</v>
      </c>
      <c r="N13" s="2">
        <v>1.303031496</v>
      </c>
      <c r="O13" s="2">
        <v>1.269381638</v>
      </c>
      <c r="P13" s="2">
        <f t="shared" si="0"/>
        <v>0.3030314959522879</v>
      </c>
      <c r="Q13" s="1">
        <f>Table1 [ Net_Income ] /H:H</f>
        <v>0.90210646251777349</v>
      </c>
      <c r="R13" s="2">
        <f t="shared" si="1"/>
        <v>0.26938163781201407</v>
      </c>
      <c r="S13" s="2">
        <f t="shared" si="2"/>
        <v>0.82215216960156989</v>
      </c>
      <c r="T13" s="3">
        <f t="shared" si="3"/>
        <v>-3.043841870586478</v>
      </c>
      <c r="U13" s="3">
        <f t="shared" si="4"/>
        <v>-0.6115402050256965</v>
      </c>
      <c r="V13" s="3">
        <f t="shared" si="5"/>
        <v>-0.73128604591435997</v>
      </c>
    </row>
    <row r="14" spans="1:22" x14ac:dyDescent="0.25">
      <c r="A14" t="s">
        <v>27</v>
      </c>
      <c r="B14" t="s">
        <v>30</v>
      </c>
      <c r="C14">
        <v>2020</v>
      </c>
      <c r="D14" t="s">
        <v>29</v>
      </c>
      <c r="E14" s="4">
        <v>7486.13</v>
      </c>
      <c r="F14" s="4">
        <v>5872.23</v>
      </c>
      <c r="G14" s="4">
        <v>-309.18</v>
      </c>
      <c r="H14" s="4">
        <v>-293.2</v>
      </c>
      <c r="I14" s="4">
        <v>-241.64</v>
      </c>
      <c r="J14" s="2">
        <v>3.6362731240000001</v>
      </c>
      <c r="K14" s="3">
        <v>-4.13</v>
      </c>
      <c r="L14" s="3">
        <v>-19.149999999999999</v>
      </c>
      <c r="M14" t="s">
        <v>20</v>
      </c>
      <c r="N14" s="2">
        <v>1.7844146439999999</v>
      </c>
      <c r="O14" s="2">
        <v>0.95869962200000003</v>
      </c>
      <c r="P14" s="2">
        <f t="shared" si="0"/>
        <v>0.78441464414857875</v>
      </c>
      <c r="Q14" s="1">
        <f>Table1 [ Net_Income ] /H:H</f>
        <v>1.0545020463847203</v>
      </c>
      <c r="R14" s="2">
        <f t="shared" si="1"/>
        <v>-4.1300378166021695E-2</v>
      </c>
      <c r="S14" s="2">
        <f t="shared" si="2"/>
        <v>0.78155119994825017</v>
      </c>
      <c r="T14" s="3">
        <f t="shared" si="3"/>
        <v>-1.3227314954958718</v>
      </c>
      <c r="U14" s="3">
        <f t="shared" si="4"/>
        <v>1.1050155637975105</v>
      </c>
      <c r="V14" s="3">
        <f t="shared" si="5"/>
        <v>4.4489551629426165</v>
      </c>
    </row>
    <row r="15" spans="1:22" x14ac:dyDescent="0.25">
      <c r="A15" t="s">
        <v>27</v>
      </c>
      <c r="B15" t="s">
        <v>31</v>
      </c>
      <c r="C15">
        <v>2021</v>
      </c>
      <c r="D15" t="s">
        <v>29</v>
      </c>
      <c r="E15" s="4">
        <v>10232.049999999999</v>
      </c>
      <c r="F15" s="4">
        <v>8169.92</v>
      </c>
      <c r="G15" s="4">
        <v>444.43</v>
      </c>
      <c r="H15" s="4">
        <v>376.8</v>
      </c>
      <c r="I15" s="4">
        <v>529.73</v>
      </c>
      <c r="J15" s="2">
        <v>3.959954228</v>
      </c>
      <c r="K15" s="3">
        <v>4.34</v>
      </c>
      <c r="L15" s="3">
        <v>21.54</v>
      </c>
      <c r="M15" t="s">
        <v>18</v>
      </c>
      <c r="N15" s="2">
        <v>1.7984636510000001</v>
      </c>
      <c r="O15" s="2">
        <v>1.0434350889999999</v>
      </c>
      <c r="P15" s="2">
        <f t="shared" si="0"/>
        <v>0.7984636509790316</v>
      </c>
      <c r="Q15" s="1">
        <f>Table1 [ Net_Income ] /H:H</f>
        <v>1.1794851380042464</v>
      </c>
      <c r="R15" s="2">
        <f t="shared" si="1"/>
        <v>4.343508876520346E-2</v>
      </c>
      <c r="S15" s="2">
        <f t="shared" si="2"/>
        <v>1.1919312377652274</v>
      </c>
      <c r="T15" s="3">
        <f t="shared" si="3"/>
        <v>-2.4374474416197685</v>
      </c>
      <c r="U15" s="3">
        <f t="shared" si="4"/>
        <v>0.36680100399004545</v>
      </c>
      <c r="V15" s="3">
        <f t="shared" si="5"/>
        <v>0.39128065487898134</v>
      </c>
    </row>
    <row r="16" spans="1:22" x14ac:dyDescent="0.25">
      <c r="A16" t="s">
        <v>27</v>
      </c>
      <c r="B16" t="s">
        <v>21</v>
      </c>
      <c r="C16">
        <v>2022</v>
      </c>
      <c r="D16" t="s">
        <v>29</v>
      </c>
      <c r="E16" s="4">
        <v>4327.83</v>
      </c>
      <c r="F16" s="4">
        <v>3107.64</v>
      </c>
      <c r="G16" s="4">
        <v>-419.13</v>
      </c>
      <c r="H16" s="4">
        <v>-454.45</v>
      </c>
      <c r="I16" s="4">
        <v>-574.78</v>
      </c>
      <c r="J16" s="2">
        <v>2.5447557459999999</v>
      </c>
      <c r="K16" s="3">
        <v>-9.68</v>
      </c>
      <c r="L16" s="3">
        <v>-34.32</v>
      </c>
      <c r="M16" t="s">
        <v>20</v>
      </c>
      <c r="N16" s="2">
        <v>1.718059628</v>
      </c>
      <c r="O16" s="2">
        <v>0.90315469900000001</v>
      </c>
      <c r="P16" s="2">
        <f t="shared" si="0"/>
        <v>0.7180596280352971</v>
      </c>
      <c r="Q16" s="1">
        <f>Table1 [ Net_Income ] /H:H</f>
        <v>0.9222796787325338</v>
      </c>
      <c r="R16" s="2">
        <f t="shared" si="1"/>
        <v>-9.6845301224863276E-2</v>
      </c>
      <c r="S16" s="2">
        <f t="shared" si="2"/>
        <v>1.371364493116694</v>
      </c>
      <c r="T16" s="3">
        <f t="shared" si="3"/>
        <v>-1.9430731498773708</v>
      </c>
      <c r="U16" s="3">
        <f t="shared" si="4"/>
        <v>-0.57703197306502607</v>
      </c>
      <c r="V16" s="3">
        <f t="shared" si="5"/>
        <v>-0.61962418236653483</v>
      </c>
    </row>
    <row r="17" spans="1:22" x14ac:dyDescent="0.25">
      <c r="A17" t="s">
        <v>32</v>
      </c>
      <c r="B17" t="s">
        <v>16</v>
      </c>
      <c r="C17">
        <v>2018</v>
      </c>
      <c r="D17" t="s">
        <v>33</v>
      </c>
      <c r="E17" s="4">
        <v>7205.61</v>
      </c>
      <c r="F17" s="4">
        <v>2998.16</v>
      </c>
      <c r="G17" s="4">
        <v>128.71</v>
      </c>
      <c r="H17" s="4">
        <v>129.15</v>
      </c>
      <c r="I17" s="4">
        <v>291.74</v>
      </c>
      <c r="J17" s="2">
        <v>0.71241329600000003</v>
      </c>
      <c r="K17" s="3">
        <v>1.79</v>
      </c>
      <c r="L17" s="3">
        <v>3.06</v>
      </c>
      <c r="M17" t="s">
        <v>25</v>
      </c>
      <c r="N17" s="2">
        <v>1.41608691</v>
      </c>
      <c r="O17" s="2">
        <v>1.0178624709999999</v>
      </c>
      <c r="P17" s="2">
        <f t="shared" si="0"/>
        <v>0.41608691006035575</v>
      </c>
      <c r="Q17" s="1">
        <f>Table1 [ Net_Income ] /H:H</f>
        <v>0.99659310878823071</v>
      </c>
      <c r="R17" s="2">
        <f t="shared" si="1"/>
        <v>1.7862471046864874E-2</v>
      </c>
      <c r="S17" s="2">
        <f t="shared" si="2"/>
        <v>2.2666459482557686</v>
      </c>
      <c r="T17" s="3" t="str">
        <f t="shared" si="3"/>
        <v/>
      </c>
      <c r="U17" s="3" t="str">
        <f t="shared" si="4"/>
        <v/>
      </c>
      <c r="V17" s="3" t="str">
        <f t="shared" si="5"/>
        <v/>
      </c>
    </row>
    <row r="18" spans="1:22" x14ac:dyDescent="0.25">
      <c r="A18" t="s">
        <v>32</v>
      </c>
      <c r="B18" t="s">
        <v>30</v>
      </c>
      <c r="C18">
        <v>2019</v>
      </c>
      <c r="D18" t="s">
        <v>33</v>
      </c>
      <c r="E18" s="4">
        <v>8542.0400000000009</v>
      </c>
      <c r="F18" s="4">
        <v>5141.1400000000003</v>
      </c>
      <c r="G18" s="4">
        <v>1385.71</v>
      </c>
      <c r="H18" s="4">
        <v>1440.51</v>
      </c>
      <c r="I18" s="4">
        <v>1463.62</v>
      </c>
      <c r="J18" s="2">
        <v>1.511260072</v>
      </c>
      <c r="K18" s="3">
        <v>16.22</v>
      </c>
      <c r="L18" s="3">
        <v>40.729999999999997</v>
      </c>
      <c r="M18" t="s">
        <v>18</v>
      </c>
      <c r="N18" s="2">
        <v>1.601863255</v>
      </c>
      <c r="O18" s="2">
        <v>1.1622223730000001</v>
      </c>
      <c r="P18" s="2">
        <f t="shared" si="0"/>
        <v>0.60186325514748229</v>
      </c>
      <c r="Q18" s="1">
        <f>Table1 [ Net_Income ] /H:H</f>
        <v>0.96195791768193217</v>
      </c>
      <c r="R18" s="2">
        <f t="shared" si="1"/>
        <v>0.16222237310993626</v>
      </c>
      <c r="S18" s="2">
        <f t="shared" si="2"/>
        <v>1.0562238852285109</v>
      </c>
      <c r="T18" s="3">
        <f t="shared" si="3"/>
        <v>9.7661409369901317</v>
      </c>
      <c r="U18" s="3">
        <f t="shared" si="4"/>
        <v>0.18547076513993974</v>
      </c>
      <c r="V18" s="3">
        <f t="shared" si="5"/>
        <v>0.71476505590095274</v>
      </c>
    </row>
    <row r="19" spans="1:22" x14ac:dyDescent="0.25">
      <c r="A19" t="s">
        <v>32</v>
      </c>
      <c r="B19" t="s">
        <v>26</v>
      </c>
      <c r="C19">
        <v>2020</v>
      </c>
      <c r="D19" t="s">
        <v>33</v>
      </c>
      <c r="E19" s="4">
        <v>7131.07</v>
      </c>
      <c r="F19" s="4">
        <v>5998.28</v>
      </c>
      <c r="G19" s="4">
        <v>1242.92</v>
      </c>
      <c r="H19" s="4">
        <v>1393.9</v>
      </c>
      <c r="I19" s="4">
        <v>1117.55</v>
      </c>
      <c r="J19" s="2">
        <v>5.2904981759999998</v>
      </c>
      <c r="K19" s="3">
        <v>17.43</v>
      </c>
      <c r="L19" s="3">
        <v>109.63</v>
      </c>
      <c r="M19" t="s">
        <v>18</v>
      </c>
      <c r="N19" s="2">
        <v>1.8411472609999999</v>
      </c>
      <c r="O19" s="2">
        <v>1.174296424</v>
      </c>
      <c r="P19" s="2">
        <f t="shared" si="0"/>
        <v>0.84114726121044947</v>
      </c>
      <c r="Q19" s="1">
        <f>Table1 [ Net_Income ] /H:H</f>
        <v>0.89168519979912475</v>
      </c>
      <c r="R19" s="2">
        <f t="shared" si="1"/>
        <v>0.17429642395881687</v>
      </c>
      <c r="S19" s="2">
        <f t="shared" si="2"/>
        <v>0.89913268754223918</v>
      </c>
      <c r="T19" s="3">
        <f t="shared" si="3"/>
        <v>-0.10304464859169665</v>
      </c>
      <c r="U19" s="3">
        <f t="shared" si="4"/>
        <v>-0.16517951215400548</v>
      </c>
      <c r="V19" s="3">
        <f t="shared" si="5"/>
        <v>0.16672177766020754</v>
      </c>
    </row>
    <row r="20" spans="1:22" x14ac:dyDescent="0.25">
      <c r="A20" t="s">
        <v>32</v>
      </c>
      <c r="B20" t="s">
        <v>30</v>
      </c>
      <c r="C20">
        <v>2021</v>
      </c>
      <c r="D20" t="s">
        <v>33</v>
      </c>
      <c r="E20" s="4">
        <v>5797.78</v>
      </c>
      <c r="F20" s="4">
        <v>2963.19</v>
      </c>
      <c r="G20" s="4">
        <v>1313.66</v>
      </c>
      <c r="H20" s="4">
        <v>1193.92</v>
      </c>
      <c r="I20" s="4">
        <v>1372.73</v>
      </c>
      <c r="J20" s="2">
        <v>1.044995194</v>
      </c>
      <c r="K20" s="3">
        <v>22.65</v>
      </c>
      <c r="L20" s="3">
        <v>46.33</v>
      </c>
      <c r="M20" t="s">
        <v>18</v>
      </c>
      <c r="N20" s="2">
        <v>1.5110904519999999</v>
      </c>
      <c r="O20" s="2">
        <v>1.2265798290000001</v>
      </c>
      <c r="P20" s="2">
        <f t="shared" si="0"/>
        <v>0.51109045186260949</v>
      </c>
      <c r="Q20" s="1">
        <f>Table1 [ Net_Income ] /H:H</f>
        <v>1.1002914768158671</v>
      </c>
      <c r="R20" s="2">
        <f t="shared" si="1"/>
        <v>0.22657982883103536</v>
      </c>
      <c r="S20" s="2">
        <f t="shared" si="2"/>
        <v>1.0449659729305909</v>
      </c>
      <c r="T20" s="3">
        <f t="shared" si="3"/>
        <v>5.6914362951758765E-2</v>
      </c>
      <c r="U20" s="3">
        <f t="shared" si="4"/>
        <v>-0.18696913646900115</v>
      </c>
      <c r="V20" s="3">
        <f t="shared" si="5"/>
        <v>-0.50599338477030076</v>
      </c>
    </row>
    <row r="21" spans="1:22" x14ac:dyDescent="0.25">
      <c r="A21" t="s">
        <v>32</v>
      </c>
      <c r="B21" t="s">
        <v>16</v>
      </c>
      <c r="C21">
        <v>2022</v>
      </c>
      <c r="D21" t="s">
        <v>33</v>
      </c>
      <c r="E21" s="4">
        <v>8164.74</v>
      </c>
      <c r="F21" s="4">
        <v>5190.53</v>
      </c>
      <c r="G21" s="4">
        <v>521.49</v>
      </c>
      <c r="H21" s="4">
        <v>504.27</v>
      </c>
      <c r="I21" s="4">
        <v>410.34</v>
      </c>
      <c r="J21" s="2">
        <v>1.7445987540000001</v>
      </c>
      <c r="K21" s="3">
        <v>6.39</v>
      </c>
      <c r="L21" s="3">
        <v>17.53</v>
      </c>
      <c r="M21" t="s">
        <v>18</v>
      </c>
      <c r="N21" s="2">
        <v>1.6357250809999999</v>
      </c>
      <c r="O21" s="2">
        <v>1.063870987</v>
      </c>
      <c r="P21" s="2">
        <f t="shared" si="0"/>
        <v>0.63572508126406968</v>
      </c>
      <c r="Q21" s="1">
        <f>Table1 [ Net_Income ] /H:H</f>
        <v>1.0341483728954728</v>
      </c>
      <c r="R21" s="2">
        <f t="shared" si="1"/>
        <v>6.387098670625152E-2</v>
      </c>
      <c r="S21" s="2">
        <f t="shared" si="2"/>
        <v>0.78686072599666335</v>
      </c>
      <c r="T21" s="3">
        <f t="shared" si="3"/>
        <v>-0.60302513587990803</v>
      </c>
      <c r="U21" s="3">
        <f t="shared" si="4"/>
        <v>0.40825281400812036</v>
      </c>
      <c r="V21" s="3">
        <f t="shared" si="5"/>
        <v>0.75166965331281477</v>
      </c>
    </row>
    <row r="22" spans="1:22" x14ac:dyDescent="0.25">
      <c r="A22" t="s">
        <v>34</v>
      </c>
      <c r="B22" t="s">
        <v>31</v>
      </c>
      <c r="C22">
        <v>2018</v>
      </c>
      <c r="D22" t="s">
        <v>33</v>
      </c>
      <c r="E22" s="4">
        <v>1180.03</v>
      </c>
      <c r="F22" s="4">
        <v>1062.8800000000001</v>
      </c>
      <c r="G22" s="4">
        <v>906.04</v>
      </c>
      <c r="H22" s="4">
        <v>856.62</v>
      </c>
      <c r="I22" s="4">
        <v>1094.75</v>
      </c>
      <c r="J22" s="2">
        <v>8.9963672179999996</v>
      </c>
      <c r="K22" s="3">
        <v>76.72</v>
      </c>
      <c r="L22" s="3">
        <v>766.88</v>
      </c>
      <c r="M22" t="s">
        <v>18</v>
      </c>
      <c r="N22" s="2">
        <v>1.9007228629999999</v>
      </c>
      <c r="O22" s="2">
        <v>1.7678109879999999</v>
      </c>
      <c r="P22" s="2">
        <f t="shared" si="0"/>
        <v>0.90072286297806003</v>
      </c>
      <c r="Q22" s="1">
        <f>Table1 [ Net_Income ] /H:H</f>
        <v>1.057691858700474</v>
      </c>
      <c r="R22" s="2">
        <f t="shared" si="1"/>
        <v>0.76781098785624091</v>
      </c>
      <c r="S22" s="2">
        <f t="shared" si="2"/>
        <v>1.2082799876385149</v>
      </c>
      <c r="T22" s="3" t="str">
        <f t="shared" si="3"/>
        <v/>
      </c>
      <c r="U22" s="3" t="str">
        <f t="shared" si="4"/>
        <v/>
      </c>
      <c r="V22" s="3" t="str">
        <f t="shared" si="5"/>
        <v/>
      </c>
    </row>
    <row r="23" spans="1:22" x14ac:dyDescent="0.25">
      <c r="A23" t="s">
        <v>34</v>
      </c>
      <c r="B23" t="s">
        <v>31</v>
      </c>
      <c r="C23">
        <v>2019</v>
      </c>
      <c r="D23" t="s">
        <v>33</v>
      </c>
      <c r="E23" s="4">
        <v>1879.56</v>
      </c>
      <c r="F23" s="4">
        <v>800</v>
      </c>
      <c r="G23" s="4">
        <v>69.680000000000007</v>
      </c>
      <c r="H23" s="4">
        <v>56.77</v>
      </c>
      <c r="I23" s="4">
        <v>113.51</v>
      </c>
      <c r="J23" s="2">
        <v>0.74035297200000005</v>
      </c>
      <c r="K23" s="3">
        <v>3.71</v>
      </c>
      <c r="L23" s="3">
        <v>6.45</v>
      </c>
      <c r="M23" t="s">
        <v>25</v>
      </c>
      <c r="N23" s="2">
        <v>1.4256315310000001</v>
      </c>
      <c r="O23" s="2">
        <v>1.0370725059999999</v>
      </c>
      <c r="P23" s="2">
        <f t="shared" si="0"/>
        <v>0.42563153078380045</v>
      </c>
      <c r="Q23" s="1">
        <f>Table1 [ Net_Income ] /H:H</f>
        <v>1.2274088426986085</v>
      </c>
      <c r="R23" s="2">
        <f t="shared" si="1"/>
        <v>3.7072506331269024E-2</v>
      </c>
      <c r="S23" s="2">
        <f t="shared" si="2"/>
        <v>1.6290183696900113</v>
      </c>
      <c r="T23" s="3">
        <f t="shared" si="3"/>
        <v>-0.92309390313893414</v>
      </c>
      <c r="U23" s="3">
        <f t="shared" si="4"/>
        <v>0.59280696253485077</v>
      </c>
      <c r="V23" s="3">
        <f t="shared" si="5"/>
        <v>-0.2473280144513022</v>
      </c>
    </row>
    <row r="24" spans="1:22" x14ac:dyDescent="0.25">
      <c r="A24" t="s">
        <v>34</v>
      </c>
      <c r="B24" t="s">
        <v>21</v>
      </c>
      <c r="C24">
        <v>2020</v>
      </c>
      <c r="D24" t="s">
        <v>33</v>
      </c>
      <c r="E24" s="4">
        <v>5009.7700000000004</v>
      </c>
      <c r="F24" s="4">
        <v>2872.74</v>
      </c>
      <c r="G24" s="4">
        <v>768.7</v>
      </c>
      <c r="H24" s="4">
        <v>824.27</v>
      </c>
      <c r="I24" s="4">
        <v>781.08</v>
      </c>
      <c r="J24" s="2">
        <v>1.3436415429999999</v>
      </c>
      <c r="K24" s="3">
        <v>15.34</v>
      </c>
      <c r="L24" s="3">
        <v>35.950000000000003</v>
      </c>
      <c r="M24" t="s">
        <v>18</v>
      </c>
      <c r="N24" s="2">
        <v>1.5734275230000001</v>
      </c>
      <c r="O24" s="2">
        <v>1.1534401780000001</v>
      </c>
      <c r="P24" s="2">
        <f t="shared" si="0"/>
        <v>0.57342752262079888</v>
      </c>
      <c r="Q24" s="1">
        <f>Table1 [ Net_Income ] /H:H</f>
        <v>0.93258277020879088</v>
      </c>
      <c r="R24" s="2">
        <f t="shared" si="1"/>
        <v>0.15344017789239825</v>
      </c>
      <c r="S24" s="2">
        <f t="shared" si="2"/>
        <v>1.0161051125276441</v>
      </c>
      <c r="T24" s="3">
        <f t="shared" si="3"/>
        <v>10.031859931113662</v>
      </c>
      <c r="U24" s="3">
        <f t="shared" si="4"/>
        <v>1.6653950924684504</v>
      </c>
      <c r="V24" s="3">
        <f t="shared" si="5"/>
        <v>2.5909249999999999</v>
      </c>
    </row>
    <row r="25" spans="1:22" x14ac:dyDescent="0.25">
      <c r="A25" t="s">
        <v>34</v>
      </c>
      <c r="B25" t="s">
        <v>26</v>
      </c>
      <c r="C25">
        <v>2021</v>
      </c>
      <c r="D25" t="s">
        <v>33</v>
      </c>
      <c r="E25" s="4">
        <v>6722.18</v>
      </c>
      <c r="F25" s="4">
        <v>3673.22</v>
      </c>
      <c r="G25" s="4">
        <v>239.31</v>
      </c>
      <c r="H25" s="4">
        <v>214.63</v>
      </c>
      <c r="I25" s="4">
        <v>360.56</v>
      </c>
      <c r="J25" s="2">
        <v>1.204353169</v>
      </c>
      <c r="K25" s="3">
        <v>3.56</v>
      </c>
      <c r="L25" s="3">
        <v>7.85</v>
      </c>
      <c r="M25" t="s">
        <v>18</v>
      </c>
      <c r="N25" s="2">
        <v>1.5464328540000001</v>
      </c>
      <c r="O25" s="2">
        <v>1.035600058</v>
      </c>
      <c r="P25" s="2">
        <f t="shared" si="0"/>
        <v>0.54643285362784089</v>
      </c>
      <c r="Q25" s="1">
        <f>Table1 [ Net_Income ] /H:H</f>
        <v>1.1149885850067558</v>
      </c>
      <c r="R25" s="2">
        <f t="shared" si="1"/>
        <v>3.5600058314415858E-2</v>
      </c>
      <c r="S25" s="2">
        <f t="shared" si="2"/>
        <v>1.5066649951945175</v>
      </c>
      <c r="T25" s="3">
        <f t="shared" si="3"/>
        <v>-0.68868219071159109</v>
      </c>
      <c r="U25" s="3">
        <f t="shared" si="4"/>
        <v>0.34181409525786605</v>
      </c>
      <c r="V25" s="3">
        <f t="shared" si="5"/>
        <v>0.27864686675438782</v>
      </c>
    </row>
    <row r="26" spans="1:22" x14ac:dyDescent="0.25">
      <c r="A26" t="s">
        <v>34</v>
      </c>
      <c r="B26" t="s">
        <v>22</v>
      </c>
      <c r="C26">
        <v>2022</v>
      </c>
      <c r="D26" t="s">
        <v>33</v>
      </c>
      <c r="E26" s="4">
        <v>9156.31</v>
      </c>
      <c r="F26" s="4">
        <v>6128.36</v>
      </c>
      <c r="G26" s="4">
        <v>-319.42</v>
      </c>
      <c r="H26" s="4">
        <v>-362.26</v>
      </c>
      <c r="I26" s="4">
        <v>-391.11</v>
      </c>
      <c r="J26" s="2">
        <v>2.0232613339999999</v>
      </c>
      <c r="K26" s="3">
        <v>-3.49</v>
      </c>
      <c r="L26" s="3">
        <v>-10.55</v>
      </c>
      <c r="M26" t="s">
        <v>20</v>
      </c>
      <c r="N26" s="2">
        <v>1.6693045559999999</v>
      </c>
      <c r="O26" s="2">
        <v>0.96511476799999996</v>
      </c>
      <c r="P26" s="2">
        <f t="shared" si="0"/>
        <v>0.66930455609301132</v>
      </c>
      <c r="Q26" s="1">
        <f>Table1 [ Net_Income ] /H:H</f>
        <v>0.88174239496494233</v>
      </c>
      <c r="R26" s="2">
        <f t="shared" si="1"/>
        <v>-3.4885232151379765E-2</v>
      </c>
      <c r="S26" s="2">
        <f t="shared" si="2"/>
        <v>1.2244380439546678</v>
      </c>
      <c r="T26" s="3">
        <f t="shared" si="3"/>
        <v>-2.3347540846600645</v>
      </c>
      <c r="U26" s="3">
        <f t="shared" si="4"/>
        <v>0.36210425784492517</v>
      </c>
      <c r="V26" s="3">
        <f t="shared" si="5"/>
        <v>0.66838904285613165</v>
      </c>
    </row>
    <row r="27" spans="1:22" x14ac:dyDescent="0.25">
      <c r="A27" t="s">
        <v>35</v>
      </c>
      <c r="B27" t="s">
        <v>16</v>
      </c>
      <c r="C27">
        <v>2018</v>
      </c>
      <c r="D27" t="s">
        <v>36</v>
      </c>
      <c r="E27" s="4">
        <v>3216.29</v>
      </c>
      <c r="F27" s="4">
        <v>1077.8499999999999</v>
      </c>
      <c r="G27" s="4">
        <v>-466.82</v>
      </c>
      <c r="H27" s="4">
        <v>-469.08</v>
      </c>
      <c r="I27" s="4">
        <v>-576.23</v>
      </c>
      <c r="J27" s="2">
        <v>0.50380444300000005</v>
      </c>
      <c r="K27" s="3">
        <v>-14.51</v>
      </c>
      <c r="L27" s="3">
        <v>-21.82</v>
      </c>
      <c r="M27" t="s">
        <v>20</v>
      </c>
      <c r="N27" s="2">
        <v>1.3351221440000001</v>
      </c>
      <c r="O27" s="2">
        <v>0.85485761500000002</v>
      </c>
      <c r="P27" s="2">
        <f t="shared" si="0"/>
        <v>0.3351221438365321</v>
      </c>
      <c r="Q27" s="1">
        <f>Table1 [ Net_Income ] /H:H</f>
        <v>0.99518205849748442</v>
      </c>
      <c r="R27" s="2">
        <f t="shared" si="1"/>
        <v>-0.14514238454865699</v>
      </c>
      <c r="S27" s="2">
        <f t="shared" si="2"/>
        <v>1.2343729917312884</v>
      </c>
      <c r="T27" s="3" t="str">
        <f t="shared" si="3"/>
        <v/>
      </c>
      <c r="U27" s="3" t="str">
        <f t="shared" si="4"/>
        <v/>
      </c>
      <c r="V27" s="3" t="str">
        <f t="shared" si="5"/>
        <v/>
      </c>
    </row>
    <row r="28" spans="1:22" x14ac:dyDescent="0.25">
      <c r="A28" t="s">
        <v>35</v>
      </c>
      <c r="B28" t="s">
        <v>21</v>
      </c>
      <c r="C28">
        <v>2019</v>
      </c>
      <c r="D28" t="s">
        <v>36</v>
      </c>
      <c r="E28" s="4">
        <v>3882.07</v>
      </c>
      <c r="F28" s="4">
        <v>1243.6500000000001</v>
      </c>
      <c r="G28" s="4">
        <v>535.5</v>
      </c>
      <c r="H28" s="4">
        <v>607.84</v>
      </c>
      <c r="I28" s="4">
        <v>605.78</v>
      </c>
      <c r="J28" s="2">
        <v>0.47118155699999997</v>
      </c>
      <c r="K28" s="3">
        <v>13.79</v>
      </c>
      <c r="L28" s="3">
        <v>20.29</v>
      </c>
      <c r="M28" t="s">
        <v>18</v>
      </c>
      <c r="N28" s="2">
        <v>1.320357438</v>
      </c>
      <c r="O28" s="2">
        <v>1.137941871</v>
      </c>
      <c r="P28" s="2">
        <f t="shared" si="0"/>
        <v>0.32035743817087275</v>
      </c>
      <c r="Q28" s="1">
        <f>Table1 [ Net_Income ] /H:H</f>
        <v>0.88098841800473804</v>
      </c>
      <c r="R28" s="2">
        <f t="shared" si="1"/>
        <v>0.13794187121819029</v>
      </c>
      <c r="S28" s="2">
        <f t="shared" si="2"/>
        <v>1.1312418300653595</v>
      </c>
      <c r="T28" s="3">
        <f t="shared" si="3"/>
        <v>-2.1471230881281862</v>
      </c>
      <c r="U28" s="3">
        <f t="shared" si="4"/>
        <v>0.20700247801037849</v>
      </c>
      <c r="V28" s="3">
        <f t="shared" si="5"/>
        <v>0.15382474370274174</v>
      </c>
    </row>
    <row r="29" spans="1:22" x14ac:dyDescent="0.25">
      <c r="A29" t="s">
        <v>35</v>
      </c>
      <c r="B29" t="s">
        <v>23</v>
      </c>
      <c r="C29">
        <v>2020</v>
      </c>
      <c r="D29" t="s">
        <v>36</v>
      </c>
      <c r="E29" s="4">
        <v>9783.17</v>
      </c>
      <c r="F29" s="4">
        <v>3690.71</v>
      </c>
      <c r="G29" s="4">
        <v>15.88</v>
      </c>
      <c r="H29" s="4">
        <v>16.899999999999999</v>
      </c>
      <c r="I29" s="4">
        <v>142.77000000000001</v>
      </c>
      <c r="J29" s="2">
        <v>0.60568246599999997</v>
      </c>
      <c r="K29" s="3">
        <v>0.16</v>
      </c>
      <c r="L29" s="3">
        <v>0.26</v>
      </c>
      <c r="M29" t="s">
        <v>25</v>
      </c>
      <c r="N29" s="2">
        <v>1.3772509319999999</v>
      </c>
      <c r="O29" s="2">
        <v>1.0016231959999999</v>
      </c>
      <c r="P29" s="2">
        <f t="shared" si="0"/>
        <v>0.37725093195763748</v>
      </c>
      <c r="Q29" s="1">
        <f>Table1 [ Net_Income ] /H:H</f>
        <v>0.93964497041420136</v>
      </c>
      <c r="R29" s="2">
        <f t="shared" si="1"/>
        <v>1.6231957535236534E-3</v>
      </c>
      <c r="S29" s="2">
        <f t="shared" si="2"/>
        <v>8.9905541561712852</v>
      </c>
      <c r="T29" s="3">
        <f t="shared" si="3"/>
        <v>-0.97034547152194217</v>
      </c>
      <c r="U29" s="3">
        <f t="shared" si="4"/>
        <v>1.5200910854260743</v>
      </c>
      <c r="V29" s="3">
        <f t="shared" si="5"/>
        <v>1.9676436296385638</v>
      </c>
    </row>
    <row r="30" spans="1:22" x14ac:dyDescent="0.25">
      <c r="A30" t="s">
        <v>35</v>
      </c>
      <c r="B30" t="s">
        <v>16</v>
      </c>
      <c r="C30">
        <v>2021</v>
      </c>
      <c r="D30" t="s">
        <v>36</v>
      </c>
      <c r="E30" s="4">
        <v>9729.0300000000007</v>
      </c>
      <c r="F30" s="4">
        <v>7099.39</v>
      </c>
      <c r="G30" s="4">
        <v>1430.84</v>
      </c>
      <c r="H30" s="4">
        <v>1464.2</v>
      </c>
      <c r="I30" s="4">
        <v>1583.89</v>
      </c>
      <c r="J30" s="2">
        <v>2.698729025</v>
      </c>
      <c r="K30" s="3">
        <v>14.71</v>
      </c>
      <c r="L30" s="3">
        <v>54.39</v>
      </c>
      <c r="M30" t="s">
        <v>18</v>
      </c>
      <c r="N30" s="2">
        <v>1.729712006</v>
      </c>
      <c r="O30" s="2">
        <v>1.1470691319999999</v>
      </c>
      <c r="P30" s="2">
        <f t="shared" si="0"/>
        <v>0.72971200623289267</v>
      </c>
      <c r="Q30" s="1">
        <f>Table1 [ Net_Income ] /H:H</f>
        <v>0.9772162272913536</v>
      </c>
      <c r="R30" s="2">
        <f t="shared" si="1"/>
        <v>0.14706913227731849</v>
      </c>
      <c r="S30" s="2">
        <f t="shared" si="2"/>
        <v>1.1069651393586986</v>
      </c>
      <c r="T30" s="3">
        <f t="shared" si="3"/>
        <v>89.103274559193935</v>
      </c>
      <c r="U30" s="3">
        <f t="shared" si="4"/>
        <v>-5.5339935828570309E-3</v>
      </c>
      <c r="V30" s="3">
        <f t="shared" si="5"/>
        <v>0.92358380907738624</v>
      </c>
    </row>
    <row r="31" spans="1:22" x14ac:dyDescent="0.25">
      <c r="A31" t="s">
        <v>35</v>
      </c>
      <c r="B31" t="s">
        <v>30</v>
      </c>
      <c r="C31">
        <v>2022</v>
      </c>
      <c r="D31" t="s">
        <v>36</v>
      </c>
      <c r="E31" s="4">
        <v>7809.95</v>
      </c>
      <c r="F31" s="4">
        <v>4309.26</v>
      </c>
      <c r="G31" s="4">
        <v>1294.22</v>
      </c>
      <c r="H31" s="4">
        <v>1494.61</v>
      </c>
      <c r="I31" s="4">
        <v>1406.17</v>
      </c>
      <c r="J31" s="2">
        <v>1.230624629</v>
      </c>
      <c r="K31" s="3">
        <v>16.57</v>
      </c>
      <c r="L31" s="3">
        <v>36.96</v>
      </c>
      <c r="M31" t="s">
        <v>18</v>
      </c>
      <c r="N31" s="2">
        <v>1.5517653760000001</v>
      </c>
      <c r="O31" s="2">
        <v>1.1657142490000001</v>
      </c>
      <c r="P31" s="2">
        <f t="shared" si="0"/>
        <v>0.55176537621879784</v>
      </c>
      <c r="Q31" s="1">
        <f>Table1 [ Net_Income ] /H:H</f>
        <v>0.86592489010511109</v>
      </c>
      <c r="R31" s="2">
        <f t="shared" si="1"/>
        <v>0.16571424913091634</v>
      </c>
      <c r="S31" s="2">
        <f t="shared" si="2"/>
        <v>1.0864999768200152</v>
      </c>
      <c r="T31" s="3">
        <f t="shared" si="3"/>
        <v>-9.5482373990103647E-2</v>
      </c>
      <c r="U31" s="3">
        <f t="shared" si="4"/>
        <v>-0.19725296355340674</v>
      </c>
      <c r="V31" s="3">
        <f t="shared" si="5"/>
        <v>-0.39300982197062001</v>
      </c>
    </row>
    <row r="32" spans="1:22" x14ac:dyDescent="0.25">
      <c r="A32" t="s">
        <v>37</v>
      </c>
      <c r="B32" t="s">
        <v>22</v>
      </c>
      <c r="C32">
        <v>2018</v>
      </c>
      <c r="D32" t="s">
        <v>33</v>
      </c>
      <c r="E32" s="4">
        <v>2426.62</v>
      </c>
      <c r="F32" s="4">
        <v>922.57</v>
      </c>
      <c r="G32" s="4">
        <v>-481.61</v>
      </c>
      <c r="H32" s="4">
        <v>-404.83</v>
      </c>
      <c r="I32" s="4">
        <v>-416.21</v>
      </c>
      <c r="J32" s="2">
        <v>0.61298157600000003</v>
      </c>
      <c r="K32" s="3">
        <v>-19.84</v>
      </c>
      <c r="L32" s="3">
        <v>-32</v>
      </c>
      <c r="M32" t="s">
        <v>20</v>
      </c>
      <c r="N32" s="2">
        <v>1.3801872559999999</v>
      </c>
      <c r="O32" s="2">
        <v>0.80153052400000002</v>
      </c>
      <c r="P32" s="2">
        <f t="shared" si="0"/>
        <v>0.38018725634833639</v>
      </c>
      <c r="Q32" s="1">
        <f>Table1 [ Net_Income ] /H:H</f>
        <v>1.18965985722402</v>
      </c>
      <c r="R32" s="2">
        <f t="shared" si="1"/>
        <v>-0.19846947606135285</v>
      </c>
      <c r="S32" s="2">
        <f t="shared" si="2"/>
        <v>0.86420547746101606</v>
      </c>
      <c r="T32" s="3" t="str">
        <f t="shared" si="3"/>
        <v/>
      </c>
      <c r="U32" s="3" t="str">
        <f t="shared" si="4"/>
        <v/>
      </c>
      <c r="V32" s="3" t="str">
        <f t="shared" si="5"/>
        <v/>
      </c>
    </row>
    <row r="33" spans="1:22" x14ac:dyDescent="0.25">
      <c r="A33" t="s">
        <v>37</v>
      </c>
      <c r="B33" t="s">
        <v>22</v>
      </c>
      <c r="C33">
        <v>2019</v>
      </c>
      <c r="D33" t="s">
        <v>33</v>
      </c>
      <c r="E33" s="4">
        <v>3667.78</v>
      </c>
      <c r="F33" s="4">
        <v>1519.84</v>
      </c>
      <c r="G33" s="4">
        <v>803.92</v>
      </c>
      <c r="H33" s="4">
        <v>715.26</v>
      </c>
      <c r="I33" s="4">
        <v>888.79</v>
      </c>
      <c r="J33" s="2">
        <v>0.70725242499999996</v>
      </c>
      <c r="K33" s="3">
        <v>21.91</v>
      </c>
      <c r="L33" s="3">
        <v>37.409999999999997</v>
      </c>
      <c r="M33" t="s">
        <v>18</v>
      </c>
      <c r="N33" s="2">
        <v>1.414375999</v>
      </c>
      <c r="O33" s="2">
        <v>1.2191843570000001</v>
      </c>
      <c r="P33" s="2">
        <f t="shared" si="0"/>
        <v>0.41437599856043705</v>
      </c>
      <c r="Q33" s="1">
        <f>Table1 [ Net_Income ] /H:H</f>
        <v>1.123954925481643</v>
      </c>
      <c r="R33" s="2">
        <f t="shared" si="1"/>
        <v>0.21918435674985956</v>
      </c>
      <c r="S33" s="2">
        <f t="shared" si="2"/>
        <v>1.1055702059906458</v>
      </c>
      <c r="T33" s="3">
        <f t="shared" si="3"/>
        <v>-2.6692344428064199</v>
      </c>
      <c r="U33" s="3">
        <f t="shared" si="4"/>
        <v>0.51147686906066891</v>
      </c>
      <c r="V33" s="3">
        <f t="shared" si="5"/>
        <v>0.64739802941782176</v>
      </c>
    </row>
    <row r="34" spans="1:22" x14ac:dyDescent="0.25">
      <c r="A34" t="s">
        <v>37</v>
      </c>
      <c r="B34" t="s">
        <v>21</v>
      </c>
      <c r="C34">
        <v>2020</v>
      </c>
      <c r="D34" t="s">
        <v>33</v>
      </c>
      <c r="E34" s="4">
        <v>7338.03</v>
      </c>
      <c r="F34" s="4">
        <v>4483.25</v>
      </c>
      <c r="G34" s="4">
        <v>988.34</v>
      </c>
      <c r="H34" s="4">
        <v>1075.69</v>
      </c>
      <c r="I34" s="4">
        <v>911.57</v>
      </c>
      <c r="J34" s="2">
        <v>1.569889817</v>
      </c>
      <c r="K34" s="3">
        <v>13.47</v>
      </c>
      <c r="L34" s="3">
        <v>34.61</v>
      </c>
      <c r="M34" t="s">
        <v>18</v>
      </c>
      <c r="N34" s="2">
        <v>1.61096098</v>
      </c>
      <c r="O34" s="2">
        <v>1.1346873749999999</v>
      </c>
      <c r="P34" s="2">
        <f t="shared" si="0"/>
        <v>0.61096097999054244</v>
      </c>
      <c r="Q34" s="1">
        <f>Table1 [ Net_Income ] /H:H</f>
        <v>0.91879630748635754</v>
      </c>
      <c r="R34" s="2">
        <f t="shared" si="1"/>
        <v>0.13468737522196012</v>
      </c>
      <c r="S34" s="2">
        <f t="shared" si="2"/>
        <v>0.92232430135378518</v>
      </c>
      <c r="T34" s="3">
        <f t="shared" si="3"/>
        <v>0.22940093541645945</v>
      </c>
      <c r="U34" s="3">
        <f t="shared" si="4"/>
        <v>1.0006734318852275</v>
      </c>
      <c r="V34" s="3">
        <f t="shared" si="5"/>
        <v>1.9498170860090536</v>
      </c>
    </row>
    <row r="35" spans="1:22" x14ac:dyDescent="0.25">
      <c r="A35" t="s">
        <v>37</v>
      </c>
      <c r="B35" t="s">
        <v>16</v>
      </c>
      <c r="C35">
        <v>2021</v>
      </c>
      <c r="D35" t="s">
        <v>33</v>
      </c>
      <c r="E35" s="4">
        <v>5445.58</v>
      </c>
      <c r="F35" s="4">
        <v>2983.66</v>
      </c>
      <c r="G35" s="4">
        <v>679.74</v>
      </c>
      <c r="H35" s="4">
        <v>809.95</v>
      </c>
      <c r="I35" s="4">
        <v>674.44</v>
      </c>
      <c r="J35" s="2">
        <v>1.211434143</v>
      </c>
      <c r="K35" s="3">
        <v>12.48</v>
      </c>
      <c r="L35" s="3">
        <v>27.6</v>
      </c>
      <c r="M35" t="s">
        <v>18</v>
      </c>
      <c r="N35" s="2">
        <v>1.5479049060000001</v>
      </c>
      <c r="O35" s="2">
        <v>1.124824169</v>
      </c>
      <c r="P35" s="2">
        <f t="shared" si="0"/>
        <v>0.54790490636442768</v>
      </c>
      <c r="Q35" s="1">
        <f>Table1 [ Net_Income ] /H:H</f>
        <v>0.83923698993765039</v>
      </c>
      <c r="R35" s="2">
        <f t="shared" si="1"/>
        <v>0.12482416932631603</v>
      </c>
      <c r="S35" s="2">
        <f t="shared" si="2"/>
        <v>0.99220290110924769</v>
      </c>
      <c r="T35" s="3">
        <f t="shared" si="3"/>
        <v>-0.3122407268753668</v>
      </c>
      <c r="U35" s="3">
        <f t="shared" si="4"/>
        <v>-0.25789619284739906</v>
      </c>
      <c r="V35" s="3">
        <f t="shared" si="5"/>
        <v>-0.33448725812747454</v>
      </c>
    </row>
    <row r="36" spans="1:22" x14ac:dyDescent="0.25">
      <c r="A36" t="s">
        <v>37</v>
      </c>
      <c r="B36" t="s">
        <v>19</v>
      </c>
      <c r="C36">
        <v>2022</v>
      </c>
      <c r="D36" t="s">
        <v>33</v>
      </c>
      <c r="E36" s="4">
        <v>7091.81</v>
      </c>
      <c r="F36" s="4">
        <v>4560.62</v>
      </c>
      <c r="G36" s="4">
        <v>653.80999999999995</v>
      </c>
      <c r="H36" s="4">
        <v>651.85</v>
      </c>
      <c r="I36" s="4">
        <v>531.9</v>
      </c>
      <c r="J36" s="2">
        <v>1.8010566299999999</v>
      </c>
      <c r="K36" s="3">
        <v>9.2200000000000006</v>
      </c>
      <c r="L36" s="3">
        <v>25.82</v>
      </c>
      <c r="M36" t="s">
        <v>18</v>
      </c>
      <c r="N36" s="2">
        <v>1.6430826540000001</v>
      </c>
      <c r="O36" s="2">
        <v>1.0921922610000001</v>
      </c>
      <c r="P36" s="2">
        <f t="shared" si="0"/>
        <v>0.64308265449863988</v>
      </c>
      <c r="Q36" s="1">
        <f>Table1 [ Net_Income ] /H:H</f>
        <v>1.0030068267239394</v>
      </c>
      <c r="R36" s="2">
        <f t="shared" si="1"/>
        <v>9.2192261213991905E-2</v>
      </c>
      <c r="S36" s="2">
        <f t="shared" si="2"/>
        <v>0.81353910157385179</v>
      </c>
      <c r="T36" s="3">
        <f t="shared" si="3"/>
        <v>-3.8146938535322424E-2</v>
      </c>
      <c r="U36" s="3">
        <f t="shared" si="4"/>
        <v>0.3023057231736565</v>
      </c>
      <c r="V36" s="3">
        <f t="shared" si="5"/>
        <v>0.52853207134861213</v>
      </c>
    </row>
    <row r="37" spans="1:22" x14ac:dyDescent="0.25">
      <c r="A37" t="s">
        <v>38</v>
      </c>
      <c r="B37" t="s">
        <v>19</v>
      </c>
      <c r="C37">
        <v>2018</v>
      </c>
      <c r="D37" t="s">
        <v>39</v>
      </c>
      <c r="E37" s="4">
        <v>9043.15</v>
      </c>
      <c r="F37" s="4">
        <v>5758.53</v>
      </c>
      <c r="G37" s="4">
        <v>-412.79</v>
      </c>
      <c r="H37" s="4">
        <v>-494.45</v>
      </c>
      <c r="I37" s="4">
        <v>-424.81</v>
      </c>
      <c r="J37" s="2">
        <v>1.752642934</v>
      </c>
      <c r="K37" s="3">
        <v>-4.5599999999999996</v>
      </c>
      <c r="L37" s="3">
        <v>-12.56</v>
      </c>
      <c r="M37" t="s">
        <v>20</v>
      </c>
      <c r="N37" s="2">
        <v>1.636783643</v>
      </c>
      <c r="O37" s="2">
        <v>0.95435329499999999</v>
      </c>
      <c r="P37" s="2">
        <f t="shared" si="0"/>
        <v>0.63678364286780598</v>
      </c>
      <c r="Q37" s="1">
        <f>Table1 [ Net_Income ] /H:H</f>
        <v>0.83484679947416329</v>
      </c>
      <c r="R37" s="2">
        <f t="shared" si="1"/>
        <v>-4.5646704964531166E-2</v>
      </c>
      <c r="S37" s="2">
        <f t="shared" si="2"/>
        <v>1.0291189224545167</v>
      </c>
      <c r="T37" s="3" t="str">
        <f t="shared" si="3"/>
        <v/>
      </c>
      <c r="U37" s="3" t="str">
        <f t="shared" si="4"/>
        <v/>
      </c>
      <c r="V37" s="3" t="str">
        <f t="shared" si="5"/>
        <v/>
      </c>
    </row>
    <row r="38" spans="1:22" x14ac:dyDescent="0.25">
      <c r="A38" t="s">
        <v>38</v>
      </c>
      <c r="B38" t="s">
        <v>40</v>
      </c>
      <c r="C38">
        <v>2019</v>
      </c>
      <c r="D38" t="s">
        <v>39</v>
      </c>
      <c r="E38" s="4">
        <v>1606.71</v>
      </c>
      <c r="F38" s="4">
        <v>1204.93</v>
      </c>
      <c r="G38" s="4">
        <v>1356.64</v>
      </c>
      <c r="H38" s="4">
        <v>1317.67</v>
      </c>
      <c r="I38" s="4">
        <v>1543.3</v>
      </c>
      <c r="J38" s="2">
        <v>2.99160716</v>
      </c>
      <c r="K38" s="3">
        <v>84.38</v>
      </c>
      <c r="L38" s="3">
        <v>336.83</v>
      </c>
      <c r="M38" t="s">
        <v>18</v>
      </c>
      <c r="N38" s="2">
        <v>1.749936205</v>
      </c>
      <c r="O38" s="2">
        <v>1.84435897</v>
      </c>
      <c r="P38" s="2">
        <f t="shared" si="0"/>
        <v>0.74993620504011305</v>
      </c>
      <c r="Q38" s="1">
        <f>Table1 [ Net_Income ] /H:H</f>
        <v>1.029574931507889</v>
      </c>
      <c r="R38" s="2">
        <f t="shared" si="1"/>
        <v>0.84435896957136014</v>
      </c>
      <c r="S38" s="2">
        <f t="shared" si="2"/>
        <v>1.1375899280575539</v>
      </c>
      <c r="T38" s="3">
        <f t="shared" si="3"/>
        <v>-4.2865137236851671</v>
      </c>
      <c r="U38" s="3">
        <f t="shared" si="4"/>
        <v>-0.82232850278940417</v>
      </c>
      <c r="V38" s="3">
        <f t="shared" si="5"/>
        <v>-0.7907573634243461</v>
      </c>
    </row>
    <row r="39" spans="1:22" x14ac:dyDescent="0.25">
      <c r="A39" t="s">
        <v>38</v>
      </c>
      <c r="B39" t="s">
        <v>28</v>
      </c>
      <c r="C39">
        <v>2020</v>
      </c>
      <c r="D39" t="s">
        <v>39</v>
      </c>
      <c r="E39" s="4">
        <v>3541.8</v>
      </c>
      <c r="F39" s="4">
        <v>3232.66</v>
      </c>
      <c r="G39" s="4">
        <v>-118.18</v>
      </c>
      <c r="H39" s="4">
        <v>-107.23</v>
      </c>
      <c r="I39" s="4">
        <v>-124.07</v>
      </c>
      <c r="J39" s="2">
        <v>10.423250790000001</v>
      </c>
      <c r="K39" s="3">
        <v>-3.34</v>
      </c>
      <c r="L39" s="3">
        <v>-38.1</v>
      </c>
      <c r="M39" t="s">
        <v>25</v>
      </c>
      <c r="N39" s="2">
        <v>1.9127166980000001</v>
      </c>
      <c r="O39" s="2">
        <v>0.96663278600000002</v>
      </c>
      <c r="P39" s="2">
        <f t="shared" si="0"/>
        <v>0.91271669772432085</v>
      </c>
      <c r="Q39" s="1">
        <f>Table1 [ Net_Income ] /H:H</f>
        <v>1.1021169448848269</v>
      </c>
      <c r="R39" s="2">
        <f t="shared" si="1"/>
        <v>-3.3367214410751599E-2</v>
      </c>
      <c r="S39" s="2">
        <f t="shared" si="2"/>
        <v>1.0498392282958198</v>
      </c>
      <c r="T39" s="3">
        <f t="shared" si="3"/>
        <v>-1.0871122773912019</v>
      </c>
      <c r="U39" s="3">
        <f t="shared" si="4"/>
        <v>1.2043803797822881</v>
      </c>
      <c r="V39" s="3">
        <f t="shared" si="5"/>
        <v>1.6828612450515794</v>
      </c>
    </row>
    <row r="40" spans="1:22" x14ac:dyDescent="0.25">
      <c r="A40" t="s">
        <v>38</v>
      </c>
      <c r="B40" t="s">
        <v>19</v>
      </c>
      <c r="C40">
        <v>2021</v>
      </c>
      <c r="D40" t="s">
        <v>39</v>
      </c>
      <c r="E40" s="4">
        <v>2591.2399999999998</v>
      </c>
      <c r="F40" s="4">
        <v>1465.81</v>
      </c>
      <c r="G40" s="4">
        <v>-359.17</v>
      </c>
      <c r="H40" s="4">
        <v>-317.35000000000002</v>
      </c>
      <c r="I40" s="4">
        <v>-290.70999999999998</v>
      </c>
      <c r="J40" s="2">
        <v>1.3012961750000001</v>
      </c>
      <c r="K40" s="3">
        <v>-13.86</v>
      </c>
      <c r="L40" s="3">
        <v>-31.89</v>
      </c>
      <c r="M40" t="s">
        <v>20</v>
      </c>
      <c r="N40" s="2">
        <v>1.5656789799999999</v>
      </c>
      <c r="O40" s="2">
        <v>0.86139068600000002</v>
      </c>
      <c r="P40" s="2">
        <f t="shared" si="0"/>
        <v>0.56567897994782423</v>
      </c>
      <c r="Q40" s="1">
        <f>Table1 [ Net_Income ] /H:H</f>
        <v>1.1317787931306129</v>
      </c>
      <c r="R40" s="2">
        <f t="shared" si="1"/>
        <v>-0.1386093144594866</v>
      </c>
      <c r="S40" s="2">
        <f t="shared" si="2"/>
        <v>0.8093938803352172</v>
      </c>
      <c r="T40" s="3">
        <f t="shared" si="3"/>
        <v>2.0391775258080895</v>
      </c>
      <c r="U40" s="3">
        <f t="shared" si="4"/>
        <v>-0.26838330792252535</v>
      </c>
      <c r="V40" s="3">
        <f t="shared" si="5"/>
        <v>-0.54656227379309918</v>
      </c>
    </row>
    <row r="41" spans="1:22" x14ac:dyDescent="0.25">
      <c r="A41" t="s">
        <v>38</v>
      </c>
      <c r="B41" t="s">
        <v>28</v>
      </c>
      <c r="C41">
        <v>2022</v>
      </c>
      <c r="D41" t="s">
        <v>39</v>
      </c>
      <c r="E41" s="4">
        <v>2303.31</v>
      </c>
      <c r="F41" s="4">
        <v>976.56</v>
      </c>
      <c r="G41" s="4">
        <v>981.54</v>
      </c>
      <c r="H41" s="4">
        <v>1058.8900000000001</v>
      </c>
      <c r="I41" s="4">
        <v>1062.53</v>
      </c>
      <c r="J41" s="2">
        <v>0.73549285399999997</v>
      </c>
      <c r="K41" s="3">
        <v>42.6</v>
      </c>
      <c r="L41" s="3">
        <v>73.92</v>
      </c>
      <c r="M41" t="s">
        <v>18</v>
      </c>
      <c r="N41" s="2">
        <v>1.42398114</v>
      </c>
      <c r="O41" s="2">
        <v>1.4261432460000001</v>
      </c>
      <c r="P41" s="2">
        <f t="shared" si="0"/>
        <v>0.42398114018521171</v>
      </c>
      <c r="Q41" s="1">
        <f>Table1 [ Net_Income ] /H:H</f>
        <v>0.9269518080253849</v>
      </c>
      <c r="R41" s="2">
        <f t="shared" si="1"/>
        <v>0.42614324602419995</v>
      </c>
      <c r="S41" s="2">
        <f t="shared" si="2"/>
        <v>1.0825131935529881</v>
      </c>
      <c r="T41" s="3">
        <f t="shared" si="3"/>
        <v>-3.732800623660105</v>
      </c>
      <c r="U41" s="3">
        <f t="shared" si="4"/>
        <v>-0.11111668544789362</v>
      </c>
      <c r="V41" s="3">
        <f t="shared" si="5"/>
        <v>-0.33377450010574361</v>
      </c>
    </row>
    <row r="42" spans="1:22" x14ac:dyDescent="0.25">
      <c r="A42" t="s">
        <v>41</v>
      </c>
      <c r="B42" t="s">
        <v>31</v>
      </c>
      <c r="C42">
        <v>2018</v>
      </c>
      <c r="D42" t="s">
        <v>17</v>
      </c>
      <c r="E42" s="4">
        <v>7915.96</v>
      </c>
      <c r="F42" s="4">
        <v>5082.8500000000004</v>
      </c>
      <c r="G42" s="4">
        <v>12.41</v>
      </c>
      <c r="H42" s="4">
        <v>12.97</v>
      </c>
      <c r="I42" s="4">
        <v>-154.94999999999999</v>
      </c>
      <c r="J42" s="2">
        <v>1.7934560209999999</v>
      </c>
      <c r="K42" s="3">
        <v>0.16</v>
      </c>
      <c r="L42" s="3">
        <v>0.44</v>
      </c>
      <c r="M42" t="s">
        <v>25</v>
      </c>
      <c r="N42" s="2">
        <v>1.6421015269999999</v>
      </c>
      <c r="O42" s="2">
        <v>1.0015677190000001</v>
      </c>
      <c r="P42" s="2">
        <f t="shared" si="0"/>
        <v>0.64210152653626351</v>
      </c>
      <c r="Q42" s="1">
        <f>Table1 [ Net_Income ] /H:H</f>
        <v>0.9568234387047031</v>
      </c>
      <c r="R42" s="2">
        <f t="shared" si="1"/>
        <v>1.5677188869069577E-3</v>
      </c>
      <c r="S42" s="2">
        <f t="shared" si="2"/>
        <v>-12.485898468976631</v>
      </c>
      <c r="T42" s="3" t="str">
        <f t="shared" si="3"/>
        <v/>
      </c>
      <c r="U42" s="3" t="str">
        <f t="shared" si="4"/>
        <v/>
      </c>
      <c r="V42" s="3" t="str">
        <f t="shared" si="5"/>
        <v/>
      </c>
    </row>
    <row r="43" spans="1:22" x14ac:dyDescent="0.25">
      <c r="A43" t="s">
        <v>41</v>
      </c>
      <c r="B43" t="s">
        <v>19</v>
      </c>
      <c r="C43">
        <v>2019</v>
      </c>
      <c r="D43" t="s">
        <v>17</v>
      </c>
      <c r="E43" s="4">
        <v>3828.32</v>
      </c>
      <c r="F43" s="4">
        <v>2270.06</v>
      </c>
      <c r="G43" s="4">
        <v>903.93</v>
      </c>
      <c r="H43" s="4">
        <v>1010.88</v>
      </c>
      <c r="I43" s="4">
        <v>1059.94</v>
      </c>
      <c r="J43" s="2">
        <v>1.455860886</v>
      </c>
      <c r="K43" s="3">
        <v>23.61</v>
      </c>
      <c r="L43" s="3">
        <v>57.97</v>
      </c>
      <c r="M43" t="s">
        <v>18</v>
      </c>
      <c r="N43" s="2">
        <v>1.59296506</v>
      </c>
      <c r="O43" s="2">
        <v>1.2361166260000001</v>
      </c>
      <c r="P43" s="2">
        <f t="shared" si="0"/>
        <v>0.59296506039202568</v>
      </c>
      <c r="Q43" s="1">
        <f>Table1 [ Net_Income ] /H:H</f>
        <v>0.89420109211775878</v>
      </c>
      <c r="R43" s="2">
        <f t="shared" si="1"/>
        <v>0.23611662556944035</v>
      </c>
      <c r="S43" s="2">
        <f t="shared" si="2"/>
        <v>1.1725907979600192</v>
      </c>
      <c r="T43" s="3">
        <f t="shared" si="3"/>
        <v>71.838839645447223</v>
      </c>
      <c r="U43" s="3">
        <f t="shared" si="4"/>
        <v>-0.51637956735506496</v>
      </c>
      <c r="V43" s="3">
        <f t="shared" si="5"/>
        <v>-0.55338835495834038</v>
      </c>
    </row>
    <row r="44" spans="1:22" x14ac:dyDescent="0.25">
      <c r="A44" t="s">
        <v>41</v>
      </c>
      <c r="B44" t="s">
        <v>21</v>
      </c>
      <c r="C44">
        <v>2020</v>
      </c>
      <c r="D44" t="s">
        <v>17</v>
      </c>
      <c r="E44" s="4">
        <v>7581.91</v>
      </c>
      <c r="F44" s="4">
        <v>2323.12</v>
      </c>
      <c r="G44" s="4">
        <v>844.05</v>
      </c>
      <c r="H44" s="4">
        <v>786.03</v>
      </c>
      <c r="I44" s="4">
        <v>706.07</v>
      </c>
      <c r="J44" s="2">
        <v>0.44167415799999998</v>
      </c>
      <c r="K44" s="3">
        <v>11.13</v>
      </c>
      <c r="L44" s="3">
        <v>16.05</v>
      </c>
      <c r="M44" t="s">
        <v>18</v>
      </c>
      <c r="N44" s="2">
        <v>1.3064030040000001</v>
      </c>
      <c r="O44" s="2">
        <v>1.111324191</v>
      </c>
      <c r="P44" s="2">
        <f t="shared" si="0"/>
        <v>0.30640300399239767</v>
      </c>
      <c r="Q44" s="1">
        <f>Table1 [ Net_Income ] /H:H</f>
        <v>1.0738139765657799</v>
      </c>
      <c r="R44" s="2">
        <f t="shared" si="1"/>
        <v>0.11132419139768211</v>
      </c>
      <c r="S44" s="2">
        <f t="shared" si="2"/>
        <v>0.83652627214027619</v>
      </c>
      <c r="T44" s="3">
        <f t="shared" si="3"/>
        <v>-6.624406757160399E-2</v>
      </c>
      <c r="U44" s="3">
        <f t="shared" si="4"/>
        <v>0.98047968821833065</v>
      </c>
      <c r="V44" s="3">
        <f t="shared" si="5"/>
        <v>2.3373831528682037E-2</v>
      </c>
    </row>
    <row r="45" spans="1:22" x14ac:dyDescent="0.25">
      <c r="A45" t="s">
        <v>41</v>
      </c>
      <c r="B45" t="s">
        <v>23</v>
      </c>
      <c r="C45">
        <v>2021</v>
      </c>
      <c r="D45" t="s">
        <v>17</v>
      </c>
      <c r="E45" s="4">
        <v>1849.19</v>
      </c>
      <c r="F45" s="4">
        <v>1290.94</v>
      </c>
      <c r="G45" s="4">
        <v>-422.33</v>
      </c>
      <c r="H45" s="4">
        <v>-389.1</v>
      </c>
      <c r="I45" s="4">
        <v>-407.5</v>
      </c>
      <c r="J45" s="2">
        <v>2.3083373370000002</v>
      </c>
      <c r="K45" s="3">
        <v>-22.83</v>
      </c>
      <c r="L45" s="3">
        <v>-75.52</v>
      </c>
      <c r="M45" t="s">
        <v>20</v>
      </c>
      <c r="N45" s="2">
        <v>1.698111065</v>
      </c>
      <c r="O45" s="2">
        <v>0.77161351700000003</v>
      </c>
      <c r="P45" s="2">
        <f t="shared" si="0"/>
        <v>0.69811106484460761</v>
      </c>
      <c r="Q45" s="1">
        <f>Table1 [ Net_Income ] /H:H</f>
        <v>1.0854022102287328</v>
      </c>
      <c r="R45" s="2">
        <f t="shared" si="1"/>
        <v>-0.22838648273027648</v>
      </c>
      <c r="S45" s="2">
        <f t="shared" si="2"/>
        <v>0.96488527928397227</v>
      </c>
      <c r="T45" s="3">
        <f t="shared" si="3"/>
        <v>-1.5003613530004145</v>
      </c>
      <c r="U45" s="3">
        <f t="shared" si="4"/>
        <v>-0.75610499201388559</v>
      </c>
      <c r="V45" s="3">
        <f t="shared" si="5"/>
        <v>-0.44430765522228721</v>
      </c>
    </row>
    <row r="46" spans="1:22" x14ac:dyDescent="0.25">
      <c r="A46" t="s">
        <v>41</v>
      </c>
      <c r="B46" t="s">
        <v>23</v>
      </c>
      <c r="C46">
        <v>2022</v>
      </c>
      <c r="D46" t="s">
        <v>17</v>
      </c>
      <c r="E46" s="4">
        <v>4142.41</v>
      </c>
      <c r="F46" s="4">
        <v>1740.02</v>
      </c>
      <c r="G46" s="4">
        <v>1184.05</v>
      </c>
      <c r="H46" s="4">
        <v>1039.3</v>
      </c>
      <c r="I46" s="4">
        <v>1148.5899999999999</v>
      </c>
      <c r="J46" s="2">
        <v>0.72398213199999994</v>
      </c>
      <c r="K46" s="3">
        <v>28.58</v>
      </c>
      <c r="L46" s="3">
        <v>49.27</v>
      </c>
      <c r="M46" t="s">
        <v>18</v>
      </c>
      <c r="N46" s="2">
        <v>1.4200501640000001</v>
      </c>
      <c r="O46" s="2">
        <v>1.2858360230000001</v>
      </c>
      <c r="P46" s="2">
        <f t="shared" si="0"/>
        <v>0.42005016403494583</v>
      </c>
      <c r="Q46" s="1">
        <f>Table1 [ Net_Income ] /H:H</f>
        <v>1.1392764360627345</v>
      </c>
      <c r="R46" s="2">
        <f t="shared" si="1"/>
        <v>0.285836022991447</v>
      </c>
      <c r="S46" s="2">
        <f t="shared" si="2"/>
        <v>0.97005194037413955</v>
      </c>
      <c r="T46" s="3">
        <f t="shared" si="3"/>
        <v>-3.8036132881869626</v>
      </c>
      <c r="U46" s="3">
        <f t="shared" si="4"/>
        <v>1.2401213504291067</v>
      </c>
      <c r="V46" s="3">
        <f t="shared" si="5"/>
        <v>0.34787054394472239</v>
      </c>
    </row>
    <row r="47" spans="1:22" x14ac:dyDescent="0.25">
      <c r="A47" t="s">
        <v>42</v>
      </c>
      <c r="B47" t="s">
        <v>26</v>
      </c>
      <c r="C47">
        <v>2018</v>
      </c>
      <c r="D47" t="s">
        <v>36</v>
      </c>
      <c r="E47" s="4">
        <v>7290.92</v>
      </c>
      <c r="F47" s="4">
        <v>3405.35</v>
      </c>
      <c r="G47" s="4">
        <v>929.19</v>
      </c>
      <c r="H47" s="4">
        <v>758.62</v>
      </c>
      <c r="I47" s="4">
        <v>888.72</v>
      </c>
      <c r="J47" s="2">
        <v>0.87618317300000004</v>
      </c>
      <c r="K47" s="3">
        <v>12.74</v>
      </c>
      <c r="L47" s="3">
        <v>23.91</v>
      </c>
      <c r="M47" t="s">
        <v>18</v>
      </c>
      <c r="N47" s="2">
        <v>1.467067256</v>
      </c>
      <c r="O47" s="2">
        <v>1.127444822</v>
      </c>
      <c r="P47" s="2">
        <f t="shared" si="0"/>
        <v>0.4670672562584694</v>
      </c>
      <c r="Q47" s="1">
        <f>Table1 [ Net_Income ] /H:H</f>
        <v>1.2248424771295248</v>
      </c>
      <c r="R47" s="2">
        <f t="shared" si="1"/>
        <v>0.12744482177832153</v>
      </c>
      <c r="S47" s="2">
        <f t="shared" si="2"/>
        <v>0.9564459367836502</v>
      </c>
      <c r="T47" s="3" t="str">
        <f t="shared" si="3"/>
        <v/>
      </c>
      <c r="U47" s="3" t="str">
        <f t="shared" si="4"/>
        <v/>
      </c>
      <c r="V47" s="3" t="str">
        <f t="shared" si="5"/>
        <v/>
      </c>
    </row>
    <row r="48" spans="1:22" x14ac:dyDescent="0.25">
      <c r="A48" t="s">
        <v>42</v>
      </c>
      <c r="B48" t="s">
        <v>22</v>
      </c>
      <c r="C48">
        <v>2019</v>
      </c>
      <c r="D48" t="s">
        <v>36</v>
      </c>
      <c r="E48" s="4">
        <v>5421.93</v>
      </c>
      <c r="F48" s="4">
        <v>2342.33</v>
      </c>
      <c r="G48" s="4">
        <v>1171.96</v>
      </c>
      <c r="H48" s="4">
        <v>1263.83</v>
      </c>
      <c r="I48" s="4">
        <v>1135.54</v>
      </c>
      <c r="J48" s="2">
        <v>0.76034622100000004</v>
      </c>
      <c r="K48" s="3">
        <v>21.61</v>
      </c>
      <c r="L48" s="3">
        <v>38.04</v>
      </c>
      <c r="M48" t="s">
        <v>18</v>
      </c>
      <c r="N48" s="2">
        <v>1.432010373</v>
      </c>
      <c r="O48" s="2">
        <v>1.216151813</v>
      </c>
      <c r="P48" s="2">
        <f t="shared" si="0"/>
        <v>0.43201037269016751</v>
      </c>
      <c r="Q48" s="1">
        <f>Table1 [ Net_Income ] /H:H</f>
        <v>0.92730826139591571</v>
      </c>
      <c r="R48" s="2">
        <f t="shared" si="1"/>
        <v>0.21615181309976336</v>
      </c>
      <c r="S48" s="2">
        <f t="shared" si="2"/>
        <v>0.96892385405645243</v>
      </c>
      <c r="T48" s="3">
        <f t="shared" si="3"/>
        <v>0.26127056899019574</v>
      </c>
      <c r="U48" s="3">
        <f t="shared" si="4"/>
        <v>-0.25634487828696512</v>
      </c>
      <c r="V48" s="3">
        <f t="shared" si="5"/>
        <v>-0.31216174548871628</v>
      </c>
    </row>
    <row r="49" spans="1:22" x14ac:dyDescent="0.25">
      <c r="A49" t="s">
        <v>42</v>
      </c>
      <c r="B49" t="s">
        <v>31</v>
      </c>
      <c r="C49">
        <v>2020</v>
      </c>
      <c r="D49" t="s">
        <v>36</v>
      </c>
      <c r="E49" s="4">
        <v>1641.82</v>
      </c>
      <c r="F49" s="4">
        <v>1304.8</v>
      </c>
      <c r="G49" s="4">
        <v>-312.25</v>
      </c>
      <c r="H49" s="4">
        <v>-272.64</v>
      </c>
      <c r="I49" s="4">
        <v>-138.41</v>
      </c>
      <c r="J49" s="2">
        <v>3.8600616909999999</v>
      </c>
      <c r="K49" s="3">
        <v>-19.010000000000002</v>
      </c>
      <c r="L49" s="3">
        <v>-92.38</v>
      </c>
      <c r="M49" t="s">
        <v>20</v>
      </c>
      <c r="N49" s="2">
        <v>1.7947278019999999</v>
      </c>
      <c r="O49" s="2">
        <v>0.80981471800000004</v>
      </c>
      <c r="P49" s="2">
        <f t="shared" si="0"/>
        <v>0.79472780207330884</v>
      </c>
      <c r="Q49" s="1">
        <f>Table1 [ Net_Income ] /H:H</f>
        <v>1.1452831572769953</v>
      </c>
      <c r="R49" s="2">
        <f t="shared" si="1"/>
        <v>-0.19018528218684144</v>
      </c>
      <c r="S49" s="2">
        <f t="shared" si="2"/>
        <v>0.44326661329063249</v>
      </c>
      <c r="T49" s="3">
        <f t="shared" si="3"/>
        <v>-1.2664340079866208</v>
      </c>
      <c r="U49" s="3">
        <f t="shared" si="4"/>
        <v>-0.697189008342048</v>
      </c>
      <c r="V49" s="3">
        <f t="shared" si="5"/>
        <v>-0.44294783399435605</v>
      </c>
    </row>
    <row r="50" spans="1:22" x14ac:dyDescent="0.25">
      <c r="A50" t="s">
        <v>42</v>
      </c>
      <c r="B50" t="s">
        <v>23</v>
      </c>
      <c r="C50">
        <v>2021</v>
      </c>
      <c r="D50" t="s">
        <v>36</v>
      </c>
      <c r="E50" s="4">
        <v>4155.91</v>
      </c>
      <c r="F50" s="4">
        <v>2416.27</v>
      </c>
      <c r="G50" s="4">
        <v>960.08</v>
      </c>
      <c r="H50" s="4">
        <v>786.39</v>
      </c>
      <c r="I50" s="4">
        <v>986.49</v>
      </c>
      <c r="J50" s="2">
        <v>1.3881572360000001</v>
      </c>
      <c r="K50" s="3">
        <v>23.1</v>
      </c>
      <c r="L50" s="3">
        <v>55.16</v>
      </c>
      <c r="M50" t="s">
        <v>18</v>
      </c>
      <c r="N50" s="2">
        <v>1.581405757</v>
      </c>
      <c r="O50" s="2">
        <v>1.2310155899999999</v>
      </c>
      <c r="P50" s="2">
        <f t="shared" si="0"/>
        <v>0.58140575710253595</v>
      </c>
      <c r="Q50" s="1">
        <f>Table1 [ Net_Income ] /H:H</f>
        <v>1.2208700517554905</v>
      </c>
      <c r="R50" s="2">
        <f t="shared" si="1"/>
        <v>0.23101558984674839</v>
      </c>
      <c r="S50" s="2">
        <f t="shared" si="2"/>
        <v>1.0275081243229731</v>
      </c>
      <c r="T50" s="3">
        <f t="shared" si="3"/>
        <v>-4.0747157726180943</v>
      </c>
      <c r="U50" s="3">
        <f t="shared" si="4"/>
        <v>1.531282357383879</v>
      </c>
      <c r="V50" s="3">
        <f t="shared" si="5"/>
        <v>0.85183169834457395</v>
      </c>
    </row>
    <row r="51" spans="1:22" x14ac:dyDescent="0.25">
      <c r="A51" t="s">
        <v>42</v>
      </c>
      <c r="B51" t="s">
        <v>22</v>
      </c>
      <c r="C51">
        <v>2022</v>
      </c>
      <c r="D51" t="s">
        <v>36</v>
      </c>
      <c r="E51" s="4">
        <v>3817.23</v>
      </c>
      <c r="F51" s="4">
        <v>2826.3</v>
      </c>
      <c r="G51" s="4">
        <v>-407.99</v>
      </c>
      <c r="H51" s="4">
        <v>-333.04</v>
      </c>
      <c r="I51" s="4">
        <v>-265.81</v>
      </c>
      <c r="J51" s="2">
        <v>2.849294843</v>
      </c>
      <c r="K51" s="3">
        <v>-10.69</v>
      </c>
      <c r="L51" s="3">
        <v>-41.13</v>
      </c>
      <c r="M51" t="s">
        <v>20</v>
      </c>
      <c r="N51" s="2">
        <v>1.740406001</v>
      </c>
      <c r="O51" s="2">
        <v>0.89311883199999997</v>
      </c>
      <c r="P51" s="2">
        <f t="shared" si="0"/>
        <v>0.74040600121030176</v>
      </c>
      <c r="Q51" s="1">
        <f>Table1 [ Net_Income ] /H:H</f>
        <v>1.2250480422772039</v>
      </c>
      <c r="R51" s="2">
        <f t="shared" si="1"/>
        <v>-0.106881167757772</v>
      </c>
      <c r="S51" s="2">
        <f t="shared" si="2"/>
        <v>0.65151106644770707</v>
      </c>
      <c r="T51" s="3">
        <f t="shared" si="3"/>
        <v>-1.4249541704857929</v>
      </c>
      <c r="U51" s="3">
        <f t="shared" si="4"/>
        <v>-8.1493583836031058E-2</v>
      </c>
      <c r="V51" s="3">
        <f t="shared" si="5"/>
        <v>0.16969543966526929</v>
      </c>
    </row>
    <row r="52" spans="1:22" x14ac:dyDescent="0.25">
      <c r="A52" t="s">
        <v>43</v>
      </c>
      <c r="B52" t="s">
        <v>30</v>
      </c>
      <c r="C52">
        <v>2018</v>
      </c>
      <c r="D52" t="s">
        <v>33</v>
      </c>
      <c r="E52" s="4">
        <v>7435.09</v>
      </c>
      <c r="F52" s="4">
        <v>4030.98</v>
      </c>
      <c r="G52" s="4">
        <v>367.7</v>
      </c>
      <c r="H52" s="4">
        <v>352.78</v>
      </c>
      <c r="I52" s="4">
        <v>414.04</v>
      </c>
      <c r="J52" s="2">
        <v>1.183803264</v>
      </c>
      <c r="K52" s="3">
        <v>4.9400000000000004</v>
      </c>
      <c r="L52" s="3">
        <v>10.8</v>
      </c>
      <c r="M52" t="s">
        <v>18</v>
      </c>
      <c r="N52" s="2">
        <v>1.542156181</v>
      </c>
      <c r="O52" s="2">
        <v>1.04945468</v>
      </c>
      <c r="P52" s="2">
        <f t="shared" si="0"/>
        <v>0.54215618102807095</v>
      </c>
      <c r="Q52" s="1">
        <f>Table1 [ Net_Income ] /H:H</f>
        <v>1.0422926469754521</v>
      </c>
      <c r="R52" s="2">
        <f t="shared" si="1"/>
        <v>4.9454680440989954E-2</v>
      </c>
      <c r="S52" s="2">
        <f t="shared" si="2"/>
        <v>1.1260266521620887</v>
      </c>
      <c r="T52" s="3" t="str">
        <f t="shared" si="3"/>
        <v/>
      </c>
      <c r="U52" s="3" t="str">
        <f t="shared" si="4"/>
        <v/>
      </c>
      <c r="V52" s="3" t="str">
        <f t="shared" si="5"/>
        <v/>
      </c>
    </row>
    <row r="53" spans="1:22" x14ac:dyDescent="0.25">
      <c r="A53" t="s">
        <v>43</v>
      </c>
      <c r="B53" t="s">
        <v>19</v>
      </c>
      <c r="C53">
        <v>2019</v>
      </c>
      <c r="D53" t="s">
        <v>33</v>
      </c>
      <c r="E53" s="4">
        <v>3191.8</v>
      </c>
      <c r="F53" s="4">
        <v>1804.2</v>
      </c>
      <c r="G53" s="4">
        <v>502.08</v>
      </c>
      <c r="H53" s="4">
        <v>509.99</v>
      </c>
      <c r="I53" s="4">
        <v>575.66999999999996</v>
      </c>
      <c r="J53" s="2">
        <v>1.2992867379999999</v>
      </c>
      <c r="K53" s="3">
        <v>15.73</v>
      </c>
      <c r="L53" s="3">
        <v>36.159999999999997</v>
      </c>
      <c r="M53" t="s">
        <v>18</v>
      </c>
      <c r="N53" s="2">
        <v>1.565260981</v>
      </c>
      <c r="O53" s="2">
        <v>1.157303089</v>
      </c>
      <c r="P53" s="2">
        <f t="shared" si="0"/>
        <v>0.5652609812644902</v>
      </c>
      <c r="Q53" s="1">
        <f>Table1 [ Net_Income ] /H:H</f>
        <v>0.98448989195866576</v>
      </c>
      <c r="R53" s="2">
        <f t="shared" si="1"/>
        <v>0.15730308916598784</v>
      </c>
      <c r="S53" s="2">
        <f t="shared" si="2"/>
        <v>1.1465702676864244</v>
      </c>
      <c r="T53" s="3">
        <f t="shared" si="3"/>
        <v>0.36546097361979873</v>
      </c>
      <c r="U53" s="3">
        <f t="shared" si="4"/>
        <v>-0.57071131620464577</v>
      </c>
      <c r="V53" s="3">
        <f t="shared" si="5"/>
        <v>-0.552416533944599</v>
      </c>
    </row>
    <row r="54" spans="1:22" x14ac:dyDescent="0.25">
      <c r="A54" t="s">
        <v>43</v>
      </c>
      <c r="B54" t="s">
        <v>31</v>
      </c>
      <c r="C54">
        <v>2020</v>
      </c>
      <c r="D54" t="s">
        <v>33</v>
      </c>
      <c r="E54" s="4">
        <v>3802.62</v>
      </c>
      <c r="F54" s="4">
        <v>3355.99</v>
      </c>
      <c r="G54" s="4">
        <v>772.81</v>
      </c>
      <c r="H54" s="4">
        <v>865.84</v>
      </c>
      <c r="I54" s="4">
        <v>843.67</v>
      </c>
      <c r="J54" s="2">
        <v>7.4971283260000003</v>
      </c>
      <c r="K54" s="3">
        <v>20.32</v>
      </c>
      <c r="L54" s="3">
        <v>172.64</v>
      </c>
      <c r="M54" t="s">
        <v>18</v>
      </c>
      <c r="N54" s="2">
        <v>1.88254677</v>
      </c>
      <c r="O54" s="2">
        <v>1.2032309299999999</v>
      </c>
      <c r="P54" s="2">
        <f t="shared" si="0"/>
        <v>0.88254677038462948</v>
      </c>
      <c r="Q54" s="1">
        <f>Table1 [ Net_Income ] /H:H</f>
        <v>0.89255520650466591</v>
      </c>
      <c r="R54" s="2">
        <f t="shared" si="1"/>
        <v>0.20323093025335162</v>
      </c>
      <c r="S54" s="2">
        <f t="shared" si="2"/>
        <v>1.091691360101448</v>
      </c>
      <c r="T54" s="3">
        <f t="shared" si="3"/>
        <v>0.53921685787125551</v>
      </c>
      <c r="U54" s="3">
        <f t="shared" si="4"/>
        <v>0.19137163982705674</v>
      </c>
      <c r="V54" s="3">
        <f t="shared" si="5"/>
        <v>0.86009865868528967</v>
      </c>
    </row>
    <row r="55" spans="1:22" x14ac:dyDescent="0.25">
      <c r="A55" t="s">
        <v>43</v>
      </c>
      <c r="B55" t="s">
        <v>31</v>
      </c>
      <c r="C55">
        <v>2021</v>
      </c>
      <c r="D55" t="s">
        <v>33</v>
      </c>
      <c r="E55" s="4">
        <v>3255.53</v>
      </c>
      <c r="F55" s="4">
        <v>1265.1300000000001</v>
      </c>
      <c r="G55" s="4">
        <v>751.88</v>
      </c>
      <c r="H55" s="4">
        <v>848.25</v>
      </c>
      <c r="I55" s="4">
        <v>812.47</v>
      </c>
      <c r="J55" s="2">
        <v>0.63530108500000004</v>
      </c>
      <c r="K55" s="3">
        <v>23.09</v>
      </c>
      <c r="L55" s="3">
        <v>37.76</v>
      </c>
      <c r="M55" t="s">
        <v>18</v>
      </c>
      <c r="N55" s="2">
        <v>1.3886095350000001</v>
      </c>
      <c r="O55" s="2">
        <v>1.2309547139999999</v>
      </c>
      <c r="P55" s="2">
        <f t="shared" si="0"/>
        <v>0.3886095351601736</v>
      </c>
      <c r="Q55" s="1">
        <f>Table1 [ Net_Income ] /H:H</f>
        <v>0.88638962569997048</v>
      </c>
      <c r="R55" s="2">
        <f t="shared" si="1"/>
        <v>0.23095471397898343</v>
      </c>
      <c r="S55" s="2">
        <f t="shared" si="2"/>
        <v>1.080584667766133</v>
      </c>
      <c r="T55" s="3">
        <f t="shared" si="3"/>
        <v>-2.7082982880656244E-2</v>
      </c>
      <c r="U55" s="3">
        <f t="shared" si="4"/>
        <v>-0.14387185677243577</v>
      </c>
      <c r="V55" s="3">
        <f t="shared" si="5"/>
        <v>-0.62302331055813631</v>
      </c>
    </row>
    <row r="56" spans="1:22" x14ac:dyDescent="0.25">
      <c r="A56" t="s">
        <v>43</v>
      </c>
      <c r="B56" t="s">
        <v>26</v>
      </c>
      <c r="C56">
        <v>2022</v>
      </c>
      <c r="D56" t="s">
        <v>33</v>
      </c>
      <c r="E56" s="4">
        <v>1509.42</v>
      </c>
      <c r="F56" s="4">
        <v>608.15</v>
      </c>
      <c r="G56" s="4">
        <v>-463.56</v>
      </c>
      <c r="H56" s="4">
        <v>-388.36</v>
      </c>
      <c r="I56" s="4">
        <v>-390.35</v>
      </c>
      <c r="J56" s="2">
        <v>0.67402732899999995</v>
      </c>
      <c r="K56" s="3">
        <v>-30.69</v>
      </c>
      <c r="L56" s="3">
        <v>-51.38</v>
      </c>
      <c r="M56" t="s">
        <v>20</v>
      </c>
      <c r="N56" s="2">
        <v>1.402903102</v>
      </c>
      <c r="O56" s="2">
        <v>0.69288865899999996</v>
      </c>
      <c r="P56" s="2">
        <f t="shared" si="0"/>
        <v>0.4029031018536921</v>
      </c>
      <c r="Q56" s="1">
        <f>Table1 [ Net_Income ] /H:H</f>
        <v>1.1936347718611597</v>
      </c>
      <c r="R56" s="2">
        <f t="shared" si="1"/>
        <v>-0.30711134077990221</v>
      </c>
      <c r="S56" s="2">
        <f t="shared" si="2"/>
        <v>0.84207006644231608</v>
      </c>
      <c r="T56" s="3">
        <f t="shared" si="3"/>
        <v>-1.6165345533861788</v>
      </c>
      <c r="U56" s="3">
        <f t="shared" si="4"/>
        <v>-0.53635199184157423</v>
      </c>
      <c r="V56" s="3">
        <f t="shared" si="5"/>
        <v>-0.5192984120208991</v>
      </c>
    </row>
    <row r="57" spans="1:22" x14ac:dyDescent="0.25">
      <c r="A57" t="s">
        <v>44</v>
      </c>
      <c r="B57" t="s">
        <v>22</v>
      </c>
      <c r="C57">
        <v>2018</v>
      </c>
      <c r="D57" t="s">
        <v>36</v>
      </c>
      <c r="E57" s="4">
        <v>10284.219999999999</v>
      </c>
      <c r="F57" s="4">
        <v>5040.2299999999996</v>
      </c>
      <c r="G57" s="4">
        <v>21.39</v>
      </c>
      <c r="H57" s="4">
        <v>21.36</v>
      </c>
      <c r="I57" s="4">
        <v>98.55</v>
      </c>
      <c r="J57" s="2">
        <v>0.96096158499999995</v>
      </c>
      <c r="K57" s="3">
        <v>0.21</v>
      </c>
      <c r="L57" s="3">
        <v>0.41</v>
      </c>
      <c r="M57" t="s">
        <v>25</v>
      </c>
      <c r="N57" s="2">
        <v>1.4900935609999999</v>
      </c>
      <c r="O57" s="2">
        <v>1.0020798849999999</v>
      </c>
      <c r="P57" s="2">
        <f t="shared" si="0"/>
        <v>0.49009356081452943</v>
      </c>
      <c r="Q57" s="1">
        <f>Table1 [ Net_Income ] /H:H</f>
        <v>1.0014044943820226</v>
      </c>
      <c r="R57" s="2">
        <f t="shared" si="1"/>
        <v>2.0798854944760032E-3</v>
      </c>
      <c r="S57" s="2">
        <f t="shared" si="2"/>
        <v>4.6072931276297329</v>
      </c>
      <c r="T57" s="3" t="str">
        <f t="shared" si="3"/>
        <v/>
      </c>
      <c r="U57" s="3" t="str">
        <f t="shared" si="4"/>
        <v/>
      </c>
      <c r="V57" s="3" t="str">
        <f t="shared" si="5"/>
        <v/>
      </c>
    </row>
    <row r="58" spans="1:22" x14ac:dyDescent="0.25">
      <c r="A58" t="s">
        <v>44</v>
      </c>
      <c r="B58" t="s">
        <v>23</v>
      </c>
      <c r="C58">
        <v>2019</v>
      </c>
      <c r="D58" t="s">
        <v>36</v>
      </c>
      <c r="E58" s="4">
        <v>7028.71</v>
      </c>
      <c r="F58" s="4">
        <v>4739.97</v>
      </c>
      <c r="G58" s="4">
        <v>1106.96</v>
      </c>
      <c r="H58" s="4">
        <v>1010.45</v>
      </c>
      <c r="I58" s="4">
        <v>977.94</v>
      </c>
      <c r="J58" s="2">
        <v>2.070091229</v>
      </c>
      <c r="K58" s="3">
        <v>15.75</v>
      </c>
      <c r="L58" s="3">
        <v>48.34</v>
      </c>
      <c r="M58" t="s">
        <v>18</v>
      </c>
      <c r="N58" s="2">
        <v>1.6743726800000001</v>
      </c>
      <c r="O58" s="2">
        <v>1.1574912040000001</v>
      </c>
      <c r="P58" s="2">
        <f t="shared" si="0"/>
        <v>0.67437268005082018</v>
      </c>
      <c r="Q58" s="1">
        <f>Table1 [ Net_Income ] /H:H</f>
        <v>1.0955119006383294</v>
      </c>
      <c r="R58" s="2">
        <f t="shared" si="1"/>
        <v>0.15749120393358099</v>
      </c>
      <c r="S58" s="2">
        <f t="shared" si="2"/>
        <v>0.88344655633446556</v>
      </c>
      <c r="T58" s="3">
        <f t="shared" si="3"/>
        <v>50.751285647498825</v>
      </c>
      <c r="U58" s="3">
        <f t="shared" si="4"/>
        <v>-0.31655390491451946</v>
      </c>
      <c r="V58" s="3">
        <f t="shared" si="5"/>
        <v>-5.9572678230953614E-2</v>
      </c>
    </row>
    <row r="59" spans="1:22" x14ac:dyDescent="0.25">
      <c r="A59" t="s">
        <v>44</v>
      </c>
      <c r="B59" t="s">
        <v>28</v>
      </c>
      <c r="C59">
        <v>2020</v>
      </c>
      <c r="D59" t="s">
        <v>36</v>
      </c>
      <c r="E59" s="4">
        <v>3199.82</v>
      </c>
      <c r="F59" s="4">
        <v>2156.04</v>
      </c>
      <c r="G59" s="4">
        <v>-244.62</v>
      </c>
      <c r="H59" s="4">
        <v>-220.16</v>
      </c>
      <c r="I59" s="4">
        <v>-212.4</v>
      </c>
      <c r="J59" s="2">
        <v>2.0636254570000001</v>
      </c>
      <c r="K59" s="3">
        <v>-7.64</v>
      </c>
      <c r="L59" s="3">
        <v>-23.41</v>
      </c>
      <c r="M59" t="s">
        <v>20</v>
      </c>
      <c r="N59" s="2">
        <v>1.673800401</v>
      </c>
      <c r="O59" s="2">
        <v>0.92355195000000001</v>
      </c>
      <c r="P59" s="2">
        <f t="shared" si="0"/>
        <v>0.67380040127257157</v>
      </c>
      <c r="Q59" s="1">
        <f>Table1 [ Net_Income ] /H:H</f>
        <v>1.1111010174418605</v>
      </c>
      <c r="R59" s="2">
        <f t="shared" si="1"/>
        <v>-7.64480502028239E-2</v>
      </c>
      <c r="S59" s="2">
        <f t="shared" si="2"/>
        <v>0.86828550404709348</v>
      </c>
      <c r="T59" s="3">
        <f t="shared" si="3"/>
        <v>-1.2209835947098358</v>
      </c>
      <c r="U59" s="3">
        <f t="shared" si="4"/>
        <v>-0.54475003236724806</v>
      </c>
      <c r="V59" s="3">
        <f t="shared" si="5"/>
        <v>-0.54513636162254198</v>
      </c>
    </row>
    <row r="60" spans="1:22" x14ac:dyDescent="0.25">
      <c r="A60" t="s">
        <v>44</v>
      </c>
      <c r="B60" t="s">
        <v>16</v>
      </c>
      <c r="C60">
        <v>2021</v>
      </c>
      <c r="D60" t="s">
        <v>36</v>
      </c>
      <c r="E60" s="4">
        <v>8195.01</v>
      </c>
      <c r="F60" s="4">
        <v>6451.86</v>
      </c>
      <c r="G60" s="4">
        <v>1001.74</v>
      </c>
      <c r="H60" s="4">
        <v>1103.74</v>
      </c>
      <c r="I60" s="4">
        <v>842.99</v>
      </c>
      <c r="J60" s="2">
        <v>3.6991348880000001</v>
      </c>
      <c r="K60" s="3">
        <v>12.22</v>
      </c>
      <c r="L60" s="3">
        <v>57.43</v>
      </c>
      <c r="M60" t="s">
        <v>18</v>
      </c>
      <c r="N60" s="2">
        <v>1.7872912910000001</v>
      </c>
      <c r="O60" s="2">
        <v>1.122237801</v>
      </c>
      <c r="P60" s="2">
        <f t="shared" si="0"/>
        <v>0.78729129067566717</v>
      </c>
      <c r="Q60" s="1">
        <f>Table1 [ Net_Income ] /H:H</f>
        <v>0.90758693170493054</v>
      </c>
      <c r="R60" s="2">
        <f t="shared" si="1"/>
        <v>0.1222378008080527</v>
      </c>
      <c r="S60" s="2">
        <f t="shared" si="2"/>
        <v>0.84152574520334622</v>
      </c>
      <c r="T60" s="3">
        <f t="shared" si="3"/>
        <v>-5.0950862562341594</v>
      </c>
      <c r="U60" s="3">
        <f t="shared" si="4"/>
        <v>1.5610846860135883</v>
      </c>
      <c r="V60" s="3">
        <f t="shared" si="5"/>
        <v>1.992458395948127</v>
      </c>
    </row>
    <row r="61" spans="1:22" x14ac:dyDescent="0.25">
      <c r="A61" t="s">
        <v>44</v>
      </c>
      <c r="B61" t="s">
        <v>26</v>
      </c>
      <c r="C61">
        <v>2022</v>
      </c>
      <c r="D61" t="s">
        <v>36</v>
      </c>
      <c r="E61" s="4">
        <v>9417.11</v>
      </c>
      <c r="F61" s="4">
        <v>8637.8799999999992</v>
      </c>
      <c r="G61" s="4">
        <v>278.39999999999998</v>
      </c>
      <c r="H61" s="4">
        <v>223.93</v>
      </c>
      <c r="I61" s="4">
        <v>440.56</v>
      </c>
      <c r="J61" s="2">
        <v>11.07091144</v>
      </c>
      <c r="K61" s="3">
        <v>2.96</v>
      </c>
      <c r="L61" s="3">
        <v>35.68</v>
      </c>
      <c r="M61" t="s">
        <v>18</v>
      </c>
      <c r="N61" s="2">
        <v>1.917253807</v>
      </c>
      <c r="O61" s="2">
        <v>1.0295632100000001</v>
      </c>
      <c r="P61" s="2">
        <f t="shared" si="0"/>
        <v>0.91725380716589255</v>
      </c>
      <c r="Q61" s="1">
        <f>Table1 [ Net_Income ] /H:H</f>
        <v>1.2432456571249944</v>
      </c>
      <c r="R61" s="2">
        <f t="shared" si="1"/>
        <v>2.9563209944452169E-2</v>
      </c>
      <c r="S61" s="2">
        <f t="shared" si="2"/>
        <v>1.5824712643678163</v>
      </c>
      <c r="T61" s="3">
        <f t="shared" si="3"/>
        <v>-0.72208357458023043</v>
      </c>
      <c r="U61" s="3">
        <f t="shared" si="4"/>
        <v>0.14912733480496063</v>
      </c>
      <c r="V61" s="3">
        <f t="shared" si="5"/>
        <v>0.33882012318928179</v>
      </c>
    </row>
    <row r="62" spans="1:22" x14ac:dyDescent="0.25">
      <c r="A62" t="s">
        <v>45</v>
      </c>
      <c r="B62" t="s">
        <v>40</v>
      </c>
      <c r="C62">
        <v>2018</v>
      </c>
      <c r="D62" t="s">
        <v>29</v>
      </c>
      <c r="E62" s="4">
        <v>5331.29</v>
      </c>
      <c r="F62" s="4">
        <v>2642.82</v>
      </c>
      <c r="G62" s="4">
        <v>465.04</v>
      </c>
      <c r="H62" s="4">
        <v>463.74</v>
      </c>
      <c r="I62" s="4">
        <v>298.36</v>
      </c>
      <c r="J62" s="2">
        <v>0.98264971999999995</v>
      </c>
      <c r="K62" s="3">
        <v>8.7200000000000006</v>
      </c>
      <c r="L62" s="3">
        <v>17.29</v>
      </c>
      <c r="M62" t="s">
        <v>18</v>
      </c>
      <c r="N62" s="2">
        <v>1.495718672</v>
      </c>
      <c r="O62" s="2">
        <v>1.0872284189999999</v>
      </c>
      <c r="P62" s="2">
        <f t="shared" si="0"/>
        <v>0.4957186722162929</v>
      </c>
      <c r="Q62" s="1">
        <f>Table1 [ Net_Income ] /H:H</f>
        <v>1.0028032949497563</v>
      </c>
      <c r="R62" s="2">
        <f t="shared" si="1"/>
        <v>8.7228419388178102E-2</v>
      </c>
      <c r="S62" s="2">
        <f t="shared" si="2"/>
        <v>0.64157921899191472</v>
      </c>
      <c r="T62" s="3" t="str">
        <f t="shared" si="3"/>
        <v/>
      </c>
      <c r="U62" s="3" t="str">
        <f t="shared" si="4"/>
        <v/>
      </c>
      <c r="V62" s="3" t="str">
        <f t="shared" si="5"/>
        <v/>
      </c>
    </row>
    <row r="63" spans="1:22" x14ac:dyDescent="0.25">
      <c r="A63" t="s">
        <v>45</v>
      </c>
      <c r="B63" t="s">
        <v>21</v>
      </c>
      <c r="C63">
        <v>2019</v>
      </c>
      <c r="D63" t="s">
        <v>29</v>
      </c>
      <c r="E63" s="4">
        <v>8237.7099999999991</v>
      </c>
      <c r="F63" s="4">
        <v>4951.07</v>
      </c>
      <c r="G63" s="4">
        <v>1392.39</v>
      </c>
      <c r="H63" s="4">
        <v>1549.06</v>
      </c>
      <c r="I63" s="4">
        <v>1237.77</v>
      </c>
      <c r="J63" s="2">
        <v>1.5059648750000001</v>
      </c>
      <c r="K63" s="3">
        <v>16.899999999999999</v>
      </c>
      <c r="L63" s="3">
        <v>42.35</v>
      </c>
      <c r="M63" t="s">
        <v>18</v>
      </c>
      <c r="N63" s="2">
        <v>1.6010250420000001</v>
      </c>
      <c r="O63" s="2">
        <v>1.1690263430000001</v>
      </c>
      <c r="P63" s="2">
        <f t="shared" si="0"/>
        <v>0.60102504215370534</v>
      </c>
      <c r="Q63" s="1">
        <f>Table1 [ Net_Income ] /H:H</f>
        <v>0.89886124488399421</v>
      </c>
      <c r="R63" s="2">
        <f t="shared" si="1"/>
        <v>0.16902634348623588</v>
      </c>
      <c r="S63" s="2">
        <f t="shared" si="2"/>
        <v>0.88895352595178068</v>
      </c>
      <c r="T63" s="3">
        <f t="shared" si="3"/>
        <v>1.9941295372441081</v>
      </c>
      <c r="U63" s="3">
        <f t="shared" si="4"/>
        <v>0.54516261542703537</v>
      </c>
      <c r="V63" s="3">
        <f t="shared" si="5"/>
        <v>0.87340416676126231</v>
      </c>
    </row>
    <row r="64" spans="1:22" x14ac:dyDescent="0.25">
      <c r="A64" t="s">
        <v>45</v>
      </c>
      <c r="B64" t="s">
        <v>28</v>
      </c>
      <c r="C64">
        <v>2020</v>
      </c>
      <c r="D64" t="s">
        <v>29</v>
      </c>
      <c r="E64" s="4">
        <v>8038.24</v>
      </c>
      <c r="F64" s="4">
        <v>5311.53</v>
      </c>
      <c r="G64" s="4">
        <v>383.06</v>
      </c>
      <c r="H64" s="4">
        <v>442.47</v>
      </c>
      <c r="I64" s="4">
        <v>323.43</v>
      </c>
      <c r="J64" s="2">
        <v>1.9472479490000001</v>
      </c>
      <c r="K64" s="3">
        <v>4.76</v>
      </c>
      <c r="L64" s="3">
        <v>14.04</v>
      </c>
      <c r="M64" t="s">
        <v>18</v>
      </c>
      <c r="N64" s="2">
        <v>1.660782709</v>
      </c>
      <c r="O64" s="2">
        <v>1.04765471</v>
      </c>
      <c r="P64" s="2">
        <f t="shared" si="0"/>
        <v>0.66078270865264033</v>
      </c>
      <c r="Q64" s="1">
        <f>Table1 [ Net_Income ] /H:H</f>
        <v>0.86573101001197816</v>
      </c>
      <c r="R64" s="2">
        <f t="shared" si="1"/>
        <v>4.7654710483887024E-2</v>
      </c>
      <c r="S64" s="2">
        <f t="shared" si="2"/>
        <v>0.84433248055134968</v>
      </c>
      <c r="T64" s="3">
        <f t="shared" si="3"/>
        <v>-0.72489029654048076</v>
      </c>
      <c r="U64" s="3">
        <f t="shared" si="4"/>
        <v>-2.4214253718569768E-2</v>
      </c>
      <c r="V64" s="3">
        <f t="shared" si="5"/>
        <v>7.2804464489494208E-2</v>
      </c>
    </row>
    <row r="65" spans="1:22" x14ac:dyDescent="0.25">
      <c r="A65" t="s">
        <v>45</v>
      </c>
      <c r="B65" t="s">
        <v>40</v>
      </c>
      <c r="C65">
        <v>2021</v>
      </c>
      <c r="D65" t="s">
        <v>29</v>
      </c>
      <c r="E65" s="4">
        <v>7940.61</v>
      </c>
      <c r="F65" s="4">
        <v>7405.62</v>
      </c>
      <c r="G65" s="4">
        <v>1233.74</v>
      </c>
      <c r="H65" s="4">
        <v>1400.78</v>
      </c>
      <c r="I65" s="4">
        <v>1204.17</v>
      </c>
      <c r="J65" s="2">
        <v>13.816687999999999</v>
      </c>
      <c r="K65" s="3">
        <v>15.54</v>
      </c>
      <c r="L65" s="3">
        <v>230.18</v>
      </c>
      <c r="M65" t="s">
        <v>18</v>
      </c>
      <c r="N65" s="2">
        <v>1.9326260829999999</v>
      </c>
      <c r="O65" s="2">
        <v>1.1553709350000001</v>
      </c>
      <c r="P65" s="2">
        <f t="shared" si="0"/>
        <v>0.93262608288280124</v>
      </c>
      <c r="Q65" s="1">
        <f>Table1 [ Net_Income ] /H:H</f>
        <v>0.8807521523722498</v>
      </c>
      <c r="R65" s="2">
        <f t="shared" si="1"/>
        <v>0.15537093497854701</v>
      </c>
      <c r="S65" s="2">
        <f t="shared" si="2"/>
        <v>0.97603222721156813</v>
      </c>
      <c r="T65" s="3">
        <f t="shared" si="3"/>
        <v>2.2207487077742392</v>
      </c>
      <c r="U65" s="3">
        <f t="shared" si="4"/>
        <v>-1.2145693584665313E-2</v>
      </c>
      <c r="V65" s="3">
        <f t="shared" si="5"/>
        <v>0.39425363313395578</v>
      </c>
    </row>
    <row r="66" spans="1:22" x14ac:dyDescent="0.25">
      <c r="A66" t="s">
        <v>45</v>
      </c>
      <c r="B66" t="s">
        <v>16</v>
      </c>
      <c r="C66">
        <v>2022</v>
      </c>
      <c r="D66" t="s">
        <v>29</v>
      </c>
      <c r="E66" s="4">
        <v>1884.4</v>
      </c>
      <c r="F66" s="4">
        <v>646.14</v>
      </c>
      <c r="G66" s="4">
        <v>-337.3</v>
      </c>
      <c r="H66" s="4">
        <v>-281.29000000000002</v>
      </c>
      <c r="I66" s="4">
        <v>-142.65</v>
      </c>
      <c r="J66" s="2">
        <v>0.52138730099999997</v>
      </c>
      <c r="K66" s="3">
        <v>-17.89</v>
      </c>
      <c r="L66" s="3">
        <v>-27.22</v>
      </c>
      <c r="M66" t="s">
        <v>20</v>
      </c>
      <c r="N66" s="2">
        <v>1.3428889829999999</v>
      </c>
      <c r="O66" s="2">
        <v>0.82100403300000002</v>
      </c>
      <c r="P66" s="2">
        <f t="shared" ref="P66:P129" si="6" xml:space="preserve"> F:F / E:E</f>
        <v>0.34288898323073658</v>
      </c>
      <c r="Q66" s="1">
        <f>Table1 [ Net_Income ] /H:H</f>
        <v>1.199118347612784</v>
      </c>
      <c r="R66" s="2">
        <f t="shared" ref="R66:R129" si="7" xml:space="preserve"> G:G / E:E</f>
        <v>-0.17899596688601146</v>
      </c>
      <c r="S66" s="2">
        <f t="shared" ref="S66:S129" si="8" xml:space="preserve"> I:I / G:G</f>
        <v>0.42291728431663206</v>
      </c>
      <c r="T66" s="3">
        <f t="shared" ref="T66:T129" si="9">IF(A66=A65, (G66-G65)/G65, "")</f>
        <v>-1.2733963395853258</v>
      </c>
      <c r="U66" s="3">
        <f t="shared" ref="U66:U129" si="10">IF(A66=A65, (E66-E65) /E65, "")</f>
        <v>-0.76268825694751408</v>
      </c>
      <c r="V66" s="3">
        <f t="shared" ref="V66:V129" si="11">IF(A66=A65, (F66-F65) /F65, "")</f>
        <v>-0.91275004658624126</v>
      </c>
    </row>
    <row r="67" spans="1:22" x14ac:dyDescent="0.25">
      <c r="A67" t="s">
        <v>46</v>
      </c>
      <c r="B67" t="s">
        <v>28</v>
      </c>
      <c r="C67">
        <v>2018</v>
      </c>
      <c r="D67" t="s">
        <v>29</v>
      </c>
      <c r="E67" s="4">
        <v>2125.0700000000002</v>
      </c>
      <c r="F67" s="4">
        <v>1756.66</v>
      </c>
      <c r="G67" s="4">
        <v>1006.76</v>
      </c>
      <c r="H67" s="4">
        <v>956.93</v>
      </c>
      <c r="I67" s="4">
        <v>840.16</v>
      </c>
      <c r="J67" s="2">
        <v>4.7552308769999998</v>
      </c>
      <c r="K67" s="3">
        <v>47.35</v>
      </c>
      <c r="L67" s="3">
        <v>272.52999999999997</v>
      </c>
      <c r="M67" t="s">
        <v>18</v>
      </c>
      <c r="N67" s="2">
        <v>1.826636299</v>
      </c>
      <c r="O67" s="2">
        <v>1.4737538059999999</v>
      </c>
      <c r="P67" s="2">
        <f t="shared" si="6"/>
        <v>0.82663629903956104</v>
      </c>
      <c r="Q67" s="1">
        <f>Table1 [ Net_Income ] /H:H</f>
        <v>1.0520727743931113</v>
      </c>
      <c r="R67" s="2">
        <f t="shared" si="7"/>
        <v>0.47375380575698678</v>
      </c>
      <c r="S67" s="2">
        <f t="shared" si="8"/>
        <v>0.83451865389963842</v>
      </c>
      <c r="T67" s="3" t="str">
        <f t="shared" si="9"/>
        <v/>
      </c>
      <c r="U67" s="3" t="str">
        <f t="shared" si="10"/>
        <v/>
      </c>
      <c r="V67" s="3" t="str">
        <f t="shared" si="11"/>
        <v/>
      </c>
    </row>
    <row r="68" spans="1:22" x14ac:dyDescent="0.25">
      <c r="A68" t="s">
        <v>46</v>
      </c>
      <c r="B68" t="s">
        <v>30</v>
      </c>
      <c r="C68">
        <v>2019</v>
      </c>
      <c r="D68" t="s">
        <v>29</v>
      </c>
      <c r="E68" s="4">
        <v>7733.13</v>
      </c>
      <c r="F68" s="4">
        <v>3639.13</v>
      </c>
      <c r="G68" s="4">
        <v>160.51</v>
      </c>
      <c r="H68" s="4">
        <v>156.30000000000001</v>
      </c>
      <c r="I68" s="4">
        <v>61.98</v>
      </c>
      <c r="J68" s="2">
        <v>0.88867641100000005</v>
      </c>
      <c r="K68" s="3">
        <v>2.08</v>
      </c>
      <c r="L68" s="3">
        <v>3.92</v>
      </c>
      <c r="M68" t="s">
        <v>25</v>
      </c>
      <c r="N68" s="2">
        <v>1.4705895280000001</v>
      </c>
      <c r="O68" s="2">
        <v>1.0207561489999999</v>
      </c>
      <c r="P68" s="2">
        <f t="shared" si="6"/>
        <v>0.47058952843156654</v>
      </c>
      <c r="Q68" s="1">
        <f>Table1 [ Net_Income ] /H:H</f>
        <v>1.0269353806781829</v>
      </c>
      <c r="R68" s="2">
        <f t="shared" si="7"/>
        <v>2.075614919185375E-2</v>
      </c>
      <c r="S68" s="2">
        <f t="shared" si="8"/>
        <v>0.38614416547255626</v>
      </c>
      <c r="T68" s="3">
        <f t="shared" si="9"/>
        <v>-0.84056776192935756</v>
      </c>
      <c r="U68" s="3">
        <f t="shared" si="10"/>
        <v>2.6390001270546377</v>
      </c>
      <c r="V68" s="3">
        <f t="shared" si="11"/>
        <v>1.0716188676237861</v>
      </c>
    </row>
    <row r="69" spans="1:22" x14ac:dyDescent="0.25">
      <c r="A69" t="s">
        <v>46</v>
      </c>
      <c r="B69" t="s">
        <v>40</v>
      </c>
      <c r="C69">
        <v>2020</v>
      </c>
      <c r="D69" t="s">
        <v>29</v>
      </c>
      <c r="E69" s="4">
        <v>5141.78</v>
      </c>
      <c r="F69" s="4">
        <v>2908.75</v>
      </c>
      <c r="G69" s="4">
        <v>-264.95</v>
      </c>
      <c r="H69" s="4">
        <v>-280.76</v>
      </c>
      <c r="I69" s="4">
        <v>-166.53</v>
      </c>
      <c r="J69" s="2">
        <v>1.3020199610000001</v>
      </c>
      <c r="K69" s="3">
        <v>-5.15</v>
      </c>
      <c r="L69" s="3">
        <v>-11.86</v>
      </c>
      <c r="M69" t="s">
        <v>20</v>
      </c>
      <c r="N69" s="2">
        <v>1.5657087620000001</v>
      </c>
      <c r="O69" s="2">
        <v>0.94847115199999998</v>
      </c>
      <c r="P69" s="2">
        <f t="shared" si="6"/>
        <v>0.56570876233522249</v>
      </c>
      <c r="Q69" s="1">
        <f>Table1 [ Net_Income ] /H:H</f>
        <v>0.94368855962387799</v>
      </c>
      <c r="R69" s="2">
        <f t="shared" si="7"/>
        <v>-5.1528847986494951E-2</v>
      </c>
      <c r="S69" s="2">
        <f t="shared" si="8"/>
        <v>0.62853368560105682</v>
      </c>
      <c r="T69" s="3">
        <f t="shared" si="9"/>
        <v>-2.6506759703445266</v>
      </c>
      <c r="U69" s="3">
        <f t="shared" si="10"/>
        <v>-0.33509717281359558</v>
      </c>
      <c r="V69" s="3">
        <f t="shared" si="11"/>
        <v>-0.20070181609340695</v>
      </c>
    </row>
    <row r="70" spans="1:22" x14ac:dyDescent="0.25">
      <c r="A70" t="s">
        <v>46</v>
      </c>
      <c r="B70" t="s">
        <v>31</v>
      </c>
      <c r="C70">
        <v>2021</v>
      </c>
      <c r="D70" t="s">
        <v>29</v>
      </c>
      <c r="E70" s="4">
        <v>1011.17</v>
      </c>
      <c r="F70" s="4">
        <v>611.65</v>
      </c>
      <c r="G70" s="4">
        <v>-52.81</v>
      </c>
      <c r="H70" s="4">
        <v>-62.59</v>
      </c>
      <c r="I70" s="4">
        <v>-247.95</v>
      </c>
      <c r="J70" s="2">
        <v>1.527142883</v>
      </c>
      <c r="K70" s="3">
        <v>-5.22</v>
      </c>
      <c r="L70" s="3">
        <v>-13.18</v>
      </c>
      <c r="M70" t="s">
        <v>25</v>
      </c>
      <c r="N70" s="2">
        <v>1.6048933409999999</v>
      </c>
      <c r="O70" s="2">
        <v>0.94777337100000003</v>
      </c>
      <c r="P70" s="2">
        <f t="shared" si="6"/>
        <v>0.60489334137682094</v>
      </c>
      <c r="Q70" s="1">
        <f>Table1 [ Net_Income ] /H:H</f>
        <v>0.84374500718964685</v>
      </c>
      <c r="R70" s="2">
        <f t="shared" si="7"/>
        <v>-5.222662855899602E-2</v>
      </c>
      <c r="S70" s="2">
        <f t="shared" si="8"/>
        <v>4.6951334974436651</v>
      </c>
      <c r="T70" s="3">
        <f t="shared" si="9"/>
        <v>-0.80067937346669182</v>
      </c>
      <c r="U70" s="3">
        <f t="shared" si="10"/>
        <v>-0.80334242227399844</v>
      </c>
      <c r="V70" s="3">
        <f t="shared" si="11"/>
        <v>-0.78972067039106142</v>
      </c>
    </row>
    <row r="71" spans="1:22" x14ac:dyDescent="0.25">
      <c r="A71" t="s">
        <v>46</v>
      </c>
      <c r="B71" t="s">
        <v>30</v>
      </c>
      <c r="C71">
        <v>2022</v>
      </c>
      <c r="D71" t="s">
        <v>29</v>
      </c>
      <c r="E71" s="4">
        <v>7690.01</v>
      </c>
      <c r="F71" s="4">
        <v>2350.83</v>
      </c>
      <c r="G71" s="4">
        <v>1485.93</v>
      </c>
      <c r="H71" s="4">
        <v>1232.6099999999999</v>
      </c>
      <c r="I71" s="4">
        <v>1507.47</v>
      </c>
      <c r="J71" s="2">
        <v>0.44021631999999999</v>
      </c>
      <c r="K71" s="3">
        <v>19.32</v>
      </c>
      <c r="L71" s="3">
        <v>27.83</v>
      </c>
      <c r="M71" t="s">
        <v>18</v>
      </c>
      <c r="N71" s="2">
        <v>1.3056992119999999</v>
      </c>
      <c r="O71" s="2">
        <v>1.1932286169999999</v>
      </c>
      <c r="P71" s="2">
        <f t="shared" si="6"/>
        <v>0.30569921235473035</v>
      </c>
      <c r="Q71" s="1">
        <f>Table1 [ Net_Income ] /H:H</f>
        <v>1.2055151264390198</v>
      </c>
      <c r="R71" s="2">
        <f t="shared" si="7"/>
        <v>0.19322861738801381</v>
      </c>
      <c r="S71" s="2">
        <f t="shared" si="8"/>
        <v>1.014495972219418</v>
      </c>
      <c r="T71" s="3">
        <f t="shared" si="9"/>
        <v>-29.137284605188409</v>
      </c>
      <c r="U71" s="3">
        <f t="shared" si="10"/>
        <v>6.6050614634532279</v>
      </c>
      <c r="V71" s="3">
        <f t="shared" si="11"/>
        <v>2.8434235265266081</v>
      </c>
    </row>
    <row r="72" spans="1:22" x14ac:dyDescent="0.25">
      <c r="A72" t="s">
        <v>47</v>
      </c>
      <c r="B72" t="s">
        <v>22</v>
      </c>
      <c r="C72">
        <v>2018</v>
      </c>
      <c r="D72" t="s">
        <v>36</v>
      </c>
      <c r="E72" s="4">
        <v>7286.41</v>
      </c>
      <c r="F72" s="4">
        <v>4698.25</v>
      </c>
      <c r="G72" s="4">
        <v>755.12</v>
      </c>
      <c r="H72" s="4">
        <v>780.58</v>
      </c>
      <c r="I72" s="4">
        <v>915.58</v>
      </c>
      <c r="J72" s="2">
        <v>1.814584838</v>
      </c>
      <c r="K72" s="3">
        <v>10.36</v>
      </c>
      <c r="L72" s="3">
        <v>29.16</v>
      </c>
      <c r="M72" t="s">
        <v>18</v>
      </c>
      <c r="N72" s="2">
        <v>1.6447962709999999</v>
      </c>
      <c r="O72" s="2">
        <v>1.1036340259999999</v>
      </c>
      <c r="P72" s="2">
        <f t="shared" si="6"/>
        <v>0.64479627141486684</v>
      </c>
      <c r="Q72" s="1">
        <f>Table1 [ Net_Income ] /H:H</f>
        <v>0.96738322785620945</v>
      </c>
      <c r="R72" s="2">
        <f t="shared" si="7"/>
        <v>0.1036340255352087</v>
      </c>
      <c r="S72" s="2">
        <f t="shared" si="8"/>
        <v>1.2124960271215171</v>
      </c>
      <c r="T72" s="3" t="str">
        <f t="shared" si="9"/>
        <v/>
      </c>
      <c r="U72" s="3" t="str">
        <f t="shared" si="10"/>
        <v/>
      </c>
      <c r="V72" s="3" t="str">
        <f t="shared" si="11"/>
        <v/>
      </c>
    </row>
    <row r="73" spans="1:22" x14ac:dyDescent="0.25">
      <c r="A73" t="s">
        <v>47</v>
      </c>
      <c r="B73" t="s">
        <v>28</v>
      </c>
      <c r="C73">
        <v>2019</v>
      </c>
      <c r="D73" t="s">
        <v>36</v>
      </c>
      <c r="E73" s="4">
        <v>9841.7999999999993</v>
      </c>
      <c r="F73" s="4">
        <v>6714.79</v>
      </c>
      <c r="G73" s="4">
        <v>289.04000000000002</v>
      </c>
      <c r="H73" s="4">
        <v>243.58</v>
      </c>
      <c r="I73" s="4">
        <v>223.31</v>
      </c>
      <c r="J73" s="2">
        <v>2.1466628480000001</v>
      </c>
      <c r="K73" s="3">
        <v>2.94</v>
      </c>
      <c r="L73" s="3">
        <v>9.24</v>
      </c>
      <c r="M73" t="s">
        <v>18</v>
      </c>
      <c r="N73" s="2">
        <v>1.6822725519999999</v>
      </c>
      <c r="O73" s="2">
        <v>1.029368611</v>
      </c>
      <c r="P73" s="2">
        <f t="shared" si="6"/>
        <v>0.68227255176898538</v>
      </c>
      <c r="Q73" s="1">
        <f>Table1 [ Net_Income ] /H:H</f>
        <v>1.1866327284670335</v>
      </c>
      <c r="R73" s="2">
        <f t="shared" si="7"/>
        <v>2.9368611432867977E-2</v>
      </c>
      <c r="S73" s="2">
        <f t="shared" si="8"/>
        <v>0.77259202878494326</v>
      </c>
      <c r="T73" s="3">
        <f t="shared" si="9"/>
        <v>-0.61722640110181159</v>
      </c>
      <c r="U73" s="3">
        <f t="shared" si="10"/>
        <v>0.35070631490679216</v>
      </c>
      <c r="V73" s="3">
        <f t="shared" si="11"/>
        <v>0.42921087639014527</v>
      </c>
    </row>
    <row r="74" spans="1:22" x14ac:dyDescent="0.25">
      <c r="A74" t="s">
        <v>47</v>
      </c>
      <c r="B74" t="s">
        <v>40</v>
      </c>
      <c r="C74">
        <v>2020</v>
      </c>
      <c r="D74" t="s">
        <v>36</v>
      </c>
      <c r="E74" s="4">
        <v>10257.43</v>
      </c>
      <c r="F74" s="4">
        <v>4085.82</v>
      </c>
      <c r="G74" s="4">
        <v>667.31</v>
      </c>
      <c r="H74" s="4">
        <v>554.6</v>
      </c>
      <c r="I74" s="4">
        <v>857.07</v>
      </c>
      <c r="J74" s="2">
        <v>0.66192750600000005</v>
      </c>
      <c r="K74" s="3">
        <v>6.51</v>
      </c>
      <c r="L74" s="3">
        <v>10.81</v>
      </c>
      <c r="M74" t="s">
        <v>18</v>
      </c>
      <c r="N74" s="2">
        <v>1.3983278459999999</v>
      </c>
      <c r="O74" s="2">
        <v>1.065056257</v>
      </c>
      <c r="P74" s="2">
        <f t="shared" si="6"/>
        <v>0.39832784625388623</v>
      </c>
      <c r="Q74" s="1">
        <f>Table1 [ Net_Income ] /H:H</f>
        <v>1.2032275513883879</v>
      </c>
      <c r="R74" s="2">
        <f t="shared" si="7"/>
        <v>6.5056256781669472E-2</v>
      </c>
      <c r="S74" s="2">
        <f t="shared" si="8"/>
        <v>1.2843655872083442</v>
      </c>
      <c r="T74" s="3">
        <f t="shared" si="9"/>
        <v>1.3087115970107941</v>
      </c>
      <c r="U74" s="3">
        <f t="shared" si="10"/>
        <v>4.2231095937735073E-2</v>
      </c>
      <c r="V74" s="3">
        <f t="shared" si="11"/>
        <v>-0.39151931780442872</v>
      </c>
    </row>
    <row r="75" spans="1:22" x14ac:dyDescent="0.25">
      <c r="A75" t="s">
        <v>47</v>
      </c>
      <c r="B75" t="s">
        <v>30</v>
      </c>
      <c r="C75">
        <v>2021</v>
      </c>
      <c r="D75" t="s">
        <v>36</v>
      </c>
      <c r="E75" s="4">
        <v>4088.88</v>
      </c>
      <c r="F75" s="4">
        <v>2405.77</v>
      </c>
      <c r="G75" s="4">
        <v>322.41000000000003</v>
      </c>
      <c r="H75" s="4">
        <v>335.67</v>
      </c>
      <c r="I75" s="4">
        <v>230.8</v>
      </c>
      <c r="J75" s="2">
        <v>1.428508627</v>
      </c>
      <c r="K75" s="3">
        <v>7.88</v>
      </c>
      <c r="L75" s="3">
        <v>19.14</v>
      </c>
      <c r="M75" t="s">
        <v>18</v>
      </c>
      <c r="N75" s="2">
        <v>1.588368942</v>
      </c>
      <c r="O75" s="2">
        <v>1.0788504430000001</v>
      </c>
      <c r="P75" s="2">
        <f t="shared" si="6"/>
        <v>0.5883689421063959</v>
      </c>
      <c r="Q75" s="1">
        <f>Table1 [ Net_Income ] /H:H</f>
        <v>0.96049691661453218</v>
      </c>
      <c r="R75" s="2">
        <f t="shared" si="7"/>
        <v>7.8850443153137287E-2</v>
      </c>
      <c r="S75" s="2">
        <f t="shared" si="8"/>
        <v>0.71585868924661145</v>
      </c>
      <c r="T75" s="3">
        <f t="shared" si="9"/>
        <v>-0.51685123855479453</v>
      </c>
      <c r="U75" s="3">
        <f t="shared" si="10"/>
        <v>-0.60137383340661354</v>
      </c>
      <c r="V75" s="3">
        <f t="shared" si="11"/>
        <v>-0.41119040975862864</v>
      </c>
    </row>
    <row r="76" spans="1:22" x14ac:dyDescent="0.25">
      <c r="A76" t="s">
        <v>47</v>
      </c>
      <c r="B76" t="s">
        <v>16</v>
      </c>
      <c r="C76">
        <v>2022</v>
      </c>
      <c r="D76" t="s">
        <v>36</v>
      </c>
      <c r="E76" s="4">
        <v>2368.4</v>
      </c>
      <c r="F76" s="4">
        <v>737.42</v>
      </c>
      <c r="G76" s="4">
        <v>662.33</v>
      </c>
      <c r="H76" s="4">
        <v>773.38</v>
      </c>
      <c r="I76" s="4">
        <v>495.42</v>
      </c>
      <c r="J76" s="2">
        <v>0.451859705</v>
      </c>
      <c r="K76" s="3">
        <v>27.95</v>
      </c>
      <c r="L76" s="3">
        <v>40.58</v>
      </c>
      <c r="M76" t="s">
        <v>18</v>
      </c>
      <c r="N76" s="2">
        <v>1.311357879</v>
      </c>
      <c r="O76" s="2">
        <v>1.2796529299999999</v>
      </c>
      <c r="P76" s="2">
        <f t="shared" si="6"/>
        <v>0.31135787873669984</v>
      </c>
      <c r="Q76" s="1">
        <f>Table1 [ Net_Income ] /H:H</f>
        <v>0.85640952701130113</v>
      </c>
      <c r="R76" s="2">
        <f t="shared" si="7"/>
        <v>0.27965293024826887</v>
      </c>
      <c r="S76" s="2">
        <f t="shared" si="8"/>
        <v>0.74799571210725768</v>
      </c>
      <c r="T76" s="3">
        <f t="shared" si="9"/>
        <v>1.0543097298470891</v>
      </c>
      <c r="U76" s="3">
        <f t="shared" si="10"/>
        <v>-0.42077047993582595</v>
      </c>
      <c r="V76" s="3">
        <f t="shared" si="11"/>
        <v>-0.693478595210681</v>
      </c>
    </row>
    <row r="77" spans="1:22" x14ac:dyDescent="0.25">
      <c r="A77" t="s">
        <v>48</v>
      </c>
      <c r="B77" t="s">
        <v>40</v>
      </c>
      <c r="C77">
        <v>2018</v>
      </c>
      <c r="D77" t="s">
        <v>33</v>
      </c>
      <c r="E77" s="4">
        <v>9100.3700000000008</v>
      </c>
      <c r="F77" s="4">
        <v>7061.31</v>
      </c>
      <c r="G77" s="4">
        <v>252.93</v>
      </c>
      <c r="H77" s="4">
        <v>284.35000000000002</v>
      </c>
      <c r="I77" s="4">
        <v>447.84</v>
      </c>
      <c r="J77" s="2">
        <v>3.4613412160000001</v>
      </c>
      <c r="K77" s="3">
        <v>2.78</v>
      </c>
      <c r="L77" s="3">
        <v>12.4</v>
      </c>
      <c r="M77" t="s">
        <v>18</v>
      </c>
      <c r="N77" s="2">
        <v>1.775936583</v>
      </c>
      <c r="O77" s="2">
        <v>1.0277933749999999</v>
      </c>
      <c r="P77" s="2">
        <f t="shared" si="6"/>
        <v>0.77593658279828182</v>
      </c>
      <c r="Q77" s="1">
        <f>Table1 [ Net_Income ] /H:H</f>
        <v>0.88950237383506237</v>
      </c>
      <c r="R77" s="2">
        <f t="shared" si="7"/>
        <v>2.7793375434185641E-2</v>
      </c>
      <c r="S77" s="2">
        <f t="shared" si="8"/>
        <v>1.7706084687462933</v>
      </c>
      <c r="T77" s="3" t="str">
        <f t="shared" si="9"/>
        <v/>
      </c>
      <c r="U77" s="3" t="str">
        <f t="shared" si="10"/>
        <v/>
      </c>
      <c r="V77" s="3" t="str">
        <f t="shared" si="11"/>
        <v/>
      </c>
    </row>
    <row r="78" spans="1:22" x14ac:dyDescent="0.25">
      <c r="A78" t="s">
        <v>48</v>
      </c>
      <c r="B78" t="s">
        <v>22</v>
      </c>
      <c r="C78">
        <v>2019</v>
      </c>
      <c r="D78" t="s">
        <v>33</v>
      </c>
      <c r="E78" s="4">
        <v>9093.52</v>
      </c>
      <c r="F78" s="4">
        <v>4842.59</v>
      </c>
      <c r="G78" s="4">
        <v>1176.6600000000001</v>
      </c>
      <c r="H78" s="4">
        <v>1161.92</v>
      </c>
      <c r="I78" s="4">
        <v>1142.5899999999999</v>
      </c>
      <c r="J78" s="2">
        <v>1.138916923</v>
      </c>
      <c r="K78" s="3">
        <v>12.94</v>
      </c>
      <c r="L78" s="3">
        <v>27.67</v>
      </c>
      <c r="M78" t="s">
        <v>18</v>
      </c>
      <c r="N78" s="2">
        <v>1.532531957</v>
      </c>
      <c r="O78" s="2">
        <v>1.129395438</v>
      </c>
      <c r="P78" s="2">
        <f t="shared" si="6"/>
        <v>0.53253195682200072</v>
      </c>
      <c r="Q78" s="1">
        <f>Table1 [ Net_Income ] /H:H</f>
        <v>1.0126858992013219</v>
      </c>
      <c r="R78" s="2">
        <f t="shared" si="7"/>
        <v>0.12939543763031258</v>
      </c>
      <c r="S78" s="2">
        <f t="shared" si="8"/>
        <v>0.97104516172896149</v>
      </c>
      <c r="T78" s="3">
        <f t="shared" si="9"/>
        <v>3.6521171865733604</v>
      </c>
      <c r="U78" s="3">
        <f t="shared" si="10"/>
        <v>-7.5271664778469043E-4</v>
      </c>
      <c r="V78" s="3">
        <f t="shared" si="11"/>
        <v>-0.31420798690328</v>
      </c>
    </row>
    <row r="79" spans="1:22" x14ac:dyDescent="0.25">
      <c r="A79" t="s">
        <v>48</v>
      </c>
      <c r="B79" t="s">
        <v>16</v>
      </c>
      <c r="C79">
        <v>2020</v>
      </c>
      <c r="D79" t="s">
        <v>33</v>
      </c>
      <c r="E79" s="4">
        <v>853.12</v>
      </c>
      <c r="F79" s="4">
        <v>301.74</v>
      </c>
      <c r="G79" s="4">
        <v>568.69000000000005</v>
      </c>
      <c r="H79" s="4">
        <v>625.54</v>
      </c>
      <c r="I79" s="4">
        <v>733.96</v>
      </c>
      <c r="J79" s="2">
        <v>0.54626231000000003</v>
      </c>
      <c r="K79" s="3">
        <v>66.58</v>
      </c>
      <c r="L79" s="3">
        <v>102.95</v>
      </c>
      <c r="M79" t="s">
        <v>18</v>
      </c>
      <c r="N79" s="2">
        <v>1.3536899849999999</v>
      </c>
      <c r="O79" s="2">
        <v>1.6666002440000001</v>
      </c>
      <c r="P79" s="2">
        <f t="shared" si="6"/>
        <v>0.3536899849962491</v>
      </c>
      <c r="Q79" s="1">
        <f>Table1 [ Net_Income ] /H:H</f>
        <v>0.90911852159734008</v>
      </c>
      <c r="R79" s="2">
        <f t="shared" si="7"/>
        <v>0.66660024381095284</v>
      </c>
      <c r="S79" s="2">
        <f t="shared" si="8"/>
        <v>1.2906152736992034</v>
      </c>
      <c r="T79" s="3">
        <f t="shared" si="9"/>
        <v>-0.51669131269865554</v>
      </c>
      <c r="U79" s="3">
        <f t="shared" si="10"/>
        <v>-0.90618374402871482</v>
      </c>
      <c r="V79" s="3">
        <f t="shared" si="11"/>
        <v>-0.93769036817075169</v>
      </c>
    </row>
    <row r="80" spans="1:22" x14ac:dyDescent="0.25">
      <c r="A80" t="s">
        <v>48</v>
      </c>
      <c r="B80" t="s">
        <v>19</v>
      </c>
      <c r="C80">
        <v>2021</v>
      </c>
      <c r="D80" t="s">
        <v>33</v>
      </c>
      <c r="E80" s="4">
        <v>8758.5499999999993</v>
      </c>
      <c r="F80" s="4">
        <v>6762.03</v>
      </c>
      <c r="G80" s="4">
        <v>-5.3</v>
      </c>
      <c r="H80" s="4">
        <v>-5.2</v>
      </c>
      <c r="I80" s="4">
        <v>-153.63999999999999</v>
      </c>
      <c r="J80" s="2">
        <v>3.385213829</v>
      </c>
      <c r="K80" s="3">
        <v>-0.06</v>
      </c>
      <c r="L80" s="3">
        <v>-0.27</v>
      </c>
      <c r="M80" t="s">
        <v>25</v>
      </c>
      <c r="N80" s="2">
        <v>1.7720490259999999</v>
      </c>
      <c r="O80" s="2">
        <v>0.99939487699999996</v>
      </c>
      <c r="P80" s="2">
        <f t="shared" si="6"/>
        <v>0.77204902637993733</v>
      </c>
      <c r="Q80" s="1">
        <f>Table1 [ Net_Income ] /H:H</f>
        <v>1.0192307692307692</v>
      </c>
      <c r="R80" s="2">
        <f t="shared" si="7"/>
        <v>-6.0512299410290518E-4</v>
      </c>
      <c r="S80" s="2">
        <f t="shared" si="8"/>
        <v>28.988679245283016</v>
      </c>
      <c r="T80" s="3">
        <f t="shared" si="9"/>
        <v>-1.0093196644920781</v>
      </c>
      <c r="U80" s="3">
        <f t="shared" si="10"/>
        <v>9.2664924043510872</v>
      </c>
      <c r="V80" s="3">
        <f t="shared" si="11"/>
        <v>21.410121296480412</v>
      </c>
    </row>
    <row r="81" spans="1:22" x14ac:dyDescent="0.25">
      <c r="A81" t="s">
        <v>48</v>
      </c>
      <c r="B81" t="s">
        <v>40</v>
      </c>
      <c r="C81">
        <v>2022</v>
      </c>
      <c r="D81" t="s">
        <v>33</v>
      </c>
      <c r="E81" s="4">
        <v>5257.45</v>
      </c>
      <c r="F81" s="4">
        <v>3860.09</v>
      </c>
      <c r="G81" s="4">
        <v>736.26</v>
      </c>
      <c r="H81" s="4">
        <v>694.49</v>
      </c>
      <c r="I81" s="4">
        <v>581.67999999999995</v>
      </c>
      <c r="J81" s="2">
        <v>2.7604462299999999</v>
      </c>
      <c r="K81" s="3">
        <v>14</v>
      </c>
      <c r="L81" s="3">
        <v>52.65</v>
      </c>
      <c r="M81" t="s">
        <v>18</v>
      </c>
      <c r="N81" s="2">
        <v>1.734213354</v>
      </c>
      <c r="O81" s="2">
        <v>1.140041275</v>
      </c>
      <c r="P81" s="2">
        <f t="shared" si="6"/>
        <v>0.7342133543828282</v>
      </c>
      <c r="Q81" s="1">
        <f>Table1 [ Net_Income ] /H:H</f>
        <v>1.0601448544975449</v>
      </c>
      <c r="R81" s="2">
        <f t="shared" si="7"/>
        <v>0.14004127476247991</v>
      </c>
      <c r="S81" s="2">
        <f t="shared" si="8"/>
        <v>0.79004699426832903</v>
      </c>
      <c r="T81" s="3">
        <f t="shared" si="9"/>
        <v>-139.91698113207548</v>
      </c>
      <c r="U81" s="3">
        <f t="shared" si="10"/>
        <v>-0.39973511597239264</v>
      </c>
      <c r="V81" s="3">
        <f t="shared" si="11"/>
        <v>-0.42915219246291419</v>
      </c>
    </row>
    <row r="82" spans="1:22" x14ac:dyDescent="0.25">
      <c r="A82" t="s">
        <v>49</v>
      </c>
      <c r="B82" t="s">
        <v>22</v>
      </c>
      <c r="C82">
        <v>2018</v>
      </c>
      <c r="D82" t="s">
        <v>33</v>
      </c>
      <c r="E82" s="4">
        <v>827.24</v>
      </c>
      <c r="F82" s="4">
        <v>484.23</v>
      </c>
      <c r="G82" s="4">
        <v>1204.3599999999999</v>
      </c>
      <c r="H82" s="4">
        <v>1229.3699999999999</v>
      </c>
      <c r="I82" s="4">
        <v>1228.74</v>
      </c>
      <c r="J82" s="2">
        <v>1.407564657</v>
      </c>
      <c r="K82" s="3">
        <v>145.41</v>
      </c>
      <c r="L82" s="3">
        <v>350.09</v>
      </c>
      <c r="M82" t="s">
        <v>18</v>
      </c>
      <c r="N82" s="2">
        <v>1.585356124</v>
      </c>
      <c r="O82" s="2">
        <v>2.455877375</v>
      </c>
      <c r="P82" s="2">
        <f t="shared" si="6"/>
        <v>0.58535612397853098</v>
      </c>
      <c r="Q82" s="1">
        <f>Table1 [ Net_Income ] /H:H</f>
        <v>0.97965624669546192</v>
      </c>
      <c r="R82" s="2">
        <f t="shared" si="7"/>
        <v>1.4558773753686958</v>
      </c>
      <c r="S82" s="2">
        <f t="shared" si="8"/>
        <v>1.020243116676077</v>
      </c>
      <c r="T82" s="3" t="str">
        <f t="shared" si="9"/>
        <v/>
      </c>
      <c r="U82" s="3" t="str">
        <f t="shared" si="10"/>
        <v/>
      </c>
      <c r="V82" s="3" t="str">
        <f t="shared" si="11"/>
        <v/>
      </c>
    </row>
    <row r="83" spans="1:22" x14ac:dyDescent="0.25">
      <c r="A83" t="s">
        <v>49</v>
      </c>
      <c r="B83" t="s">
        <v>28</v>
      </c>
      <c r="C83">
        <v>2019</v>
      </c>
      <c r="D83" t="s">
        <v>33</v>
      </c>
      <c r="E83" s="4">
        <v>8972.19</v>
      </c>
      <c r="F83" s="4">
        <v>6798.13</v>
      </c>
      <c r="G83" s="4">
        <v>341.07</v>
      </c>
      <c r="H83" s="4">
        <v>379.91</v>
      </c>
      <c r="I83" s="4">
        <v>396.82</v>
      </c>
      <c r="J83" s="2">
        <v>3.1254935810000002</v>
      </c>
      <c r="K83" s="3">
        <v>3.8</v>
      </c>
      <c r="L83" s="3">
        <v>15.68</v>
      </c>
      <c r="M83" t="s">
        <v>18</v>
      </c>
      <c r="N83" s="2">
        <v>1.757689037</v>
      </c>
      <c r="O83" s="2">
        <v>1.0380141300000001</v>
      </c>
      <c r="P83" s="2">
        <f t="shared" si="6"/>
        <v>0.75768903690180434</v>
      </c>
      <c r="Q83" s="1">
        <f>Table1 [ Net_Income ] /H:H</f>
        <v>0.89776526019320357</v>
      </c>
      <c r="R83" s="2">
        <f t="shared" si="7"/>
        <v>3.8014130329384464E-2</v>
      </c>
      <c r="S83" s="2">
        <f t="shared" si="8"/>
        <v>1.1634561820154221</v>
      </c>
      <c r="T83" s="3">
        <f t="shared" si="9"/>
        <v>-0.71680394566408723</v>
      </c>
      <c r="U83" s="3">
        <f t="shared" si="10"/>
        <v>9.8459334654997352</v>
      </c>
      <c r="V83" s="3">
        <f t="shared" si="11"/>
        <v>13.039051690312453</v>
      </c>
    </row>
    <row r="84" spans="1:22" x14ac:dyDescent="0.25">
      <c r="A84" t="s">
        <v>49</v>
      </c>
      <c r="B84" t="s">
        <v>26</v>
      </c>
      <c r="C84">
        <v>2020</v>
      </c>
      <c r="D84" t="s">
        <v>33</v>
      </c>
      <c r="E84" s="4">
        <v>5399.47</v>
      </c>
      <c r="F84" s="4">
        <v>5056.83</v>
      </c>
      <c r="G84" s="4">
        <v>716.18</v>
      </c>
      <c r="H84" s="4">
        <v>755.32</v>
      </c>
      <c r="I84" s="4">
        <v>738.1</v>
      </c>
      <c r="J84" s="2">
        <v>14.715670080000001</v>
      </c>
      <c r="K84" s="3">
        <v>13.26</v>
      </c>
      <c r="L84" s="3">
        <v>208.41</v>
      </c>
      <c r="M84" t="s">
        <v>18</v>
      </c>
      <c r="N84" s="2">
        <v>1.93654192</v>
      </c>
      <c r="O84" s="2">
        <v>1.132638944</v>
      </c>
      <c r="P84" s="2">
        <f t="shared" si="6"/>
        <v>0.93654191985509683</v>
      </c>
      <c r="Q84" s="1">
        <f>Table1 [ Net_Income ] /H:H</f>
        <v>0.94818090345813677</v>
      </c>
      <c r="R84" s="2">
        <f t="shared" si="7"/>
        <v>0.13263894419267075</v>
      </c>
      <c r="S84" s="2">
        <f t="shared" si="8"/>
        <v>1.0306068306850233</v>
      </c>
      <c r="T84" s="3">
        <f t="shared" si="9"/>
        <v>1.099803559386636</v>
      </c>
      <c r="U84" s="3">
        <f t="shared" si="10"/>
        <v>-0.39819932480252873</v>
      </c>
      <c r="V84" s="3">
        <f t="shared" si="11"/>
        <v>-0.2561439690032406</v>
      </c>
    </row>
    <row r="85" spans="1:22" x14ac:dyDescent="0.25">
      <c r="A85" t="s">
        <v>49</v>
      </c>
      <c r="B85" t="s">
        <v>30</v>
      </c>
      <c r="C85">
        <v>2021</v>
      </c>
      <c r="D85" t="s">
        <v>33</v>
      </c>
      <c r="E85" s="4">
        <v>1904.57</v>
      </c>
      <c r="F85" s="4">
        <v>1349.96</v>
      </c>
      <c r="G85" s="4">
        <v>95.92</v>
      </c>
      <c r="H85" s="4">
        <v>96.82</v>
      </c>
      <c r="I85" s="4">
        <v>174.98</v>
      </c>
      <c r="J85" s="2">
        <v>2.4296907179999998</v>
      </c>
      <c r="K85" s="3">
        <v>5.03</v>
      </c>
      <c r="L85" s="3">
        <v>17.260000000000002</v>
      </c>
      <c r="M85" t="s">
        <v>25</v>
      </c>
      <c r="N85" s="2">
        <v>1.708800412</v>
      </c>
      <c r="O85" s="2">
        <v>1.0503630740000001</v>
      </c>
      <c r="P85" s="2">
        <f t="shared" si="6"/>
        <v>0.70880041164147289</v>
      </c>
      <c r="Q85" s="1">
        <f>Table1 [ Net_Income ] /H:H</f>
        <v>0.99070439991737258</v>
      </c>
      <c r="R85" s="2">
        <f t="shared" si="7"/>
        <v>5.0363074079713535E-2</v>
      </c>
      <c r="S85" s="2">
        <f t="shared" si="8"/>
        <v>1.8242285237698079</v>
      </c>
      <c r="T85" s="3">
        <f t="shared" si="9"/>
        <v>-0.86606718981261699</v>
      </c>
      <c r="U85" s="3">
        <f t="shared" si="10"/>
        <v>-0.64726723178386036</v>
      </c>
      <c r="V85" s="3">
        <f t="shared" si="11"/>
        <v>-0.73304224187880551</v>
      </c>
    </row>
    <row r="86" spans="1:22" x14ac:dyDescent="0.25">
      <c r="A86" t="s">
        <v>49</v>
      </c>
      <c r="B86" t="s">
        <v>31</v>
      </c>
      <c r="C86">
        <v>2022</v>
      </c>
      <c r="D86" t="s">
        <v>33</v>
      </c>
      <c r="E86" s="4">
        <v>6121.63</v>
      </c>
      <c r="F86" s="4">
        <v>2193.13</v>
      </c>
      <c r="G86" s="4">
        <v>16.489999999999998</v>
      </c>
      <c r="H86" s="4">
        <v>16.22</v>
      </c>
      <c r="I86" s="4">
        <v>208.5</v>
      </c>
      <c r="J86" s="2">
        <v>0.55811968199999995</v>
      </c>
      <c r="K86" s="3">
        <v>0.27</v>
      </c>
      <c r="L86" s="3">
        <v>0.42</v>
      </c>
      <c r="M86" t="s">
        <v>25</v>
      </c>
      <c r="N86" s="2">
        <v>1.3582591559999999</v>
      </c>
      <c r="O86" s="2">
        <v>1.002693727</v>
      </c>
      <c r="P86" s="2">
        <f t="shared" si="6"/>
        <v>0.3582591564664967</v>
      </c>
      <c r="Q86" s="1">
        <f>Table1 [ Net_Income ] /H:H</f>
        <v>1.0166461159062885</v>
      </c>
      <c r="R86" s="2">
        <f t="shared" si="7"/>
        <v>2.6937269975480386E-3</v>
      </c>
      <c r="S86" s="2">
        <f t="shared" si="8"/>
        <v>12.644026682838085</v>
      </c>
      <c r="T86" s="3">
        <f t="shared" si="9"/>
        <v>-0.82808590492076739</v>
      </c>
      <c r="U86" s="3">
        <f t="shared" si="10"/>
        <v>2.2141795785925433</v>
      </c>
      <c r="V86" s="3">
        <f t="shared" si="11"/>
        <v>0.624588876707458</v>
      </c>
    </row>
    <row r="87" spans="1:22" x14ac:dyDescent="0.25">
      <c r="A87" t="s">
        <v>50</v>
      </c>
      <c r="B87" t="s">
        <v>31</v>
      </c>
      <c r="C87">
        <v>2018</v>
      </c>
      <c r="D87" t="s">
        <v>33</v>
      </c>
      <c r="E87" s="4">
        <v>6534.37</v>
      </c>
      <c r="F87" s="4">
        <v>2933.45</v>
      </c>
      <c r="G87" s="4">
        <v>-348.27</v>
      </c>
      <c r="H87" s="4">
        <v>-296.57</v>
      </c>
      <c r="I87" s="4">
        <v>-497.06</v>
      </c>
      <c r="J87" s="2">
        <v>0.81441197200000004</v>
      </c>
      <c r="K87" s="3">
        <v>-5.33</v>
      </c>
      <c r="L87" s="3">
        <v>-9.67</v>
      </c>
      <c r="M87" t="s">
        <v>20</v>
      </c>
      <c r="N87" s="2">
        <v>1.448926216</v>
      </c>
      <c r="O87" s="2">
        <v>0.94670182400000003</v>
      </c>
      <c r="P87" s="2">
        <f t="shared" si="6"/>
        <v>0.44892621629935248</v>
      </c>
      <c r="Q87" s="1">
        <f>Table1 [ Net_Income ] /H:H</f>
        <v>1.1743264659270998</v>
      </c>
      <c r="R87" s="2">
        <f t="shared" si="7"/>
        <v>-5.3298175646619338E-2</v>
      </c>
      <c r="S87" s="2">
        <f t="shared" si="8"/>
        <v>1.4272260028139088</v>
      </c>
      <c r="T87" s="3" t="str">
        <f t="shared" si="9"/>
        <v/>
      </c>
      <c r="U87" s="3" t="str">
        <f t="shared" si="10"/>
        <v/>
      </c>
      <c r="V87" s="3" t="str">
        <f t="shared" si="11"/>
        <v/>
      </c>
    </row>
    <row r="88" spans="1:22" x14ac:dyDescent="0.25">
      <c r="A88" t="s">
        <v>50</v>
      </c>
      <c r="B88" t="s">
        <v>26</v>
      </c>
      <c r="C88">
        <v>2019</v>
      </c>
      <c r="D88" t="s">
        <v>33</v>
      </c>
      <c r="E88" s="4">
        <v>7341.28</v>
      </c>
      <c r="F88" s="4">
        <v>3472.38</v>
      </c>
      <c r="G88" s="4">
        <v>893</v>
      </c>
      <c r="H88" s="4">
        <v>861.45</v>
      </c>
      <c r="I88" s="4">
        <v>1042.73</v>
      </c>
      <c r="J88" s="2">
        <v>0.89727996700000001</v>
      </c>
      <c r="K88" s="3">
        <v>12.16</v>
      </c>
      <c r="L88" s="3">
        <v>23.08</v>
      </c>
      <c r="M88" t="s">
        <v>18</v>
      </c>
      <c r="N88" s="2">
        <v>1.47299381</v>
      </c>
      <c r="O88" s="2">
        <v>1.121640913</v>
      </c>
      <c r="P88" s="2">
        <f t="shared" si="6"/>
        <v>0.4729938103437003</v>
      </c>
      <c r="Q88" s="1">
        <f>Table1 [ Net_Income ] /H:H</f>
        <v>1.0366242962447036</v>
      </c>
      <c r="R88" s="2">
        <f t="shared" si="7"/>
        <v>0.12164091275635856</v>
      </c>
      <c r="S88" s="2">
        <f t="shared" si="8"/>
        <v>1.1676707726763718</v>
      </c>
      <c r="T88" s="3">
        <f t="shared" si="9"/>
        <v>-3.5641025641025643</v>
      </c>
      <c r="U88" s="3">
        <f t="shared" si="10"/>
        <v>0.12348703853623225</v>
      </c>
      <c r="V88" s="3">
        <f t="shared" si="11"/>
        <v>0.18371882936474129</v>
      </c>
    </row>
    <row r="89" spans="1:22" x14ac:dyDescent="0.25">
      <c r="A89" t="s">
        <v>50</v>
      </c>
      <c r="B89" t="s">
        <v>19</v>
      </c>
      <c r="C89">
        <v>2020</v>
      </c>
      <c r="D89" t="s">
        <v>33</v>
      </c>
      <c r="E89" s="4">
        <v>1147.8800000000001</v>
      </c>
      <c r="F89" s="4">
        <v>782.26</v>
      </c>
      <c r="G89" s="4">
        <v>-418.26</v>
      </c>
      <c r="H89" s="4">
        <v>-362.87</v>
      </c>
      <c r="I89" s="4">
        <v>-506.83</v>
      </c>
      <c r="J89" s="2">
        <v>2.1336865989999998</v>
      </c>
      <c r="K89" s="3">
        <v>-36.409999999999997</v>
      </c>
      <c r="L89" s="3">
        <v>-114.08</v>
      </c>
      <c r="M89" t="s">
        <v>20</v>
      </c>
      <c r="N89" s="2">
        <v>1.681482385</v>
      </c>
      <c r="O89" s="2">
        <v>0.63562393299999997</v>
      </c>
      <c r="P89" s="2">
        <f t="shared" si="6"/>
        <v>0.68148238491828406</v>
      </c>
      <c r="Q89" s="1">
        <f>Table1 [ Net_Income ] /H:H</f>
        <v>1.15264419764654</v>
      </c>
      <c r="R89" s="2">
        <f t="shared" si="7"/>
        <v>-0.3643760671847231</v>
      </c>
      <c r="S89" s="2">
        <f t="shared" si="8"/>
        <v>1.2117582365036101</v>
      </c>
      <c r="T89" s="3">
        <f t="shared" si="9"/>
        <v>-1.4683762597984322</v>
      </c>
      <c r="U89" s="3">
        <f t="shared" si="10"/>
        <v>-0.84364034609768324</v>
      </c>
      <c r="V89" s="3">
        <f t="shared" si="11"/>
        <v>-0.77471935675242909</v>
      </c>
    </row>
    <row r="90" spans="1:22" x14ac:dyDescent="0.25">
      <c r="A90" t="s">
        <v>50</v>
      </c>
      <c r="B90" t="s">
        <v>28</v>
      </c>
      <c r="C90">
        <v>2021</v>
      </c>
      <c r="D90" t="s">
        <v>33</v>
      </c>
      <c r="E90" s="4">
        <v>4662.87</v>
      </c>
      <c r="F90" s="4">
        <v>1488.66</v>
      </c>
      <c r="G90" s="4">
        <v>211.98</v>
      </c>
      <c r="H90" s="4">
        <v>245.41</v>
      </c>
      <c r="I90" s="4">
        <v>63.48</v>
      </c>
      <c r="J90" s="2">
        <v>0.468839002</v>
      </c>
      <c r="K90" s="3">
        <v>4.55</v>
      </c>
      <c r="L90" s="3">
        <v>6.68</v>
      </c>
      <c r="M90" t="s">
        <v>18</v>
      </c>
      <c r="N90" s="2">
        <v>1.319258311</v>
      </c>
      <c r="O90" s="2">
        <v>1.0454612720000001</v>
      </c>
      <c r="P90" s="2">
        <f t="shared" si="6"/>
        <v>0.31925831086862816</v>
      </c>
      <c r="Q90" s="1">
        <f>Table1 [ Net_Income ] /H:H</f>
        <v>0.86377898211156834</v>
      </c>
      <c r="R90" s="2">
        <f t="shared" si="7"/>
        <v>4.5461271706052277E-2</v>
      </c>
      <c r="S90" s="2">
        <f t="shared" si="8"/>
        <v>0.29946221341636003</v>
      </c>
      <c r="T90" s="3">
        <f t="shared" si="9"/>
        <v>-1.506813943480132</v>
      </c>
      <c r="U90" s="3">
        <f t="shared" si="10"/>
        <v>3.0621580653029929</v>
      </c>
      <c r="V90" s="3">
        <f t="shared" si="11"/>
        <v>0.90302456983611601</v>
      </c>
    </row>
    <row r="91" spans="1:22" x14ac:dyDescent="0.25">
      <c r="A91" t="s">
        <v>50</v>
      </c>
      <c r="B91" t="s">
        <v>26</v>
      </c>
      <c r="C91">
        <v>2022</v>
      </c>
      <c r="D91" t="s">
        <v>33</v>
      </c>
      <c r="E91" s="4">
        <v>8097.81</v>
      </c>
      <c r="F91" s="4">
        <v>3043.08</v>
      </c>
      <c r="G91" s="4">
        <v>523.30999999999995</v>
      </c>
      <c r="H91" s="4">
        <v>451.51</v>
      </c>
      <c r="I91" s="4">
        <v>474.23</v>
      </c>
      <c r="J91" s="2">
        <v>0.60190785700000005</v>
      </c>
      <c r="K91" s="3">
        <v>6.46</v>
      </c>
      <c r="L91" s="3">
        <v>10.35</v>
      </c>
      <c r="M91" t="s">
        <v>18</v>
      </c>
      <c r="N91" s="2">
        <v>1.3757904919999999</v>
      </c>
      <c r="O91" s="2">
        <v>1.064623645</v>
      </c>
      <c r="P91" s="2">
        <f t="shared" si="6"/>
        <v>0.37579049150325827</v>
      </c>
      <c r="Q91" s="1">
        <f>Table1 [ Net_Income ] /H:H</f>
        <v>1.1590219485725675</v>
      </c>
      <c r="R91" s="2">
        <f t="shared" si="7"/>
        <v>6.4623645158382315E-2</v>
      </c>
      <c r="S91" s="2">
        <f t="shared" si="8"/>
        <v>0.90621237889587447</v>
      </c>
      <c r="T91" s="3">
        <f t="shared" si="9"/>
        <v>1.4686762902160579</v>
      </c>
      <c r="U91" s="3">
        <f t="shared" si="10"/>
        <v>0.73665789524477432</v>
      </c>
      <c r="V91" s="3">
        <f t="shared" si="11"/>
        <v>1.04417395510056</v>
      </c>
    </row>
    <row r="92" spans="1:22" x14ac:dyDescent="0.25">
      <c r="A92" t="s">
        <v>51</v>
      </c>
      <c r="B92" t="s">
        <v>22</v>
      </c>
      <c r="C92">
        <v>2018</v>
      </c>
      <c r="D92" t="s">
        <v>33</v>
      </c>
      <c r="E92" s="4">
        <v>5480.64</v>
      </c>
      <c r="F92" s="4">
        <v>2585.1</v>
      </c>
      <c r="G92" s="4">
        <v>-130.96</v>
      </c>
      <c r="H92" s="4">
        <v>-115.73</v>
      </c>
      <c r="I92" s="4">
        <v>-182.77</v>
      </c>
      <c r="J92" s="2">
        <v>0.89248159299999996</v>
      </c>
      <c r="K92" s="3">
        <v>-2.39</v>
      </c>
      <c r="L92" s="3">
        <v>-4.5199999999999996</v>
      </c>
      <c r="M92" t="s">
        <v>25</v>
      </c>
      <c r="N92" s="2">
        <v>1.47167849</v>
      </c>
      <c r="O92" s="2">
        <v>0.97610498000000001</v>
      </c>
      <c r="P92" s="2">
        <f t="shared" si="6"/>
        <v>0.47167849010334556</v>
      </c>
      <c r="Q92" s="1">
        <f>Table1 [ Net_Income ] /H:H</f>
        <v>1.1315994124254731</v>
      </c>
      <c r="R92" s="2">
        <f t="shared" si="7"/>
        <v>-2.3895019559759444E-2</v>
      </c>
      <c r="S92" s="2">
        <f t="shared" si="8"/>
        <v>1.3956169822846671</v>
      </c>
      <c r="T92" s="3" t="str">
        <f t="shared" si="9"/>
        <v/>
      </c>
      <c r="U92" s="3" t="str">
        <f t="shared" si="10"/>
        <v/>
      </c>
      <c r="V92" s="3" t="str">
        <f t="shared" si="11"/>
        <v/>
      </c>
    </row>
    <row r="93" spans="1:22" x14ac:dyDescent="0.25">
      <c r="A93" t="s">
        <v>51</v>
      </c>
      <c r="B93" t="s">
        <v>21</v>
      </c>
      <c r="C93">
        <v>2019</v>
      </c>
      <c r="D93" t="s">
        <v>33</v>
      </c>
      <c r="E93" s="4">
        <v>9436.2099999999991</v>
      </c>
      <c r="F93" s="4">
        <v>6423.87</v>
      </c>
      <c r="G93" s="4">
        <v>994.94</v>
      </c>
      <c r="H93" s="4">
        <v>810.55</v>
      </c>
      <c r="I93" s="4">
        <v>895.92</v>
      </c>
      <c r="J93" s="2">
        <v>2.1318175739999998</v>
      </c>
      <c r="K93" s="3">
        <v>10.54</v>
      </c>
      <c r="L93" s="3">
        <v>33.020000000000003</v>
      </c>
      <c r="M93" t="s">
        <v>18</v>
      </c>
      <c r="N93" s="2">
        <v>1.6807680199999999</v>
      </c>
      <c r="O93" s="2">
        <v>1.1054385179999999</v>
      </c>
      <c r="P93" s="2">
        <f t="shared" si="6"/>
        <v>0.68076802021150451</v>
      </c>
      <c r="Q93" s="1">
        <f>Table1 [ Net_Income ] /H:H</f>
        <v>1.2274875084818953</v>
      </c>
      <c r="R93" s="2">
        <f t="shared" si="7"/>
        <v>0.10543851821864925</v>
      </c>
      <c r="S93" s="2">
        <f t="shared" si="8"/>
        <v>0.90047641063782735</v>
      </c>
      <c r="T93" s="3">
        <f t="shared" si="9"/>
        <v>-8.5972816127061709</v>
      </c>
      <c r="U93" s="3">
        <f t="shared" si="10"/>
        <v>0.72173505284054396</v>
      </c>
      <c r="V93" s="3">
        <f t="shared" si="11"/>
        <v>1.4849599628641059</v>
      </c>
    </row>
    <row r="94" spans="1:22" x14ac:dyDescent="0.25">
      <c r="A94" t="s">
        <v>51</v>
      </c>
      <c r="B94" t="s">
        <v>19</v>
      </c>
      <c r="C94">
        <v>2020</v>
      </c>
      <c r="D94" t="s">
        <v>33</v>
      </c>
      <c r="E94" s="4">
        <v>6294.86</v>
      </c>
      <c r="F94" s="4">
        <v>4507.8599999999997</v>
      </c>
      <c r="G94" s="4">
        <v>-439.06</v>
      </c>
      <c r="H94" s="4">
        <v>-503.55</v>
      </c>
      <c r="I94" s="4">
        <v>-497.4</v>
      </c>
      <c r="J94" s="2">
        <v>2.521165962</v>
      </c>
      <c r="K94" s="3">
        <v>-6.97</v>
      </c>
      <c r="L94" s="3">
        <v>-24.56</v>
      </c>
      <c r="M94" t="s">
        <v>20</v>
      </c>
      <c r="N94" s="2">
        <v>1.716117594</v>
      </c>
      <c r="O94" s="2">
        <v>0.93025102999999998</v>
      </c>
      <c r="P94" s="2">
        <f t="shared" si="6"/>
        <v>0.7161175943547593</v>
      </c>
      <c r="Q94" s="1">
        <f>Table1 [ Net_Income ] /H:H</f>
        <v>0.87192930195611162</v>
      </c>
      <c r="R94" s="2">
        <f t="shared" si="7"/>
        <v>-6.974896979440369E-2</v>
      </c>
      <c r="S94" s="2">
        <f t="shared" si="8"/>
        <v>1.1328747779346786</v>
      </c>
      <c r="T94" s="3">
        <f t="shared" si="9"/>
        <v>-1.441292942287977</v>
      </c>
      <c r="U94" s="3">
        <f t="shared" si="10"/>
        <v>-0.33290378234481849</v>
      </c>
      <c r="V94" s="3">
        <f t="shared" si="11"/>
        <v>-0.29826413050077294</v>
      </c>
    </row>
    <row r="95" spans="1:22" x14ac:dyDescent="0.25">
      <c r="A95" t="s">
        <v>51</v>
      </c>
      <c r="B95" t="s">
        <v>30</v>
      </c>
      <c r="C95">
        <v>2021</v>
      </c>
      <c r="D95" t="s">
        <v>33</v>
      </c>
      <c r="E95" s="4">
        <v>2415.2600000000002</v>
      </c>
      <c r="F95" s="4">
        <v>1085.96</v>
      </c>
      <c r="G95" s="4">
        <v>-459.86</v>
      </c>
      <c r="H95" s="4">
        <v>-427.13</v>
      </c>
      <c r="I95" s="4">
        <v>-575.28</v>
      </c>
      <c r="J95" s="2">
        <v>0.81633102300000004</v>
      </c>
      <c r="K95" s="3">
        <v>-19.03</v>
      </c>
      <c r="L95" s="3">
        <v>-34.57</v>
      </c>
      <c r="M95" t="s">
        <v>20</v>
      </c>
      <c r="N95" s="2">
        <v>1.4496244709999999</v>
      </c>
      <c r="O95" s="2">
        <v>0.80960227900000004</v>
      </c>
      <c r="P95" s="2">
        <f t="shared" si="6"/>
        <v>0.44962447107143744</v>
      </c>
      <c r="Q95" s="1">
        <f>Table1 [ Net_Income ] /H:H</f>
        <v>1.0766277245803386</v>
      </c>
      <c r="R95" s="2">
        <f t="shared" si="7"/>
        <v>-0.19039772115631443</v>
      </c>
      <c r="S95" s="2">
        <f t="shared" si="8"/>
        <v>1.2509894315661287</v>
      </c>
      <c r="T95" s="3">
        <f t="shared" si="9"/>
        <v>4.7373935225253974E-2</v>
      </c>
      <c r="U95" s="3">
        <f t="shared" si="10"/>
        <v>-0.61631235643048454</v>
      </c>
      <c r="V95" s="3">
        <f t="shared" si="11"/>
        <v>-0.7590963339589073</v>
      </c>
    </row>
    <row r="96" spans="1:22" x14ac:dyDescent="0.25">
      <c r="A96" t="s">
        <v>51</v>
      </c>
      <c r="B96" t="s">
        <v>26</v>
      </c>
      <c r="C96">
        <v>2022</v>
      </c>
      <c r="D96" t="s">
        <v>33</v>
      </c>
      <c r="E96" s="4">
        <v>8113.67</v>
      </c>
      <c r="F96" s="4">
        <v>5071.76</v>
      </c>
      <c r="G96" s="4">
        <v>447.94</v>
      </c>
      <c r="H96" s="4">
        <v>421.98</v>
      </c>
      <c r="I96" s="4">
        <v>507.47</v>
      </c>
      <c r="J96" s="2">
        <v>1.666740646</v>
      </c>
      <c r="K96" s="3">
        <v>5.52</v>
      </c>
      <c r="L96" s="3">
        <v>14.72</v>
      </c>
      <c r="M96" t="s">
        <v>18</v>
      </c>
      <c r="N96" s="2">
        <v>1.6250882769999999</v>
      </c>
      <c r="O96" s="2">
        <v>1.0552080619999999</v>
      </c>
      <c r="P96" s="2">
        <f t="shared" si="6"/>
        <v>0.62508827694495839</v>
      </c>
      <c r="Q96" s="1">
        <f>Table1 [ Net_Income ] /H:H</f>
        <v>1.061519503293995</v>
      </c>
      <c r="R96" s="2">
        <f t="shared" si="7"/>
        <v>5.520806244276634E-2</v>
      </c>
      <c r="S96" s="2">
        <f t="shared" si="8"/>
        <v>1.1328972630262983</v>
      </c>
      <c r="T96" s="3">
        <f t="shared" si="9"/>
        <v>-1.9740790675422952</v>
      </c>
      <c r="U96" s="3">
        <f t="shared" si="10"/>
        <v>2.3593360549174829</v>
      </c>
      <c r="V96" s="3">
        <f t="shared" si="11"/>
        <v>3.6703009318943609</v>
      </c>
    </row>
    <row r="97" spans="1:22" x14ac:dyDescent="0.25">
      <c r="A97" t="s">
        <v>52</v>
      </c>
      <c r="B97" t="s">
        <v>30</v>
      </c>
      <c r="C97">
        <v>2018</v>
      </c>
      <c r="D97" t="s">
        <v>33</v>
      </c>
      <c r="E97" s="4">
        <v>10427.23</v>
      </c>
      <c r="F97" s="4">
        <v>3736.67</v>
      </c>
      <c r="G97" s="4">
        <v>990.88</v>
      </c>
      <c r="H97" s="4">
        <v>963.79</v>
      </c>
      <c r="I97" s="4">
        <v>841.91</v>
      </c>
      <c r="J97" s="2">
        <v>0.55841521100000002</v>
      </c>
      <c r="K97" s="3">
        <v>9.5</v>
      </c>
      <c r="L97" s="3">
        <v>14.81</v>
      </c>
      <c r="M97" t="s">
        <v>18</v>
      </c>
      <c r="N97" s="2">
        <v>1.3583569170000001</v>
      </c>
      <c r="O97" s="2">
        <v>1.095028114</v>
      </c>
      <c r="P97" s="2">
        <f t="shared" si="6"/>
        <v>0.35835691741718562</v>
      </c>
      <c r="Q97" s="1">
        <f>Table1 [ Net_Income ] /H:H</f>
        <v>1.0281077828157588</v>
      </c>
      <c r="R97" s="2">
        <f t="shared" si="7"/>
        <v>9.5028113890266164E-2</v>
      </c>
      <c r="S97" s="2">
        <f t="shared" si="8"/>
        <v>0.84965888906830289</v>
      </c>
      <c r="T97" s="3" t="str">
        <f t="shared" si="9"/>
        <v/>
      </c>
      <c r="U97" s="3" t="str">
        <f t="shared" si="10"/>
        <v/>
      </c>
      <c r="V97" s="3" t="str">
        <f t="shared" si="11"/>
        <v/>
      </c>
    </row>
    <row r="98" spans="1:22" x14ac:dyDescent="0.25">
      <c r="A98" t="s">
        <v>52</v>
      </c>
      <c r="B98" t="s">
        <v>21</v>
      </c>
      <c r="C98">
        <v>2019</v>
      </c>
      <c r="D98" t="s">
        <v>33</v>
      </c>
      <c r="E98" s="4">
        <v>3358.15</v>
      </c>
      <c r="F98" s="4">
        <v>1616.19</v>
      </c>
      <c r="G98" s="4">
        <v>-11.29</v>
      </c>
      <c r="H98" s="4">
        <v>-11.29</v>
      </c>
      <c r="I98" s="4">
        <v>-79.150000000000006</v>
      </c>
      <c r="J98" s="2">
        <v>0.92726359800000002</v>
      </c>
      <c r="K98" s="3">
        <v>-0.34</v>
      </c>
      <c r="L98" s="3">
        <v>-0.65</v>
      </c>
      <c r="M98" t="s">
        <v>25</v>
      </c>
      <c r="N98" s="2">
        <v>1.4812739159999999</v>
      </c>
      <c r="O98" s="2">
        <v>0.99663802999999995</v>
      </c>
      <c r="P98" s="2">
        <f t="shared" si="6"/>
        <v>0.48127391569763112</v>
      </c>
      <c r="Q98" s="1">
        <f>Table1 [ Net_Income ] /H:H</f>
        <v>1</v>
      </c>
      <c r="R98" s="2">
        <f t="shared" si="7"/>
        <v>-3.3619701323645457E-3</v>
      </c>
      <c r="S98" s="2">
        <f t="shared" si="8"/>
        <v>7.0106288751107186</v>
      </c>
      <c r="T98" s="3">
        <f t="shared" si="9"/>
        <v>-1.0113939124818343</v>
      </c>
      <c r="U98" s="3">
        <f t="shared" si="10"/>
        <v>-0.6779441903554444</v>
      </c>
      <c r="V98" s="3">
        <f t="shared" si="11"/>
        <v>-0.56747853034921469</v>
      </c>
    </row>
    <row r="99" spans="1:22" x14ac:dyDescent="0.25">
      <c r="A99" t="s">
        <v>52</v>
      </c>
      <c r="B99" t="s">
        <v>22</v>
      </c>
      <c r="C99">
        <v>2020</v>
      </c>
      <c r="D99" t="s">
        <v>33</v>
      </c>
      <c r="E99" s="4">
        <v>1921.92</v>
      </c>
      <c r="F99" s="4">
        <v>689.15</v>
      </c>
      <c r="G99" s="4">
        <v>-178.64</v>
      </c>
      <c r="H99" s="4">
        <v>-156.24</v>
      </c>
      <c r="I99" s="4">
        <v>-264.60000000000002</v>
      </c>
      <c r="J99" s="2">
        <v>0.55856655899999996</v>
      </c>
      <c r="K99" s="3">
        <v>-9.2899999999999991</v>
      </c>
      <c r="L99" s="3">
        <v>-14.48</v>
      </c>
      <c r="M99" t="s">
        <v>25</v>
      </c>
      <c r="N99" s="2">
        <v>1.3585737179999999</v>
      </c>
      <c r="O99" s="2">
        <v>0.90705128199999996</v>
      </c>
      <c r="P99" s="2">
        <f t="shared" si="6"/>
        <v>0.3585737179487179</v>
      </c>
      <c r="Q99" s="1">
        <f>Table1 [ Net_Income ] /H:H</f>
        <v>1.1433691756272399</v>
      </c>
      <c r="R99" s="2">
        <f t="shared" si="7"/>
        <v>-9.2948717948717938E-2</v>
      </c>
      <c r="S99" s="2">
        <f t="shared" si="8"/>
        <v>1.4811912225705333</v>
      </c>
      <c r="T99" s="3">
        <f t="shared" si="9"/>
        <v>14.822852081488044</v>
      </c>
      <c r="U99" s="3">
        <f t="shared" si="10"/>
        <v>-0.42768488602355464</v>
      </c>
      <c r="V99" s="3">
        <f t="shared" si="11"/>
        <v>-0.57359592622154576</v>
      </c>
    </row>
    <row r="100" spans="1:22" x14ac:dyDescent="0.25">
      <c r="A100" t="s">
        <v>52</v>
      </c>
      <c r="B100" t="s">
        <v>28</v>
      </c>
      <c r="C100">
        <v>2021</v>
      </c>
      <c r="D100" t="s">
        <v>33</v>
      </c>
      <c r="E100" s="4">
        <v>4091.21</v>
      </c>
      <c r="F100" s="4">
        <v>3752.74</v>
      </c>
      <c r="G100" s="4">
        <v>320.79000000000002</v>
      </c>
      <c r="H100" s="4">
        <v>382.69</v>
      </c>
      <c r="I100" s="4">
        <v>165.61</v>
      </c>
      <c r="J100" s="2">
        <v>11.05471884</v>
      </c>
      <c r="K100" s="3">
        <v>7.84</v>
      </c>
      <c r="L100" s="3">
        <v>94.5</v>
      </c>
      <c r="M100" t="s">
        <v>18</v>
      </c>
      <c r="N100" s="2">
        <v>1.917268974</v>
      </c>
      <c r="O100" s="2">
        <v>1.0784095659999999</v>
      </c>
      <c r="P100" s="2">
        <f t="shared" si="6"/>
        <v>0.91726897421545206</v>
      </c>
      <c r="Q100" s="1">
        <f>Table1 [ Net_Income ] /H:H</f>
        <v>0.83825028090621656</v>
      </c>
      <c r="R100" s="2">
        <f t="shared" si="7"/>
        <v>7.8409565874154596E-2</v>
      </c>
      <c r="S100" s="2">
        <f t="shared" si="8"/>
        <v>0.51625674117023601</v>
      </c>
      <c r="T100" s="3">
        <f t="shared" si="9"/>
        <v>-2.7957344379758173</v>
      </c>
      <c r="U100" s="3">
        <f t="shared" si="10"/>
        <v>1.1287098318348319</v>
      </c>
      <c r="V100" s="3">
        <f t="shared" si="11"/>
        <v>4.4454618007690634</v>
      </c>
    </row>
    <row r="101" spans="1:22" x14ac:dyDescent="0.25">
      <c r="A101" t="s">
        <v>52</v>
      </c>
      <c r="B101" t="s">
        <v>31</v>
      </c>
      <c r="C101">
        <v>2022</v>
      </c>
      <c r="D101" t="s">
        <v>33</v>
      </c>
      <c r="E101" s="4">
        <v>9055.36</v>
      </c>
      <c r="F101" s="4">
        <v>4650.12</v>
      </c>
      <c r="G101" s="4">
        <v>1450.13</v>
      </c>
      <c r="H101" s="4">
        <v>1444.77</v>
      </c>
      <c r="I101" s="4">
        <v>1539.29</v>
      </c>
      <c r="J101" s="2">
        <v>1.055348803</v>
      </c>
      <c r="K101" s="3">
        <v>16.010000000000002</v>
      </c>
      <c r="L101" s="3">
        <v>32.909999999999997</v>
      </c>
      <c r="M101" t="s">
        <v>18</v>
      </c>
      <c r="N101" s="2">
        <v>1.5135212739999999</v>
      </c>
      <c r="O101" s="2">
        <v>1.160140513</v>
      </c>
      <c r="P101" s="2">
        <f t="shared" si="6"/>
        <v>0.5135212735882394</v>
      </c>
      <c r="Q101" s="1">
        <f>Table1 [ Net_Income ] /H:H</f>
        <v>1.0037099330689314</v>
      </c>
      <c r="R101" s="2">
        <f t="shared" si="7"/>
        <v>0.16014051346384903</v>
      </c>
      <c r="S101" s="2">
        <f t="shared" si="8"/>
        <v>1.0614841428009902</v>
      </c>
      <c r="T101" s="3">
        <f t="shared" si="9"/>
        <v>3.5204962748215345</v>
      </c>
      <c r="U101" s="3">
        <f t="shared" si="10"/>
        <v>1.213369638811012</v>
      </c>
      <c r="V101" s="3">
        <f t="shared" si="11"/>
        <v>0.23912661148920528</v>
      </c>
    </row>
    <row r="102" spans="1:22" x14ac:dyDescent="0.25">
      <c r="A102" t="s">
        <v>53</v>
      </c>
      <c r="B102" t="s">
        <v>16</v>
      </c>
      <c r="C102">
        <v>2018</v>
      </c>
      <c r="D102" t="s">
        <v>36</v>
      </c>
      <c r="E102" s="4">
        <v>6405.46</v>
      </c>
      <c r="F102" s="4">
        <v>4620.75</v>
      </c>
      <c r="G102" s="4">
        <v>1177.17</v>
      </c>
      <c r="H102" s="4">
        <v>1038.3</v>
      </c>
      <c r="I102" s="4">
        <v>1364.36</v>
      </c>
      <c r="J102" s="2">
        <v>2.5876222420000001</v>
      </c>
      <c r="K102" s="3">
        <v>18.37</v>
      </c>
      <c r="L102" s="3">
        <v>65.92</v>
      </c>
      <c r="M102" t="s">
        <v>18</v>
      </c>
      <c r="N102" s="2">
        <v>1.7213767630000001</v>
      </c>
      <c r="O102" s="2">
        <v>1.1837760289999999</v>
      </c>
      <c r="P102" s="2">
        <f t="shared" si="6"/>
        <v>0.72137676294910902</v>
      </c>
      <c r="Q102" s="1">
        <f>Table1 [ Net_Income ] /H:H</f>
        <v>1.1337474718289513</v>
      </c>
      <c r="R102" s="2">
        <f t="shared" si="7"/>
        <v>0.18377602857562142</v>
      </c>
      <c r="S102" s="2">
        <f t="shared" si="8"/>
        <v>1.1590169644146553</v>
      </c>
      <c r="T102" s="3" t="str">
        <f t="shared" si="9"/>
        <v/>
      </c>
      <c r="U102" s="3" t="str">
        <f t="shared" si="10"/>
        <v/>
      </c>
      <c r="V102" s="3" t="str">
        <f t="shared" si="11"/>
        <v/>
      </c>
    </row>
    <row r="103" spans="1:22" x14ac:dyDescent="0.25">
      <c r="A103" t="s">
        <v>53</v>
      </c>
      <c r="B103" t="s">
        <v>31</v>
      </c>
      <c r="C103">
        <v>2019</v>
      </c>
      <c r="D103" t="s">
        <v>36</v>
      </c>
      <c r="E103" s="4">
        <v>9400.7099999999991</v>
      </c>
      <c r="F103" s="4">
        <v>5318.89</v>
      </c>
      <c r="G103" s="4">
        <v>721.24</v>
      </c>
      <c r="H103" s="4">
        <v>660.26</v>
      </c>
      <c r="I103" s="4">
        <v>753.74</v>
      </c>
      <c r="J103" s="2">
        <v>1.302748166</v>
      </c>
      <c r="K103" s="3">
        <v>7.67</v>
      </c>
      <c r="L103" s="3">
        <v>17.670000000000002</v>
      </c>
      <c r="M103" t="s">
        <v>18</v>
      </c>
      <c r="N103" s="2">
        <v>1.565796626</v>
      </c>
      <c r="O103" s="2">
        <v>1.0767218649999999</v>
      </c>
      <c r="P103" s="2">
        <f t="shared" si="6"/>
        <v>0.56579662599952563</v>
      </c>
      <c r="Q103" s="1">
        <f>Table1 [ Net_Income ] /H:H</f>
        <v>1.092357556114258</v>
      </c>
      <c r="R103" s="2">
        <f t="shared" si="7"/>
        <v>7.6721864625118749E-2</v>
      </c>
      <c r="S103" s="2">
        <f t="shared" si="8"/>
        <v>1.0450612833453496</v>
      </c>
      <c r="T103" s="3">
        <f t="shared" si="9"/>
        <v>-0.38731024405990644</v>
      </c>
      <c r="U103" s="3">
        <f t="shared" si="10"/>
        <v>0.46760888367111791</v>
      </c>
      <c r="V103" s="3">
        <f t="shared" si="11"/>
        <v>0.15108802683547051</v>
      </c>
    </row>
    <row r="104" spans="1:22" x14ac:dyDescent="0.25">
      <c r="A104" t="s">
        <v>53</v>
      </c>
      <c r="B104" t="s">
        <v>22</v>
      </c>
      <c r="C104">
        <v>2020</v>
      </c>
      <c r="D104" t="s">
        <v>36</v>
      </c>
      <c r="E104" s="4">
        <v>4800.88</v>
      </c>
      <c r="F104" s="4">
        <v>4385.43</v>
      </c>
      <c r="G104" s="4">
        <v>238.46</v>
      </c>
      <c r="H104" s="4">
        <v>234.1</v>
      </c>
      <c r="I104" s="4">
        <v>257.89999999999998</v>
      </c>
      <c r="J104" s="2">
        <v>10.530375080000001</v>
      </c>
      <c r="K104" s="3">
        <v>4.97</v>
      </c>
      <c r="L104" s="3">
        <v>57.26</v>
      </c>
      <c r="M104" t="s">
        <v>18</v>
      </c>
      <c r="N104" s="2">
        <v>1.913463782</v>
      </c>
      <c r="O104" s="2">
        <v>1.04967006</v>
      </c>
      <c r="P104" s="2">
        <f t="shared" si="6"/>
        <v>0.91346378164003272</v>
      </c>
      <c r="Q104" s="1">
        <f>Table1 [ Net_Income ] /H:H</f>
        <v>1.0186245194361385</v>
      </c>
      <c r="R104" s="2">
        <f t="shared" si="7"/>
        <v>4.9670060488910366E-2</v>
      </c>
      <c r="S104" s="2">
        <f t="shared" si="8"/>
        <v>1.0815231066006876</v>
      </c>
      <c r="T104" s="3">
        <f t="shared" si="9"/>
        <v>-0.66937496533747431</v>
      </c>
      <c r="U104" s="3">
        <f t="shared" si="10"/>
        <v>-0.48930665875237078</v>
      </c>
      <c r="V104" s="3">
        <f t="shared" si="11"/>
        <v>-0.17549902329245387</v>
      </c>
    </row>
    <row r="105" spans="1:22" x14ac:dyDescent="0.25">
      <c r="A105" t="s">
        <v>53</v>
      </c>
      <c r="B105" t="s">
        <v>40</v>
      </c>
      <c r="C105">
        <v>2021</v>
      </c>
      <c r="D105" t="s">
        <v>36</v>
      </c>
      <c r="E105" s="4">
        <v>2955.32</v>
      </c>
      <c r="F105" s="4">
        <v>1060.5</v>
      </c>
      <c r="G105" s="4">
        <v>-222.35</v>
      </c>
      <c r="H105" s="4">
        <v>-178.12</v>
      </c>
      <c r="I105" s="4">
        <v>-375.67</v>
      </c>
      <c r="J105" s="2">
        <v>0.55938877300000001</v>
      </c>
      <c r="K105" s="3">
        <v>-7.52</v>
      </c>
      <c r="L105" s="3">
        <v>-11.73</v>
      </c>
      <c r="M105" t="s">
        <v>20</v>
      </c>
      <c r="N105" s="2">
        <v>1.3588443889999999</v>
      </c>
      <c r="O105" s="2">
        <v>0.92476280099999997</v>
      </c>
      <c r="P105" s="2">
        <f t="shared" si="6"/>
        <v>0.35884438910168781</v>
      </c>
      <c r="Q105" s="1">
        <f>Table1 [ Net_Income ] /H:H</f>
        <v>1.2483157421962721</v>
      </c>
      <c r="R105" s="2">
        <f t="shared" si="7"/>
        <v>-7.5237199355738124E-2</v>
      </c>
      <c r="S105" s="2">
        <f t="shared" si="8"/>
        <v>1.689543512480324</v>
      </c>
      <c r="T105" s="3">
        <f t="shared" si="9"/>
        <v>-1.9324414996225781</v>
      </c>
      <c r="U105" s="3">
        <f t="shared" si="10"/>
        <v>-0.3844211894486011</v>
      </c>
      <c r="V105" s="3">
        <f t="shared" si="11"/>
        <v>-0.75817650720681895</v>
      </c>
    </row>
    <row r="106" spans="1:22" x14ac:dyDescent="0.25">
      <c r="A106" t="s">
        <v>53</v>
      </c>
      <c r="B106" t="s">
        <v>40</v>
      </c>
      <c r="C106">
        <v>2022</v>
      </c>
      <c r="D106" t="s">
        <v>36</v>
      </c>
      <c r="E106" s="4">
        <v>4532.26</v>
      </c>
      <c r="F106" s="4">
        <v>2335.36</v>
      </c>
      <c r="G106" s="4">
        <v>1430.05</v>
      </c>
      <c r="H106" s="4">
        <v>1215.1400000000001</v>
      </c>
      <c r="I106" s="4">
        <v>1522.4</v>
      </c>
      <c r="J106" s="2">
        <v>1.062543832</v>
      </c>
      <c r="K106" s="3">
        <v>31.55</v>
      </c>
      <c r="L106" s="3">
        <v>65.06</v>
      </c>
      <c r="M106" t="s">
        <v>18</v>
      </c>
      <c r="N106" s="2">
        <v>1.5152749400000001</v>
      </c>
      <c r="O106" s="2">
        <v>1.3155269119999999</v>
      </c>
      <c r="P106" s="2">
        <f t="shared" si="6"/>
        <v>0.51527494009611097</v>
      </c>
      <c r="Q106" s="1">
        <f>Table1 [ Net_Income ] /H:H</f>
        <v>1.17686027947397</v>
      </c>
      <c r="R106" s="2">
        <f t="shared" si="7"/>
        <v>0.31552691151875661</v>
      </c>
      <c r="S106" s="2">
        <f t="shared" si="8"/>
        <v>1.0645781616027412</v>
      </c>
      <c r="T106" s="3">
        <f t="shared" si="9"/>
        <v>-7.4315268720485719</v>
      </c>
      <c r="U106" s="3">
        <f t="shared" si="10"/>
        <v>0.53359365483264076</v>
      </c>
      <c r="V106" s="3">
        <f t="shared" si="11"/>
        <v>1.2021310702498822</v>
      </c>
    </row>
    <row r="107" spans="1:22" x14ac:dyDescent="0.25">
      <c r="A107" t="s">
        <v>54</v>
      </c>
      <c r="B107" t="s">
        <v>28</v>
      </c>
      <c r="C107">
        <v>2018</v>
      </c>
      <c r="D107" t="s">
        <v>39</v>
      </c>
      <c r="E107" s="4">
        <v>5904.77</v>
      </c>
      <c r="F107" s="4">
        <v>2868.03</v>
      </c>
      <c r="G107" s="4">
        <v>943.19</v>
      </c>
      <c r="H107" s="4">
        <v>772.7</v>
      </c>
      <c r="I107" s="4">
        <v>1055.8</v>
      </c>
      <c r="J107" s="2">
        <v>0.94413277200000001</v>
      </c>
      <c r="K107" s="3">
        <v>15.97</v>
      </c>
      <c r="L107" s="3">
        <v>31.05</v>
      </c>
      <c r="M107" t="s">
        <v>18</v>
      </c>
      <c r="N107" s="2">
        <v>1.485714092</v>
      </c>
      <c r="O107" s="2">
        <v>1.1597335710000001</v>
      </c>
      <c r="P107" s="2">
        <f t="shared" si="6"/>
        <v>0.48571409216616396</v>
      </c>
      <c r="Q107" s="1">
        <f>Table1 [ Net_Income ] /H:H</f>
        <v>1.2206419050084121</v>
      </c>
      <c r="R107" s="2">
        <f t="shared" si="7"/>
        <v>0.15973357133300703</v>
      </c>
      <c r="S107" s="2">
        <f t="shared" si="8"/>
        <v>1.1193926992440546</v>
      </c>
      <c r="T107" s="3" t="str">
        <f t="shared" si="9"/>
        <v/>
      </c>
      <c r="U107" s="3" t="str">
        <f t="shared" si="10"/>
        <v/>
      </c>
      <c r="V107" s="3" t="str">
        <f t="shared" si="11"/>
        <v/>
      </c>
    </row>
    <row r="108" spans="1:22" x14ac:dyDescent="0.25">
      <c r="A108" t="s">
        <v>54</v>
      </c>
      <c r="B108" t="s">
        <v>16</v>
      </c>
      <c r="C108">
        <v>2019</v>
      </c>
      <c r="D108" t="s">
        <v>39</v>
      </c>
      <c r="E108" s="4">
        <v>10615.15</v>
      </c>
      <c r="F108" s="4">
        <v>8234.61</v>
      </c>
      <c r="G108" s="4">
        <v>-127.19</v>
      </c>
      <c r="H108" s="4">
        <v>-113.74</v>
      </c>
      <c r="I108" s="4">
        <v>-73.69</v>
      </c>
      <c r="J108" s="2">
        <v>3.457672767</v>
      </c>
      <c r="K108" s="3">
        <v>-1.2</v>
      </c>
      <c r="L108" s="3">
        <v>-5.34</v>
      </c>
      <c r="M108" t="s">
        <v>25</v>
      </c>
      <c r="N108" s="2">
        <v>1.7757412749999999</v>
      </c>
      <c r="O108" s="2">
        <v>0.988018069</v>
      </c>
      <c r="P108" s="2">
        <f t="shared" si="6"/>
        <v>0.77574127544123261</v>
      </c>
      <c r="Q108" s="1">
        <f>Table1 [ Net_Income ] /H:H</f>
        <v>1.1182521540355197</v>
      </c>
      <c r="R108" s="2">
        <f t="shared" si="7"/>
        <v>-1.1981931484717597E-2</v>
      </c>
      <c r="S108" s="2">
        <f t="shared" si="8"/>
        <v>0.57936944728359152</v>
      </c>
      <c r="T108" s="3">
        <f t="shared" si="9"/>
        <v>-1.1348508784020188</v>
      </c>
      <c r="U108" s="3">
        <f t="shared" si="10"/>
        <v>0.7977245515066631</v>
      </c>
      <c r="V108" s="3">
        <f t="shared" si="11"/>
        <v>1.8711728956810074</v>
      </c>
    </row>
    <row r="109" spans="1:22" x14ac:dyDescent="0.25">
      <c r="A109" t="s">
        <v>54</v>
      </c>
      <c r="B109" t="s">
        <v>26</v>
      </c>
      <c r="C109">
        <v>2020</v>
      </c>
      <c r="D109" t="s">
        <v>39</v>
      </c>
      <c r="E109" s="4">
        <v>5046.84</v>
      </c>
      <c r="F109" s="4">
        <v>2557.7199999999998</v>
      </c>
      <c r="G109" s="4">
        <v>403.9</v>
      </c>
      <c r="H109" s="4">
        <v>438.44</v>
      </c>
      <c r="I109" s="4">
        <v>563.76</v>
      </c>
      <c r="J109" s="2">
        <v>1.0271468189999999</v>
      </c>
      <c r="K109" s="3">
        <v>8</v>
      </c>
      <c r="L109" s="3">
        <v>16.22</v>
      </c>
      <c r="M109" t="s">
        <v>18</v>
      </c>
      <c r="N109" s="2">
        <v>1.506796332</v>
      </c>
      <c r="O109" s="2">
        <v>1.080030276</v>
      </c>
      <c r="P109" s="2">
        <f t="shared" si="6"/>
        <v>0.50679633196217821</v>
      </c>
      <c r="Q109" s="1">
        <f>Table1 [ Net_Income ] /H:H</f>
        <v>0.92122069154274244</v>
      </c>
      <c r="R109" s="2">
        <f t="shared" si="7"/>
        <v>8.0030276370956874E-2</v>
      </c>
      <c r="S109" s="2">
        <f t="shared" si="8"/>
        <v>1.3957910373854916</v>
      </c>
      <c r="T109" s="3">
        <f t="shared" si="9"/>
        <v>-4.1755641166758384</v>
      </c>
      <c r="U109" s="3">
        <f t="shared" si="10"/>
        <v>-0.52456253562125832</v>
      </c>
      <c r="V109" s="3">
        <f t="shared" si="11"/>
        <v>-0.68939391179424414</v>
      </c>
    </row>
    <row r="110" spans="1:22" x14ac:dyDescent="0.25">
      <c r="A110" t="s">
        <v>54</v>
      </c>
      <c r="B110" t="s">
        <v>23</v>
      </c>
      <c r="C110">
        <v>2021</v>
      </c>
      <c r="D110" t="s">
        <v>39</v>
      </c>
      <c r="E110" s="4">
        <v>9130.43</v>
      </c>
      <c r="F110" s="4">
        <v>4195.68</v>
      </c>
      <c r="G110" s="4">
        <v>-35.57</v>
      </c>
      <c r="H110" s="4">
        <v>-41.26</v>
      </c>
      <c r="I110" s="4">
        <v>-82.02</v>
      </c>
      <c r="J110" s="2">
        <v>0.85006042800000003</v>
      </c>
      <c r="K110" s="3">
        <v>-0.39</v>
      </c>
      <c r="L110" s="3">
        <v>-0.72</v>
      </c>
      <c r="M110" t="s">
        <v>25</v>
      </c>
      <c r="N110" s="2">
        <v>1.4595270979999999</v>
      </c>
      <c r="O110" s="2">
        <v>0.99610423599999998</v>
      </c>
      <c r="P110" s="2">
        <f t="shared" si="6"/>
        <v>0.45952709784752749</v>
      </c>
      <c r="Q110" s="1">
        <f>Table1 [ Net_Income ] /H:H</f>
        <v>0.86209403780901606</v>
      </c>
      <c r="R110" s="2">
        <f t="shared" si="7"/>
        <v>-3.8957639454001618E-3</v>
      </c>
      <c r="S110" s="2">
        <f t="shared" si="8"/>
        <v>2.3058757379814447</v>
      </c>
      <c r="T110" s="3">
        <f t="shared" si="9"/>
        <v>-1.0880663530576875</v>
      </c>
      <c r="U110" s="3">
        <f t="shared" si="10"/>
        <v>0.80913799526040053</v>
      </c>
      <c r="V110" s="3">
        <f t="shared" si="11"/>
        <v>0.64039847989615772</v>
      </c>
    </row>
    <row r="111" spans="1:22" x14ac:dyDescent="0.25">
      <c r="A111" t="s">
        <v>54</v>
      </c>
      <c r="B111" t="s">
        <v>28</v>
      </c>
      <c r="C111">
        <v>2022</v>
      </c>
      <c r="D111" t="s">
        <v>39</v>
      </c>
      <c r="E111" s="4">
        <v>2486.5300000000002</v>
      </c>
      <c r="F111" s="4">
        <v>902.27</v>
      </c>
      <c r="G111" s="4">
        <v>363.06</v>
      </c>
      <c r="H111" s="4">
        <v>338.78</v>
      </c>
      <c r="I111" s="4">
        <v>455.28</v>
      </c>
      <c r="J111" s="2">
        <v>0.56916062199999995</v>
      </c>
      <c r="K111" s="3">
        <v>14.6</v>
      </c>
      <c r="L111" s="3">
        <v>22.9</v>
      </c>
      <c r="M111" t="s">
        <v>18</v>
      </c>
      <c r="N111" s="2">
        <v>1.362863106</v>
      </c>
      <c r="O111" s="2">
        <v>1.146010706</v>
      </c>
      <c r="P111" s="2">
        <f t="shared" si="6"/>
        <v>0.36286310641737679</v>
      </c>
      <c r="Q111" s="1">
        <f>Table1 [ Net_Income ] /H:H</f>
        <v>1.0716689296888837</v>
      </c>
      <c r="R111" s="2">
        <f t="shared" si="7"/>
        <v>0.14601070568221577</v>
      </c>
      <c r="S111" s="2">
        <f t="shared" si="8"/>
        <v>1.2540076020492479</v>
      </c>
      <c r="T111" s="3">
        <f t="shared" si="9"/>
        <v>-11.206915940399213</v>
      </c>
      <c r="U111" s="3">
        <f t="shared" si="10"/>
        <v>-0.72766561925341955</v>
      </c>
      <c r="V111" s="3">
        <f t="shared" si="11"/>
        <v>-0.78495261793082416</v>
      </c>
    </row>
    <row r="112" spans="1:22" x14ac:dyDescent="0.25">
      <c r="A112" t="s">
        <v>55</v>
      </c>
      <c r="B112" t="s">
        <v>23</v>
      </c>
      <c r="C112">
        <v>2018</v>
      </c>
      <c r="D112" t="s">
        <v>29</v>
      </c>
      <c r="E112" s="4">
        <v>6829.78</v>
      </c>
      <c r="F112" s="4">
        <v>2545.0500000000002</v>
      </c>
      <c r="G112" s="4">
        <v>982.92</v>
      </c>
      <c r="H112" s="4">
        <v>1011.68</v>
      </c>
      <c r="I112" s="4">
        <v>1182</v>
      </c>
      <c r="J112" s="2">
        <v>0.59384409000000005</v>
      </c>
      <c r="K112" s="3">
        <v>14.39</v>
      </c>
      <c r="L112" s="3">
        <v>22.93</v>
      </c>
      <c r="M112" t="s">
        <v>18</v>
      </c>
      <c r="N112" s="2">
        <v>1.372640114</v>
      </c>
      <c r="O112" s="2">
        <v>1.1439167880000001</v>
      </c>
      <c r="P112" s="2">
        <f t="shared" si="6"/>
        <v>0.37264011432286254</v>
      </c>
      <c r="Q112" s="1">
        <f>Table1 [ Net_Income ] /H:H</f>
        <v>0.97157203858927721</v>
      </c>
      <c r="R112" s="2">
        <f t="shared" si="7"/>
        <v>0.14391678794924581</v>
      </c>
      <c r="S112" s="2">
        <f t="shared" si="8"/>
        <v>1.2025393724819924</v>
      </c>
      <c r="T112" s="3" t="str">
        <f t="shared" si="9"/>
        <v/>
      </c>
      <c r="U112" s="3" t="str">
        <f t="shared" si="10"/>
        <v/>
      </c>
      <c r="V112" s="3" t="str">
        <f t="shared" si="11"/>
        <v/>
      </c>
    </row>
    <row r="113" spans="1:22" x14ac:dyDescent="0.25">
      <c r="A113" t="s">
        <v>55</v>
      </c>
      <c r="B113" t="s">
        <v>19</v>
      </c>
      <c r="C113">
        <v>2019</v>
      </c>
      <c r="D113" t="s">
        <v>29</v>
      </c>
      <c r="E113" s="4">
        <v>1791.26</v>
      </c>
      <c r="F113" s="4">
        <v>1106.24</v>
      </c>
      <c r="G113" s="4">
        <v>-90.91</v>
      </c>
      <c r="H113" s="4">
        <v>-98.7</v>
      </c>
      <c r="I113" s="4">
        <v>-93.32</v>
      </c>
      <c r="J113" s="2">
        <v>1.612558597</v>
      </c>
      <c r="K113" s="3">
        <v>-5.07</v>
      </c>
      <c r="L113" s="3">
        <v>-13.25</v>
      </c>
      <c r="M113" t="s">
        <v>25</v>
      </c>
      <c r="N113" s="2">
        <v>1.617576455</v>
      </c>
      <c r="O113" s="2">
        <v>0.949248015</v>
      </c>
      <c r="P113" s="2">
        <f t="shared" si="6"/>
        <v>0.61757645456271004</v>
      </c>
      <c r="Q113" s="1">
        <f>Table1 [ Net_Income ] /H:H</f>
        <v>0.92107396149949339</v>
      </c>
      <c r="R113" s="2">
        <f t="shared" si="7"/>
        <v>-5.0751984636512842E-2</v>
      </c>
      <c r="S113" s="2">
        <f t="shared" si="8"/>
        <v>1.0265097349026508</v>
      </c>
      <c r="T113" s="3">
        <f t="shared" si="9"/>
        <v>-1.0924897244943637</v>
      </c>
      <c r="U113" s="3">
        <f t="shared" si="10"/>
        <v>-0.73772800880848277</v>
      </c>
      <c r="V113" s="3">
        <f t="shared" si="11"/>
        <v>-0.56533663385788102</v>
      </c>
    </row>
    <row r="114" spans="1:22" x14ac:dyDescent="0.25">
      <c r="A114" t="s">
        <v>55</v>
      </c>
      <c r="B114" t="s">
        <v>19</v>
      </c>
      <c r="C114">
        <v>2020</v>
      </c>
      <c r="D114" t="s">
        <v>29</v>
      </c>
      <c r="E114" s="4">
        <v>2635.2</v>
      </c>
      <c r="F114" s="4">
        <v>1115.08</v>
      </c>
      <c r="G114" s="4">
        <v>1192.9000000000001</v>
      </c>
      <c r="H114" s="4">
        <v>1015.16</v>
      </c>
      <c r="I114" s="4">
        <v>1151.82</v>
      </c>
      <c r="J114" s="2">
        <v>0.73306423799999998</v>
      </c>
      <c r="K114" s="3">
        <v>45.25</v>
      </c>
      <c r="L114" s="3">
        <v>78.42</v>
      </c>
      <c r="M114" t="s">
        <v>18</v>
      </c>
      <c r="N114" s="2">
        <v>1.4231481479999999</v>
      </c>
      <c r="O114" s="2">
        <v>1.4526791139999999</v>
      </c>
      <c r="P114" s="2">
        <f t="shared" si="6"/>
        <v>0.42314814814814816</v>
      </c>
      <c r="Q114" s="1">
        <f>Table1 [ Net_Income ] /H:H</f>
        <v>1.1750857007762325</v>
      </c>
      <c r="R114" s="2">
        <f t="shared" si="7"/>
        <v>0.45267911353976936</v>
      </c>
      <c r="S114" s="2">
        <f t="shared" si="8"/>
        <v>0.96556291390728466</v>
      </c>
      <c r="T114" s="3">
        <f t="shared" si="9"/>
        <v>-14.121768782312179</v>
      </c>
      <c r="U114" s="3">
        <f t="shared" si="10"/>
        <v>0.47114321762334882</v>
      </c>
      <c r="V114" s="3">
        <f t="shared" si="11"/>
        <v>7.991032687301055E-3</v>
      </c>
    </row>
    <row r="115" spans="1:22" x14ac:dyDescent="0.25">
      <c r="A115" t="s">
        <v>55</v>
      </c>
      <c r="B115" t="s">
        <v>26</v>
      </c>
      <c r="C115">
        <v>2021</v>
      </c>
      <c r="D115" t="s">
        <v>29</v>
      </c>
      <c r="E115" s="4">
        <v>3904.23</v>
      </c>
      <c r="F115" s="4">
        <v>2378.73</v>
      </c>
      <c r="G115" s="4">
        <v>1043.76</v>
      </c>
      <c r="H115" s="4">
        <v>840.11</v>
      </c>
      <c r="I115" s="4">
        <v>1083.1400000000001</v>
      </c>
      <c r="J115" s="2">
        <v>1.5582892479999999</v>
      </c>
      <c r="K115" s="3">
        <v>26.73</v>
      </c>
      <c r="L115" s="3">
        <v>68.38</v>
      </c>
      <c r="M115" t="s">
        <v>18</v>
      </c>
      <c r="N115" s="2">
        <v>1.609269946</v>
      </c>
      <c r="O115" s="2">
        <v>1.2673408070000001</v>
      </c>
      <c r="P115" s="2">
        <f t="shared" si="6"/>
        <v>0.60926994567430715</v>
      </c>
      <c r="Q115" s="1">
        <f>Table1 [ Net_Income ] /H:H</f>
        <v>1.2424087321898323</v>
      </c>
      <c r="R115" s="2">
        <f t="shared" si="7"/>
        <v>0.26734080727825971</v>
      </c>
      <c r="S115" s="2">
        <f t="shared" si="8"/>
        <v>1.0377289798421094</v>
      </c>
      <c r="T115" s="3">
        <f t="shared" si="9"/>
        <v>-0.12502305306396186</v>
      </c>
      <c r="U115" s="3">
        <f t="shared" si="10"/>
        <v>0.48156876138433524</v>
      </c>
      <c r="V115" s="3">
        <f t="shared" si="11"/>
        <v>1.1332370771603832</v>
      </c>
    </row>
    <row r="116" spans="1:22" x14ac:dyDescent="0.25">
      <c r="A116" t="s">
        <v>55</v>
      </c>
      <c r="B116" t="s">
        <v>26</v>
      </c>
      <c r="C116">
        <v>2022</v>
      </c>
      <c r="D116" t="s">
        <v>29</v>
      </c>
      <c r="E116" s="4">
        <v>1317.75</v>
      </c>
      <c r="F116" s="4">
        <v>556.70000000000005</v>
      </c>
      <c r="G116" s="4">
        <v>1316.9</v>
      </c>
      <c r="H116" s="4">
        <v>1360.83</v>
      </c>
      <c r="I116" s="4">
        <v>1277.24</v>
      </c>
      <c r="J116" s="2">
        <v>0.73052322300000005</v>
      </c>
      <c r="K116" s="3">
        <v>99.86</v>
      </c>
      <c r="L116" s="3">
        <v>172.81</v>
      </c>
      <c r="M116" t="s">
        <v>18</v>
      </c>
      <c r="N116" s="2">
        <v>1.4224625310000001</v>
      </c>
      <c r="O116" s="2">
        <v>1.9993549610000001</v>
      </c>
      <c r="P116" s="2">
        <f t="shared" si="6"/>
        <v>0.42246253082906471</v>
      </c>
      <c r="Q116" s="1">
        <f>Table1 [ Net_Income ] /H:H</f>
        <v>0.96771823078562358</v>
      </c>
      <c r="R116" s="2">
        <f t="shared" si="7"/>
        <v>0.99935496110794919</v>
      </c>
      <c r="S116" s="2">
        <f t="shared" si="8"/>
        <v>0.96988381805755941</v>
      </c>
      <c r="T116" s="3">
        <f t="shared" si="9"/>
        <v>0.26168851076875921</v>
      </c>
      <c r="U116" s="3">
        <f t="shared" si="10"/>
        <v>-0.66248146241384342</v>
      </c>
      <c r="V116" s="3">
        <f t="shared" si="11"/>
        <v>-0.76596755411501094</v>
      </c>
    </row>
    <row r="117" spans="1:22" x14ac:dyDescent="0.25">
      <c r="A117" t="s">
        <v>56</v>
      </c>
      <c r="B117" t="s">
        <v>31</v>
      </c>
      <c r="C117">
        <v>2018</v>
      </c>
      <c r="D117" t="s">
        <v>39</v>
      </c>
      <c r="E117" s="4">
        <v>1409.91</v>
      </c>
      <c r="F117" s="4">
        <v>729.02</v>
      </c>
      <c r="G117" s="4">
        <v>-221.77</v>
      </c>
      <c r="H117" s="4">
        <v>-186.36</v>
      </c>
      <c r="I117" s="4">
        <v>-319.36</v>
      </c>
      <c r="J117" s="2">
        <v>1.0691098059999999</v>
      </c>
      <c r="K117" s="3">
        <v>-15.72</v>
      </c>
      <c r="L117" s="3">
        <v>-32.520000000000003</v>
      </c>
      <c r="M117" t="s">
        <v>20</v>
      </c>
      <c r="N117" s="2">
        <v>1.5170684649999999</v>
      </c>
      <c r="O117" s="2">
        <v>0.84270627200000003</v>
      </c>
      <c r="P117" s="2">
        <f t="shared" si="6"/>
        <v>0.5170684653630373</v>
      </c>
      <c r="Q117" s="1">
        <f>Table1 [ Net_Income ] /H:H</f>
        <v>1.1900085855333762</v>
      </c>
      <c r="R117" s="2">
        <f t="shared" si="7"/>
        <v>-0.1572937279684519</v>
      </c>
      <c r="S117" s="2">
        <f t="shared" si="8"/>
        <v>1.4400505027731434</v>
      </c>
      <c r="T117" s="3" t="str">
        <f t="shared" si="9"/>
        <v/>
      </c>
      <c r="U117" s="3" t="str">
        <f t="shared" si="10"/>
        <v/>
      </c>
      <c r="V117" s="3" t="str">
        <f t="shared" si="11"/>
        <v/>
      </c>
    </row>
    <row r="118" spans="1:22" x14ac:dyDescent="0.25">
      <c r="A118" t="s">
        <v>56</v>
      </c>
      <c r="B118" t="s">
        <v>30</v>
      </c>
      <c r="C118">
        <v>2019</v>
      </c>
      <c r="D118" t="s">
        <v>39</v>
      </c>
      <c r="E118" s="4">
        <v>1287.78</v>
      </c>
      <c r="F118" s="4">
        <v>1023.05</v>
      </c>
      <c r="G118" s="4">
        <v>1080.17</v>
      </c>
      <c r="H118" s="4">
        <v>874.08</v>
      </c>
      <c r="I118" s="4">
        <v>1140.72</v>
      </c>
      <c r="J118" s="2">
        <v>3.8499835500000001</v>
      </c>
      <c r="K118" s="3">
        <v>83.81</v>
      </c>
      <c r="L118" s="3">
        <v>406.49</v>
      </c>
      <c r="M118" t="s">
        <v>18</v>
      </c>
      <c r="N118" s="2">
        <v>1.7944291729999999</v>
      </c>
      <c r="O118" s="2">
        <v>1.838784575</v>
      </c>
      <c r="P118" s="2">
        <f t="shared" si="6"/>
        <v>0.79442917268477531</v>
      </c>
      <c r="Q118" s="1">
        <f>Table1 [ Net_Income ] /H:H</f>
        <v>1.2357793336994325</v>
      </c>
      <c r="R118" s="2">
        <f t="shared" si="7"/>
        <v>0.83878457500504755</v>
      </c>
      <c r="S118" s="2">
        <f t="shared" si="8"/>
        <v>1.0560559911865723</v>
      </c>
      <c r="T118" s="3">
        <f t="shared" si="9"/>
        <v>-5.8706768273436447</v>
      </c>
      <c r="U118" s="3">
        <f t="shared" si="10"/>
        <v>-8.6622550375555954E-2</v>
      </c>
      <c r="V118" s="3">
        <f t="shared" si="11"/>
        <v>0.40332226825052808</v>
      </c>
    </row>
    <row r="119" spans="1:22" x14ac:dyDescent="0.25">
      <c r="A119" t="s">
        <v>56</v>
      </c>
      <c r="B119" t="s">
        <v>26</v>
      </c>
      <c r="C119">
        <v>2020</v>
      </c>
      <c r="D119" t="s">
        <v>39</v>
      </c>
      <c r="E119" s="4">
        <v>8958.3799999999992</v>
      </c>
      <c r="F119" s="4">
        <v>4502.18</v>
      </c>
      <c r="G119" s="4">
        <v>-291.51</v>
      </c>
      <c r="H119" s="4">
        <v>-331.2</v>
      </c>
      <c r="I119" s="4">
        <v>-127.23</v>
      </c>
      <c r="J119" s="2">
        <v>1.0100906300000001</v>
      </c>
      <c r="K119" s="3">
        <v>-3.25</v>
      </c>
      <c r="L119" s="3">
        <v>-6.54</v>
      </c>
      <c r="M119" t="s">
        <v>20</v>
      </c>
      <c r="N119" s="2">
        <v>1.5025663119999999</v>
      </c>
      <c r="O119" s="2">
        <v>0.96745951799999996</v>
      </c>
      <c r="P119" s="2">
        <f t="shared" si="6"/>
        <v>0.50256631221269921</v>
      </c>
      <c r="Q119" s="1">
        <f>Table1 [ Net_Income ] /H:H</f>
        <v>0.88016304347826091</v>
      </c>
      <c r="R119" s="2">
        <f t="shared" si="7"/>
        <v>-3.2540481649583966E-2</v>
      </c>
      <c r="S119" s="2">
        <f t="shared" si="8"/>
        <v>0.4364515797056705</v>
      </c>
      <c r="T119" s="3">
        <f t="shared" si="9"/>
        <v>-1.2698741864706482</v>
      </c>
      <c r="U119" s="3">
        <f t="shared" si="10"/>
        <v>5.9564521890385</v>
      </c>
      <c r="V119" s="3">
        <f t="shared" si="11"/>
        <v>3.4007428766922438</v>
      </c>
    </row>
    <row r="120" spans="1:22" x14ac:dyDescent="0.25">
      <c r="A120" t="s">
        <v>56</v>
      </c>
      <c r="B120" t="s">
        <v>21</v>
      </c>
      <c r="C120">
        <v>2021</v>
      </c>
      <c r="D120" t="s">
        <v>39</v>
      </c>
      <c r="E120" s="4">
        <v>2628.85</v>
      </c>
      <c r="F120" s="4">
        <v>971.23</v>
      </c>
      <c r="G120" s="4">
        <v>-250.67</v>
      </c>
      <c r="H120" s="4">
        <v>-292.87</v>
      </c>
      <c r="I120" s="4">
        <v>-102.72</v>
      </c>
      <c r="J120" s="2">
        <v>0.58556618699999996</v>
      </c>
      <c r="K120" s="3">
        <v>-9.5299999999999994</v>
      </c>
      <c r="L120" s="3">
        <v>-15.11</v>
      </c>
      <c r="M120" t="s">
        <v>20</v>
      </c>
      <c r="N120" s="2">
        <v>1.36945052</v>
      </c>
      <c r="O120" s="2">
        <v>0.90464651799999996</v>
      </c>
      <c r="P120" s="2">
        <f t="shared" si="6"/>
        <v>0.36945052018943647</v>
      </c>
      <c r="Q120" s="1">
        <f>Table1 [ Net_Income ] /H:H</f>
        <v>0.85590876498104951</v>
      </c>
      <c r="R120" s="2">
        <f t="shared" si="7"/>
        <v>-9.5353481560378109E-2</v>
      </c>
      <c r="S120" s="2">
        <f t="shared" si="8"/>
        <v>0.40978178481669131</v>
      </c>
      <c r="T120" s="3">
        <f t="shared" si="9"/>
        <v>-0.14009810984185792</v>
      </c>
      <c r="U120" s="3">
        <f t="shared" si="10"/>
        <v>-0.70654850542173908</v>
      </c>
      <c r="V120" s="3">
        <f t="shared" si="11"/>
        <v>-0.78427561758970099</v>
      </c>
    </row>
    <row r="121" spans="1:22" x14ac:dyDescent="0.25">
      <c r="A121" t="s">
        <v>56</v>
      </c>
      <c r="B121" t="s">
        <v>40</v>
      </c>
      <c r="C121">
        <v>2022</v>
      </c>
      <c r="D121" t="s">
        <v>39</v>
      </c>
      <c r="E121" s="4">
        <v>5531.49</v>
      </c>
      <c r="F121" s="4">
        <v>2283.96</v>
      </c>
      <c r="G121" s="4">
        <v>988.5</v>
      </c>
      <c r="H121" s="4">
        <v>872.09</v>
      </c>
      <c r="I121" s="4">
        <v>1103.6199999999999</v>
      </c>
      <c r="J121" s="2">
        <v>0.703075373</v>
      </c>
      <c r="K121" s="3">
        <v>17.87</v>
      </c>
      <c r="L121" s="3">
        <v>30.43</v>
      </c>
      <c r="M121" t="s">
        <v>18</v>
      </c>
      <c r="N121" s="2">
        <v>1.412901406</v>
      </c>
      <c r="O121" s="2">
        <v>1.17870411</v>
      </c>
      <c r="P121" s="2">
        <f t="shared" si="6"/>
        <v>0.41290140631186173</v>
      </c>
      <c r="Q121" s="1">
        <f>Table1 [ Net_Income ] /H:H</f>
        <v>1.1334839294109553</v>
      </c>
      <c r="R121" s="2">
        <f t="shared" si="7"/>
        <v>0.17870411046571538</v>
      </c>
      <c r="S121" s="2">
        <f t="shared" si="8"/>
        <v>1.1164592817400101</v>
      </c>
      <c r="T121" s="3">
        <f t="shared" si="9"/>
        <v>-4.9434316033031482</v>
      </c>
      <c r="U121" s="3">
        <f t="shared" si="10"/>
        <v>1.1041482016851474</v>
      </c>
      <c r="V121" s="3">
        <f t="shared" si="11"/>
        <v>1.3516159920925013</v>
      </c>
    </row>
    <row r="122" spans="1:22" x14ac:dyDescent="0.25">
      <c r="A122" t="s">
        <v>57</v>
      </c>
      <c r="B122" t="s">
        <v>19</v>
      </c>
      <c r="C122">
        <v>2018</v>
      </c>
      <c r="D122" t="s">
        <v>33</v>
      </c>
      <c r="E122" s="4">
        <v>8956.85</v>
      </c>
      <c r="F122" s="4">
        <v>5367.65</v>
      </c>
      <c r="G122" s="4">
        <v>192.69</v>
      </c>
      <c r="H122" s="4">
        <v>180.9</v>
      </c>
      <c r="I122" s="4">
        <v>287.69</v>
      </c>
      <c r="J122" s="2">
        <v>1.495082115</v>
      </c>
      <c r="K122" s="3">
        <v>2.15</v>
      </c>
      <c r="L122" s="3">
        <v>5.37</v>
      </c>
      <c r="M122" t="s">
        <v>25</v>
      </c>
      <c r="N122" s="2">
        <v>1.5992787639999999</v>
      </c>
      <c r="O122" s="2">
        <v>1.021513144</v>
      </c>
      <c r="P122" s="2">
        <f t="shared" si="6"/>
        <v>0.5992787642977162</v>
      </c>
      <c r="Q122" s="1">
        <f>Table1 [ Net_Income ] /H:H</f>
        <v>1.0651741293532337</v>
      </c>
      <c r="R122" s="2">
        <f t="shared" si="7"/>
        <v>2.1513143571679775E-2</v>
      </c>
      <c r="S122" s="2">
        <f t="shared" si="8"/>
        <v>1.4930198764855467</v>
      </c>
      <c r="T122" s="3" t="str">
        <f t="shared" si="9"/>
        <v/>
      </c>
      <c r="U122" s="3" t="str">
        <f t="shared" si="10"/>
        <v/>
      </c>
      <c r="V122" s="3" t="str">
        <f t="shared" si="11"/>
        <v/>
      </c>
    </row>
    <row r="123" spans="1:22" x14ac:dyDescent="0.25">
      <c r="A123" t="s">
        <v>57</v>
      </c>
      <c r="B123" t="s">
        <v>31</v>
      </c>
      <c r="C123">
        <v>2019</v>
      </c>
      <c r="D123" t="s">
        <v>33</v>
      </c>
      <c r="E123" s="4">
        <v>3921.93</v>
      </c>
      <c r="F123" s="4">
        <v>3139.03</v>
      </c>
      <c r="G123" s="4">
        <v>-3.55</v>
      </c>
      <c r="H123" s="4">
        <v>-3.66</v>
      </c>
      <c r="I123" s="4">
        <v>-137.34</v>
      </c>
      <c r="J123" s="2">
        <v>4.0043416199999999</v>
      </c>
      <c r="K123" s="3">
        <v>-0.09</v>
      </c>
      <c r="L123" s="3">
        <v>-0.45</v>
      </c>
      <c r="M123" t="s">
        <v>25</v>
      </c>
      <c r="N123" s="2">
        <v>1.8003788949999999</v>
      </c>
      <c r="O123" s="2">
        <v>0.99909483300000002</v>
      </c>
      <c r="P123" s="2">
        <f t="shared" si="6"/>
        <v>0.80037889508481797</v>
      </c>
      <c r="Q123" s="1">
        <f>Table1 [ Net_Income ] /H:H</f>
        <v>0.9699453551912568</v>
      </c>
      <c r="R123" s="2">
        <f t="shared" si="7"/>
        <v>-9.0516658889883302E-4</v>
      </c>
      <c r="S123" s="2">
        <f t="shared" si="8"/>
        <v>38.687323943661973</v>
      </c>
      <c r="T123" s="3">
        <f t="shared" si="9"/>
        <v>-1.0184233743318283</v>
      </c>
      <c r="U123" s="3">
        <f t="shared" si="10"/>
        <v>-0.56213065977436261</v>
      </c>
      <c r="V123" s="3">
        <f t="shared" si="11"/>
        <v>-0.41519473140014712</v>
      </c>
    </row>
    <row r="124" spans="1:22" x14ac:dyDescent="0.25">
      <c r="A124" t="s">
        <v>57</v>
      </c>
      <c r="B124" t="s">
        <v>21</v>
      </c>
      <c r="C124">
        <v>2020</v>
      </c>
      <c r="D124" t="s">
        <v>33</v>
      </c>
      <c r="E124" s="4">
        <v>4163.53</v>
      </c>
      <c r="F124" s="4">
        <v>3713.16</v>
      </c>
      <c r="G124" s="4">
        <v>764.53</v>
      </c>
      <c r="H124" s="4">
        <v>615.63</v>
      </c>
      <c r="I124" s="4">
        <v>829.94</v>
      </c>
      <c r="J124" s="2">
        <v>8.2263819009999999</v>
      </c>
      <c r="K124" s="3">
        <v>18.36</v>
      </c>
      <c r="L124" s="3">
        <v>169.38</v>
      </c>
      <c r="M124" t="s">
        <v>18</v>
      </c>
      <c r="N124" s="2">
        <v>1.8918297690000001</v>
      </c>
      <c r="O124" s="2">
        <v>1.183625433</v>
      </c>
      <c r="P124" s="2">
        <f t="shared" si="6"/>
        <v>0.89182976945044234</v>
      </c>
      <c r="Q124" s="1">
        <f>Table1 [ Net_Income ] /H:H</f>
        <v>1.2418660559102057</v>
      </c>
      <c r="R124" s="2">
        <f t="shared" si="7"/>
        <v>0.18362543322613264</v>
      </c>
      <c r="S124" s="2">
        <f t="shared" si="8"/>
        <v>1.0855558316874421</v>
      </c>
      <c r="T124" s="3">
        <f t="shared" si="9"/>
        <v>-216.36056338028169</v>
      </c>
      <c r="U124" s="3">
        <f t="shared" si="10"/>
        <v>6.1602323345903653E-2</v>
      </c>
      <c r="V124" s="3">
        <f t="shared" si="11"/>
        <v>0.18290045013905556</v>
      </c>
    </row>
    <row r="125" spans="1:22" x14ac:dyDescent="0.25">
      <c r="A125" t="s">
        <v>57</v>
      </c>
      <c r="B125" t="s">
        <v>30</v>
      </c>
      <c r="C125">
        <v>2021</v>
      </c>
      <c r="D125" t="s">
        <v>33</v>
      </c>
      <c r="E125" s="4">
        <v>1527.28</v>
      </c>
      <c r="F125" s="4">
        <v>1385.09</v>
      </c>
      <c r="G125" s="4">
        <v>1221.26</v>
      </c>
      <c r="H125" s="4">
        <v>1238.4000000000001</v>
      </c>
      <c r="I125" s="4">
        <v>1095.05</v>
      </c>
      <c r="J125" s="2">
        <v>9.6736295420000005</v>
      </c>
      <c r="K125" s="3">
        <v>79.91</v>
      </c>
      <c r="L125" s="3">
        <v>852.94</v>
      </c>
      <c r="M125" t="s">
        <v>18</v>
      </c>
      <c r="N125" s="2">
        <v>1.9068998479999999</v>
      </c>
      <c r="O125" s="2">
        <v>1.799630716</v>
      </c>
      <c r="P125" s="2">
        <f t="shared" si="6"/>
        <v>0.90689984809596136</v>
      </c>
      <c r="Q125" s="1">
        <f>Table1 [ Net_Income ] /H:H</f>
        <v>0.98615956072351418</v>
      </c>
      <c r="R125" s="2">
        <f t="shared" si="7"/>
        <v>0.79963071604420932</v>
      </c>
      <c r="S125" s="2">
        <f t="shared" si="8"/>
        <v>0.89665591274585266</v>
      </c>
      <c r="T125" s="3">
        <f t="shared" si="9"/>
        <v>0.59739970962552158</v>
      </c>
      <c r="U125" s="3">
        <f t="shared" si="10"/>
        <v>-0.63317665538617474</v>
      </c>
      <c r="V125" s="3">
        <f t="shared" si="11"/>
        <v>-0.62697809951631489</v>
      </c>
    </row>
    <row r="126" spans="1:22" x14ac:dyDescent="0.25">
      <c r="A126" t="s">
        <v>57</v>
      </c>
      <c r="B126" t="s">
        <v>26</v>
      </c>
      <c r="C126">
        <v>2022</v>
      </c>
      <c r="D126" t="s">
        <v>33</v>
      </c>
      <c r="E126" s="4">
        <v>4741.93</v>
      </c>
      <c r="F126" s="4">
        <v>3639.21</v>
      </c>
      <c r="G126" s="4">
        <v>-80.19</v>
      </c>
      <c r="H126" s="4">
        <v>-92.96</v>
      </c>
      <c r="I126" s="4">
        <v>-198.13</v>
      </c>
      <c r="J126" s="2">
        <v>3.2972376379999999</v>
      </c>
      <c r="K126" s="3">
        <v>-1.69</v>
      </c>
      <c r="L126" s="3">
        <v>-7.27</v>
      </c>
      <c r="M126" t="s">
        <v>25</v>
      </c>
      <c r="N126" s="2">
        <v>1.7674533370000001</v>
      </c>
      <c r="O126" s="2">
        <v>0.98308916400000002</v>
      </c>
      <c r="P126" s="2">
        <f t="shared" si="6"/>
        <v>0.76745333651066128</v>
      </c>
      <c r="Q126" s="1">
        <f>Table1 [ Net_Income ] /H:H</f>
        <v>0.86262908777969027</v>
      </c>
      <c r="R126" s="2">
        <f t="shared" si="7"/>
        <v>-1.6910835883279591E-2</v>
      </c>
      <c r="S126" s="2">
        <f t="shared" si="8"/>
        <v>2.4707569522384336</v>
      </c>
      <c r="T126" s="3">
        <f t="shared" si="9"/>
        <v>-1.0656616936606456</v>
      </c>
      <c r="U126" s="3">
        <f t="shared" si="10"/>
        <v>2.1048203341888851</v>
      </c>
      <c r="V126" s="3">
        <f t="shared" si="11"/>
        <v>1.6274177129284018</v>
      </c>
    </row>
    <row r="127" spans="1:22" x14ac:dyDescent="0.25">
      <c r="A127" t="s">
        <v>58</v>
      </c>
      <c r="B127" t="s">
        <v>40</v>
      </c>
      <c r="C127">
        <v>2018</v>
      </c>
      <c r="D127" t="s">
        <v>33</v>
      </c>
      <c r="E127" s="4">
        <v>5613.38</v>
      </c>
      <c r="F127" s="4">
        <v>2847.52</v>
      </c>
      <c r="G127" s="4">
        <v>88.09</v>
      </c>
      <c r="H127" s="4">
        <v>95.63</v>
      </c>
      <c r="I127" s="4">
        <v>99.15</v>
      </c>
      <c r="J127" s="2">
        <v>1.029154863</v>
      </c>
      <c r="K127" s="3">
        <v>1.57</v>
      </c>
      <c r="L127" s="3">
        <v>3.18</v>
      </c>
      <c r="M127" t="s">
        <v>25</v>
      </c>
      <c r="N127" s="2">
        <v>1.5072736920000001</v>
      </c>
      <c r="O127" s="2">
        <v>1.0156928620000001</v>
      </c>
      <c r="P127" s="2">
        <f t="shared" si="6"/>
        <v>0.50727369249899346</v>
      </c>
      <c r="Q127" s="1">
        <f>Table1 [ Net_Income ] /H:H</f>
        <v>0.92115444944055225</v>
      </c>
      <c r="R127" s="2">
        <f t="shared" si="7"/>
        <v>1.5692862410882569E-2</v>
      </c>
      <c r="S127" s="2">
        <f t="shared" si="8"/>
        <v>1.1255534112839143</v>
      </c>
      <c r="T127" s="3" t="str">
        <f t="shared" si="9"/>
        <v/>
      </c>
      <c r="U127" s="3" t="str">
        <f t="shared" si="10"/>
        <v/>
      </c>
      <c r="V127" s="3" t="str">
        <f t="shared" si="11"/>
        <v/>
      </c>
    </row>
    <row r="128" spans="1:22" x14ac:dyDescent="0.25">
      <c r="A128" t="s">
        <v>58</v>
      </c>
      <c r="B128" t="s">
        <v>23</v>
      </c>
      <c r="C128">
        <v>2019</v>
      </c>
      <c r="D128" t="s">
        <v>33</v>
      </c>
      <c r="E128" s="4">
        <v>7360.44</v>
      </c>
      <c r="F128" s="4">
        <v>4306.8599999999997</v>
      </c>
      <c r="G128" s="4">
        <v>-189.52</v>
      </c>
      <c r="H128" s="4">
        <v>-165.41</v>
      </c>
      <c r="I128" s="4">
        <v>-44.81</v>
      </c>
      <c r="J128" s="2">
        <v>1.409969464</v>
      </c>
      <c r="K128" s="3">
        <v>-2.57</v>
      </c>
      <c r="L128" s="3">
        <v>-6.2</v>
      </c>
      <c r="M128" t="s">
        <v>25</v>
      </c>
      <c r="N128" s="2">
        <v>1.5851362149999999</v>
      </c>
      <c r="O128" s="2">
        <v>0.97425153900000006</v>
      </c>
      <c r="P128" s="2">
        <f t="shared" si="6"/>
        <v>0.58513621468281785</v>
      </c>
      <c r="Q128" s="1">
        <f>Table1 [ Net_Income ] /H:H</f>
        <v>1.1457590230336741</v>
      </c>
      <c r="R128" s="2">
        <f t="shared" si="7"/>
        <v>-2.5748460689850067E-2</v>
      </c>
      <c r="S128" s="2">
        <f t="shared" si="8"/>
        <v>0.2364394259181089</v>
      </c>
      <c r="T128" s="3">
        <f t="shared" si="9"/>
        <v>-3.1514360313315928</v>
      </c>
      <c r="U128" s="3">
        <f t="shared" si="10"/>
        <v>0.3112313793115733</v>
      </c>
      <c r="V128" s="3">
        <f t="shared" si="11"/>
        <v>0.51249508344102923</v>
      </c>
    </row>
    <row r="129" spans="1:22" x14ac:dyDescent="0.25">
      <c r="A129" t="s">
        <v>58</v>
      </c>
      <c r="B129" t="s">
        <v>22</v>
      </c>
      <c r="C129">
        <v>2020</v>
      </c>
      <c r="D129" t="s">
        <v>33</v>
      </c>
      <c r="E129" s="4">
        <v>8576.08</v>
      </c>
      <c r="F129" s="4">
        <v>7506.6</v>
      </c>
      <c r="G129" s="4">
        <v>553.16</v>
      </c>
      <c r="H129" s="4">
        <v>619.70000000000005</v>
      </c>
      <c r="I129" s="4">
        <v>744.73</v>
      </c>
      <c r="J129" s="2">
        <v>7.0123708880000004</v>
      </c>
      <c r="K129" s="3">
        <v>6.45</v>
      </c>
      <c r="L129" s="3">
        <v>51.67</v>
      </c>
      <c r="M129" t="s">
        <v>18</v>
      </c>
      <c r="N129" s="2">
        <v>1.8752950070000001</v>
      </c>
      <c r="O129" s="2">
        <v>1.0645003310000001</v>
      </c>
      <c r="P129" s="2">
        <f t="shared" si="6"/>
        <v>0.87529500657643122</v>
      </c>
      <c r="Q129" s="1">
        <f>Table1 [ Net_Income ] /H:H</f>
        <v>0.89262546393416153</v>
      </c>
      <c r="R129" s="2">
        <f t="shared" si="7"/>
        <v>6.4500331153627299E-2</v>
      </c>
      <c r="S129" s="2">
        <f t="shared" si="8"/>
        <v>1.346319328946417</v>
      </c>
      <c r="T129" s="3">
        <f t="shared" si="9"/>
        <v>-3.918742085268045</v>
      </c>
      <c r="U129" s="3">
        <f t="shared" si="10"/>
        <v>0.16515860464863519</v>
      </c>
      <c r="V129" s="3">
        <f t="shared" si="11"/>
        <v>0.74294033239993895</v>
      </c>
    </row>
    <row r="130" spans="1:22" x14ac:dyDescent="0.25">
      <c r="A130" t="s">
        <v>58</v>
      </c>
      <c r="B130" t="s">
        <v>28</v>
      </c>
      <c r="C130">
        <v>2021</v>
      </c>
      <c r="D130" t="s">
        <v>33</v>
      </c>
      <c r="E130" s="4">
        <v>3785.37</v>
      </c>
      <c r="F130" s="4">
        <v>2662.95</v>
      </c>
      <c r="G130" s="4">
        <v>-37.85</v>
      </c>
      <c r="H130" s="4">
        <v>-40.450000000000003</v>
      </c>
      <c r="I130" s="4">
        <v>-229.97</v>
      </c>
      <c r="J130" s="2">
        <v>2.370406494</v>
      </c>
      <c r="K130" s="3">
        <v>-1</v>
      </c>
      <c r="L130" s="3">
        <v>-3.37</v>
      </c>
      <c r="M130" t="s">
        <v>25</v>
      </c>
      <c r="N130" s="2">
        <v>1.7034847319999999</v>
      </c>
      <c r="O130" s="2">
        <v>0.990000977</v>
      </c>
      <c r="P130" s="2">
        <f t="shared" ref="P130:P193" si="12" xml:space="preserve"> F:F / E:E</f>
        <v>0.70348473200770334</v>
      </c>
      <c r="Q130" s="1">
        <f>Table1 [ Net_Income ] /H:H</f>
        <v>0.93572311495673666</v>
      </c>
      <c r="R130" s="2">
        <f t="shared" ref="R130:R193" si="13" xml:space="preserve"> G:G / E:E</f>
        <v>-9.9990225526170508E-3</v>
      </c>
      <c r="S130" s="2">
        <f t="shared" ref="S130:S193" si="14" xml:space="preserve"> I:I / G:G</f>
        <v>6.075825627476882</v>
      </c>
      <c r="T130" s="3">
        <f t="shared" ref="T130:T193" si="15">IF(A130=A129, (G130-G129)/G129, "")</f>
        <v>-1.0684250488104707</v>
      </c>
      <c r="U130" s="3">
        <f t="shared" ref="U130:U193" si="16">IF(A130=A129, (E130-E129) /E129, "")</f>
        <v>-0.55861302599789187</v>
      </c>
      <c r="V130" s="3">
        <f t="shared" ref="V130:V193" si="17">IF(A130=A129, (F130-F129) /F129, "")</f>
        <v>-0.64525217808328672</v>
      </c>
    </row>
    <row r="131" spans="1:22" x14ac:dyDescent="0.25">
      <c r="A131" t="s">
        <v>58</v>
      </c>
      <c r="B131" t="s">
        <v>40</v>
      </c>
      <c r="C131">
        <v>2022</v>
      </c>
      <c r="D131" t="s">
        <v>33</v>
      </c>
      <c r="E131" s="4">
        <v>8214.2800000000007</v>
      </c>
      <c r="F131" s="4">
        <v>4534.34</v>
      </c>
      <c r="G131" s="4">
        <v>613.44000000000005</v>
      </c>
      <c r="H131" s="4">
        <v>667.63</v>
      </c>
      <c r="I131" s="4">
        <v>735.57</v>
      </c>
      <c r="J131" s="2">
        <v>1.2318433310000001</v>
      </c>
      <c r="K131" s="3">
        <v>7.47</v>
      </c>
      <c r="L131" s="3">
        <v>16.670000000000002</v>
      </c>
      <c r="M131" t="s">
        <v>18</v>
      </c>
      <c r="N131" s="2">
        <v>1.552006993</v>
      </c>
      <c r="O131" s="2">
        <v>1.074679704</v>
      </c>
      <c r="P131" s="2">
        <f t="shared" si="12"/>
        <v>0.55200699270051667</v>
      </c>
      <c r="Q131" s="1">
        <f>Table1 [ Net_Income ] /H:H</f>
        <v>0.91883228734478684</v>
      </c>
      <c r="R131" s="2">
        <f t="shared" si="13"/>
        <v>7.467970412501157E-2</v>
      </c>
      <c r="S131" s="2">
        <f t="shared" si="14"/>
        <v>1.1990903755868545</v>
      </c>
      <c r="T131" s="3">
        <f t="shared" si="15"/>
        <v>-17.207133421400265</v>
      </c>
      <c r="U131" s="3">
        <f t="shared" si="16"/>
        <v>1.170007159141643</v>
      </c>
      <c r="V131" s="3">
        <f t="shared" si="17"/>
        <v>0.7027507088003907</v>
      </c>
    </row>
    <row r="132" spans="1:22" x14ac:dyDescent="0.25">
      <c r="A132" t="s">
        <v>59</v>
      </c>
      <c r="B132" t="s">
        <v>30</v>
      </c>
      <c r="C132">
        <v>2018</v>
      </c>
      <c r="D132" t="s">
        <v>17</v>
      </c>
      <c r="E132" s="4">
        <v>6398.34</v>
      </c>
      <c r="F132" s="4">
        <v>4809.17</v>
      </c>
      <c r="G132" s="4">
        <v>294.37</v>
      </c>
      <c r="H132" s="4">
        <v>314.16000000000003</v>
      </c>
      <c r="I132" s="4">
        <v>176.36</v>
      </c>
      <c r="J132" s="2">
        <v>3.0243085770000002</v>
      </c>
      <c r="K132" s="3">
        <v>4.5999999999999996</v>
      </c>
      <c r="L132" s="3">
        <v>18.510000000000002</v>
      </c>
      <c r="M132" t="s">
        <v>18</v>
      </c>
      <c r="N132" s="2">
        <v>1.7516277659999999</v>
      </c>
      <c r="O132" s="2">
        <v>1.0460072460000001</v>
      </c>
      <c r="P132" s="2">
        <f t="shared" si="12"/>
        <v>0.7516277659517937</v>
      </c>
      <c r="Q132" s="1">
        <f>Table1 [ Net_Income ] /H:H</f>
        <v>0.93700662083015018</v>
      </c>
      <c r="R132" s="2">
        <f t="shared" si="13"/>
        <v>4.6007245629335107E-2</v>
      </c>
      <c r="S132" s="2">
        <f t="shared" si="14"/>
        <v>0.59910996365118729</v>
      </c>
      <c r="T132" s="3" t="str">
        <f t="shared" si="15"/>
        <v/>
      </c>
      <c r="U132" s="3" t="str">
        <f t="shared" si="16"/>
        <v/>
      </c>
      <c r="V132" s="3" t="str">
        <f t="shared" si="17"/>
        <v/>
      </c>
    </row>
    <row r="133" spans="1:22" x14ac:dyDescent="0.25">
      <c r="A133" t="s">
        <v>59</v>
      </c>
      <c r="B133" t="s">
        <v>40</v>
      </c>
      <c r="C133">
        <v>2019</v>
      </c>
      <c r="D133" t="s">
        <v>17</v>
      </c>
      <c r="E133" s="4">
        <v>1259.3399999999999</v>
      </c>
      <c r="F133" s="4">
        <v>1025.23</v>
      </c>
      <c r="G133" s="4">
        <v>-84.23</v>
      </c>
      <c r="H133" s="4">
        <v>-68.28</v>
      </c>
      <c r="I133" s="4">
        <v>-211.65</v>
      </c>
      <c r="J133" s="2">
        <v>4.3606436850000003</v>
      </c>
      <c r="K133" s="3">
        <v>-6.68</v>
      </c>
      <c r="L133" s="3">
        <v>-35.82</v>
      </c>
      <c r="M133" t="s">
        <v>25</v>
      </c>
      <c r="N133" s="2">
        <v>1.8141010369999999</v>
      </c>
      <c r="O133" s="2">
        <v>0.93311575899999999</v>
      </c>
      <c r="P133" s="2">
        <f t="shared" si="12"/>
        <v>0.81410103705115389</v>
      </c>
      <c r="Q133" s="1">
        <f>Table1 [ Net_Income ] /H:H</f>
        <v>1.2335969537199767</v>
      </c>
      <c r="R133" s="2">
        <f t="shared" si="13"/>
        <v>-6.688424095160958E-2</v>
      </c>
      <c r="S133" s="2">
        <f t="shared" si="14"/>
        <v>2.5127626736317228</v>
      </c>
      <c r="T133" s="3">
        <f t="shared" si="15"/>
        <v>-1.2861364948873866</v>
      </c>
      <c r="U133" s="3">
        <f t="shared" si="16"/>
        <v>-0.80317707405358263</v>
      </c>
      <c r="V133" s="3">
        <f t="shared" si="17"/>
        <v>-0.78681768371673277</v>
      </c>
    </row>
    <row r="134" spans="1:22" x14ac:dyDescent="0.25">
      <c r="A134" t="s">
        <v>59</v>
      </c>
      <c r="B134" t="s">
        <v>30</v>
      </c>
      <c r="C134">
        <v>2020</v>
      </c>
      <c r="D134" t="s">
        <v>17</v>
      </c>
      <c r="E134" s="4">
        <v>2040.39</v>
      </c>
      <c r="F134" s="4">
        <v>1144.73</v>
      </c>
      <c r="G134" s="4">
        <v>183.63</v>
      </c>
      <c r="H134" s="4">
        <v>165.96</v>
      </c>
      <c r="I134" s="4">
        <v>135.51</v>
      </c>
      <c r="J134" s="2">
        <v>1.276661735</v>
      </c>
      <c r="K134" s="3">
        <v>9</v>
      </c>
      <c r="L134" s="3">
        <v>20.48</v>
      </c>
      <c r="M134" t="s">
        <v>25</v>
      </c>
      <c r="N134" s="2">
        <v>1.5610348999999999</v>
      </c>
      <c r="O134" s="2">
        <v>1.0899975</v>
      </c>
      <c r="P134" s="2">
        <f t="shared" si="12"/>
        <v>0.56103490019064983</v>
      </c>
      <c r="Q134" s="1">
        <f>Table1 [ Net_Income ] /H:H</f>
        <v>1.1064714389009398</v>
      </c>
      <c r="R134" s="2">
        <f t="shared" si="13"/>
        <v>8.9997500477849809E-2</v>
      </c>
      <c r="S134" s="2">
        <f t="shared" si="14"/>
        <v>0.73795131514458423</v>
      </c>
      <c r="T134" s="3">
        <f t="shared" si="15"/>
        <v>-3.1801021013890538</v>
      </c>
      <c r="U134" s="3">
        <f t="shared" si="16"/>
        <v>0.62020582209728925</v>
      </c>
      <c r="V134" s="3">
        <f t="shared" si="17"/>
        <v>0.11655921110384987</v>
      </c>
    </row>
    <row r="135" spans="1:22" x14ac:dyDescent="0.25">
      <c r="A135" t="s">
        <v>59</v>
      </c>
      <c r="B135" t="s">
        <v>22</v>
      </c>
      <c r="C135">
        <v>2021</v>
      </c>
      <c r="D135" t="s">
        <v>17</v>
      </c>
      <c r="E135" s="4">
        <v>5654.32</v>
      </c>
      <c r="F135" s="4">
        <v>1629.62</v>
      </c>
      <c r="G135" s="4">
        <v>1047.67</v>
      </c>
      <c r="H135" s="4">
        <v>990.16</v>
      </c>
      <c r="I135" s="4">
        <v>1192.0999999999999</v>
      </c>
      <c r="J135" s="2">
        <v>0.40480310600000002</v>
      </c>
      <c r="K135" s="3">
        <v>18.53</v>
      </c>
      <c r="L135" s="3">
        <v>26.02</v>
      </c>
      <c r="M135" t="s">
        <v>18</v>
      </c>
      <c r="N135" s="2">
        <v>1.288207954</v>
      </c>
      <c r="O135" s="2">
        <v>1.1852866479999999</v>
      </c>
      <c r="P135" s="2">
        <f t="shared" si="12"/>
        <v>0.28820795427213175</v>
      </c>
      <c r="Q135" s="1">
        <f>Table1 [ Net_Income ] /H:H</f>
        <v>1.058081522178234</v>
      </c>
      <c r="R135" s="2">
        <f t="shared" si="13"/>
        <v>0.18528664808500406</v>
      </c>
      <c r="S135" s="2">
        <f t="shared" si="14"/>
        <v>1.1378582950738303</v>
      </c>
      <c r="T135" s="3">
        <f t="shared" si="15"/>
        <v>4.7053313728693578</v>
      </c>
      <c r="U135" s="3">
        <f t="shared" si="16"/>
        <v>1.7711957027823109</v>
      </c>
      <c r="V135" s="3">
        <f t="shared" si="17"/>
        <v>0.42358460073554449</v>
      </c>
    </row>
    <row r="136" spans="1:22" x14ac:dyDescent="0.25">
      <c r="A136" t="s">
        <v>59</v>
      </c>
      <c r="B136" t="s">
        <v>23</v>
      </c>
      <c r="C136">
        <v>2022</v>
      </c>
      <c r="D136" t="s">
        <v>17</v>
      </c>
      <c r="E136" s="4">
        <v>7152.25</v>
      </c>
      <c r="F136" s="4">
        <v>5310.06</v>
      </c>
      <c r="G136" s="4">
        <v>1236.94</v>
      </c>
      <c r="H136" s="4">
        <v>1230.72</v>
      </c>
      <c r="I136" s="4">
        <v>1394.76</v>
      </c>
      <c r="J136" s="2">
        <v>2.880903854</v>
      </c>
      <c r="K136" s="3">
        <v>17.29</v>
      </c>
      <c r="L136" s="3">
        <v>67.11</v>
      </c>
      <c r="M136" t="s">
        <v>18</v>
      </c>
      <c r="N136" s="2">
        <v>1.742432102</v>
      </c>
      <c r="O136" s="2">
        <v>1.1729441780000001</v>
      </c>
      <c r="P136" s="2">
        <f t="shared" si="12"/>
        <v>0.74243210178615127</v>
      </c>
      <c r="Q136" s="1">
        <f>Table1 [ Net_Income ] /H:H</f>
        <v>1.0050539521580864</v>
      </c>
      <c r="R136" s="2">
        <f t="shared" si="13"/>
        <v>0.17294417840539691</v>
      </c>
      <c r="S136" s="2">
        <f t="shared" si="14"/>
        <v>1.1275890503985642</v>
      </c>
      <c r="T136" s="3">
        <f t="shared" si="15"/>
        <v>0.18065803163209787</v>
      </c>
      <c r="U136" s="3">
        <f t="shared" si="16"/>
        <v>0.26491779736555421</v>
      </c>
      <c r="V136" s="3">
        <f t="shared" si="17"/>
        <v>2.2584651636577857</v>
      </c>
    </row>
    <row r="137" spans="1:22" x14ac:dyDescent="0.25">
      <c r="A137" t="s">
        <v>60</v>
      </c>
      <c r="B137" t="s">
        <v>30</v>
      </c>
      <c r="C137">
        <v>2018</v>
      </c>
      <c r="D137" t="s">
        <v>39</v>
      </c>
      <c r="E137" s="4">
        <v>4944.7700000000004</v>
      </c>
      <c r="F137" s="4">
        <v>2036.83</v>
      </c>
      <c r="G137" s="4">
        <v>983.37</v>
      </c>
      <c r="H137" s="4">
        <v>1061.5899999999999</v>
      </c>
      <c r="I137" s="4">
        <v>944.39</v>
      </c>
      <c r="J137" s="2">
        <v>0.70019448399999995</v>
      </c>
      <c r="K137" s="3">
        <v>19.88</v>
      </c>
      <c r="L137" s="3">
        <v>33.81</v>
      </c>
      <c r="M137" t="s">
        <v>18</v>
      </c>
      <c r="N137" s="2">
        <v>1.4119160239999999</v>
      </c>
      <c r="O137" s="2">
        <v>1.198870726</v>
      </c>
      <c r="P137" s="2">
        <f t="shared" si="12"/>
        <v>0.41191602440558406</v>
      </c>
      <c r="Q137" s="1">
        <f>Table1 [ Net_Income ] /H:H</f>
        <v>0.92631807006471434</v>
      </c>
      <c r="R137" s="2">
        <f t="shared" si="13"/>
        <v>0.19887072603983602</v>
      </c>
      <c r="S137" s="2">
        <f t="shared" si="14"/>
        <v>0.96036080010575875</v>
      </c>
      <c r="T137" s="3" t="str">
        <f t="shared" si="15"/>
        <v/>
      </c>
      <c r="U137" s="3" t="str">
        <f t="shared" si="16"/>
        <v/>
      </c>
      <c r="V137" s="3" t="str">
        <f t="shared" si="17"/>
        <v/>
      </c>
    </row>
    <row r="138" spans="1:22" x14ac:dyDescent="0.25">
      <c r="A138" t="s">
        <v>60</v>
      </c>
      <c r="B138" t="s">
        <v>21</v>
      </c>
      <c r="C138">
        <v>2019</v>
      </c>
      <c r="D138" t="s">
        <v>39</v>
      </c>
      <c r="E138" s="4">
        <v>8788.4500000000007</v>
      </c>
      <c r="F138" s="4">
        <v>3607.8</v>
      </c>
      <c r="G138" s="4">
        <v>551.38</v>
      </c>
      <c r="H138" s="4">
        <v>478.97</v>
      </c>
      <c r="I138" s="4">
        <v>460.3</v>
      </c>
      <c r="J138" s="2">
        <v>0.69626620800000005</v>
      </c>
      <c r="K138" s="3">
        <v>6.27</v>
      </c>
      <c r="L138" s="3">
        <v>10.64</v>
      </c>
      <c r="M138" t="s">
        <v>18</v>
      </c>
      <c r="N138" s="2">
        <v>1.4105160750000001</v>
      </c>
      <c r="O138" s="2">
        <v>1.062739163</v>
      </c>
      <c r="P138" s="2">
        <f t="shared" si="12"/>
        <v>0.41051607507580973</v>
      </c>
      <c r="Q138" s="1">
        <f>Table1 [ Net_Income ] /H:H</f>
        <v>1.1511785706829236</v>
      </c>
      <c r="R138" s="2">
        <f t="shared" si="13"/>
        <v>6.2739163333693643E-2</v>
      </c>
      <c r="S138" s="2">
        <f t="shared" si="14"/>
        <v>0.83481446552286986</v>
      </c>
      <c r="T138" s="3">
        <f t="shared" si="15"/>
        <v>-0.43929548389721063</v>
      </c>
      <c r="U138" s="3">
        <f t="shared" si="16"/>
        <v>0.7773223021495439</v>
      </c>
      <c r="V138" s="3">
        <f t="shared" si="17"/>
        <v>0.77128184482750173</v>
      </c>
    </row>
    <row r="139" spans="1:22" x14ac:dyDescent="0.25">
      <c r="A139" t="s">
        <v>60</v>
      </c>
      <c r="B139" t="s">
        <v>40</v>
      </c>
      <c r="C139">
        <v>2020</v>
      </c>
      <c r="D139" t="s">
        <v>39</v>
      </c>
      <c r="E139" s="4">
        <v>606.11</v>
      </c>
      <c r="F139" s="4">
        <v>521.32000000000005</v>
      </c>
      <c r="G139" s="4">
        <v>496.18</v>
      </c>
      <c r="H139" s="4">
        <v>410.28</v>
      </c>
      <c r="I139" s="4">
        <v>458.28</v>
      </c>
      <c r="J139" s="2">
        <v>6.0774351749999997</v>
      </c>
      <c r="K139" s="3">
        <v>81.73</v>
      </c>
      <c r="L139" s="3">
        <v>578.42999999999995</v>
      </c>
      <c r="M139" t="s">
        <v>18</v>
      </c>
      <c r="N139" s="2">
        <v>1.8601079009999999</v>
      </c>
      <c r="O139" s="2">
        <v>1.818630282</v>
      </c>
      <c r="P139" s="2">
        <f t="shared" si="12"/>
        <v>0.86010790120605174</v>
      </c>
      <c r="Q139" s="1">
        <f>Table1 [ Net_Income ] /H:H</f>
        <v>1.209369211270352</v>
      </c>
      <c r="R139" s="2">
        <f t="shared" si="13"/>
        <v>0.81863028163204699</v>
      </c>
      <c r="S139" s="2">
        <f t="shared" si="14"/>
        <v>0.92361642952154455</v>
      </c>
      <c r="T139" s="3">
        <f t="shared" si="15"/>
        <v>-0.10011244513765459</v>
      </c>
      <c r="U139" s="3">
        <f t="shared" si="16"/>
        <v>-0.93103334490154699</v>
      </c>
      <c r="V139" s="3">
        <f t="shared" si="17"/>
        <v>-0.85550196795831246</v>
      </c>
    </row>
    <row r="140" spans="1:22" x14ac:dyDescent="0.25">
      <c r="A140" t="s">
        <v>60</v>
      </c>
      <c r="B140" t="s">
        <v>31</v>
      </c>
      <c r="C140">
        <v>2021</v>
      </c>
      <c r="D140" t="s">
        <v>39</v>
      </c>
      <c r="E140" s="4">
        <v>7574.4</v>
      </c>
      <c r="F140" s="4">
        <v>5506.81</v>
      </c>
      <c r="G140" s="4">
        <v>-226.23</v>
      </c>
      <c r="H140" s="4">
        <v>-262.43</v>
      </c>
      <c r="I140" s="4">
        <v>-76.67</v>
      </c>
      <c r="J140" s="2">
        <v>2.662106144</v>
      </c>
      <c r="K140" s="3">
        <v>-2.99</v>
      </c>
      <c r="L140" s="3">
        <v>-10.94</v>
      </c>
      <c r="M140" t="s">
        <v>20</v>
      </c>
      <c r="N140" s="2">
        <v>1.7270292039999999</v>
      </c>
      <c r="O140" s="2">
        <v>0.97013228799999995</v>
      </c>
      <c r="P140" s="2">
        <f t="shared" si="12"/>
        <v>0.72702920363329115</v>
      </c>
      <c r="Q140" s="1">
        <f>Table1 [ Net_Income ] /H:H</f>
        <v>0.8620584536828868</v>
      </c>
      <c r="R140" s="2">
        <f t="shared" si="13"/>
        <v>-2.9867712294043093E-2</v>
      </c>
      <c r="S140" s="2">
        <f t="shared" si="14"/>
        <v>0.33890288644300048</v>
      </c>
      <c r="T140" s="3">
        <f t="shared" si="15"/>
        <v>-1.4559434076343261</v>
      </c>
      <c r="U140" s="3">
        <f t="shared" si="16"/>
        <v>11.49674151556648</v>
      </c>
      <c r="V140" s="3">
        <f t="shared" si="17"/>
        <v>9.5632049413028462</v>
      </c>
    </row>
    <row r="141" spans="1:22" x14ac:dyDescent="0.25">
      <c r="A141" t="s">
        <v>60</v>
      </c>
      <c r="B141" t="s">
        <v>23</v>
      </c>
      <c r="C141">
        <v>2022</v>
      </c>
      <c r="D141" t="s">
        <v>39</v>
      </c>
      <c r="E141" s="4">
        <v>5127.9399999999996</v>
      </c>
      <c r="F141" s="4">
        <v>2249.02</v>
      </c>
      <c r="G141" s="4">
        <v>646.59</v>
      </c>
      <c r="H141" s="4">
        <v>734.04</v>
      </c>
      <c r="I141" s="4">
        <v>608.34</v>
      </c>
      <c r="J141" s="2">
        <v>0.78093438299999995</v>
      </c>
      <c r="K141" s="3">
        <v>12.61</v>
      </c>
      <c r="L141" s="3">
        <v>22.45</v>
      </c>
      <c r="M141" t="s">
        <v>18</v>
      </c>
      <c r="N141" s="2">
        <v>1.4385815749999999</v>
      </c>
      <c r="O141" s="2">
        <v>1.126091569</v>
      </c>
      <c r="P141" s="2">
        <f t="shared" si="12"/>
        <v>0.43858157466741032</v>
      </c>
      <c r="Q141" s="1">
        <f>Table1 [ Net_Income ] /H:H</f>
        <v>0.88086480300801051</v>
      </c>
      <c r="R141" s="2">
        <f t="shared" si="13"/>
        <v>0.12609156893411391</v>
      </c>
      <c r="S141" s="2">
        <f t="shared" si="14"/>
        <v>0.94084350206467782</v>
      </c>
      <c r="T141" s="3">
        <f t="shared" si="15"/>
        <v>-3.8581090041108612</v>
      </c>
      <c r="U141" s="3">
        <f t="shared" si="16"/>
        <v>-0.32299059991550488</v>
      </c>
      <c r="V141" s="3">
        <f t="shared" si="17"/>
        <v>-0.5915929549049268</v>
      </c>
    </row>
    <row r="142" spans="1:22" x14ac:dyDescent="0.25">
      <c r="A142" t="s">
        <v>61</v>
      </c>
      <c r="B142" t="s">
        <v>30</v>
      </c>
      <c r="C142">
        <v>2018</v>
      </c>
      <c r="D142" t="s">
        <v>17</v>
      </c>
      <c r="E142" s="4">
        <v>3247.08</v>
      </c>
      <c r="F142" s="4">
        <v>2089.92</v>
      </c>
      <c r="G142" s="4">
        <v>-131.26</v>
      </c>
      <c r="H142" s="4">
        <v>-109.75</v>
      </c>
      <c r="I142" s="4">
        <v>-22.86</v>
      </c>
      <c r="J142" s="2">
        <v>1.804501465</v>
      </c>
      <c r="K142" s="3">
        <v>-4.04</v>
      </c>
      <c r="L142" s="3">
        <v>-11.33</v>
      </c>
      <c r="M142" t="s">
        <v>25</v>
      </c>
      <c r="N142" s="2">
        <v>1.6436305849999999</v>
      </c>
      <c r="O142" s="2">
        <v>0.95957598799999999</v>
      </c>
      <c r="P142" s="2">
        <f t="shared" si="12"/>
        <v>0.64363058501792381</v>
      </c>
      <c r="Q142" s="1">
        <f>Table1 [ Net_Income ] /H:H</f>
        <v>1.1959908883826877</v>
      </c>
      <c r="R142" s="2">
        <f t="shared" si="13"/>
        <v>-4.0424011727459748E-2</v>
      </c>
      <c r="S142" s="2">
        <f t="shared" si="14"/>
        <v>0.17415815937833309</v>
      </c>
      <c r="T142" s="3" t="str">
        <f t="shared" si="15"/>
        <v/>
      </c>
      <c r="U142" s="3" t="str">
        <f t="shared" si="16"/>
        <v/>
      </c>
      <c r="V142" s="3" t="str">
        <f t="shared" si="17"/>
        <v/>
      </c>
    </row>
    <row r="143" spans="1:22" x14ac:dyDescent="0.25">
      <c r="A143" t="s">
        <v>61</v>
      </c>
      <c r="B143" t="s">
        <v>26</v>
      </c>
      <c r="C143">
        <v>2019</v>
      </c>
      <c r="D143" t="s">
        <v>17</v>
      </c>
      <c r="E143" s="4">
        <v>4659.78</v>
      </c>
      <c r="F143" s="4">
        <v>2483.8000000000002</v>
      </c>
      <c r="G143" s="4">
        <v>938.09</v>
      </c>
      <c r="H143" s="4">
        <v>861.96</v>
      </c>
      <c r="I143" s="4">
        <v>964.65</v>
      </c>
      <c r="J143" s="2">
        <v>1.14093322</v>
      </c>
      <c r="K143" s="3">
        <v>20.13</v>
      </c>
      <c r="L143" s="3">
        <v>43.09</v>
      </c>
      <c r="M143" t="s">
        <v>18</v>
      </c>
      <c r="N143" s="2">
        <v>1.533029456</v>
      </c>
      <c r="O143" s="2">
        <v>1.2013163710000001</v>
      </c>
      <c r="P143" s="2">
        <f t="shared" si="12"/>
        <v>0.53302945632626442</v>
      </c>
      <c r="Q143" s="1">
        <f>Table1 [ Net_Income ] /H:H</f>
        <v>1.0883219638962365</v>
      </c>
      <c r="R143" s="2">
        <f t="shared" si="13"/>
        <v>0.20131637115915346</v>
      </c>
      <c r="S143" s="2">
        <f t="shared" si="14"/>
        <v>1.0283128484473771</v>
      </c>
      <c r="T143" s="3">
        <f t="shared" si="15"/>
        <v>-8.1468078622581128</v>
      </c>
      <c r="U143" s="3">
        <f t="shared" si="16"/>
        <v>0.43506781477512096</v>
      </c>
      <c r="V143" s="3">
        <f t="shared" si="17"/>
        <v>0.18846654417393971</v>
      </c>
    </row>
    <row r="144" spans="1:22" x14ac:dyDescent="0.25">
      <c r="A144" t="s">
        <v>61</v>
      </c>
      <c r="B144" t="s">
        <v>16</v>
      </c>
      <c r="C144">
        <v>2020</v>
      </c>
      <c r="D144" t="s">
        <v>17</v>
      </c>
      <c r="E144" s="4">
        <v>5288.75</v>
      </c>
      <c r="F144" s="4">
        <v>3635.5</v>
      </c>
      <c r="G144" s="4">
        <v>-70.12</v>
      </c>
      <c r="H144" s="4">
        <v>-56.97</v>
      </c>
      <c r="I144" s="4">
        <v>-165.21</v>
      </c>
      <c r="J144" s="2">
        <v>2.1976670170000001</v>
      </c>
      <c r="K144" s="3">
        <v>-1.33</v>
      </c>
      <c r="L144" s="3">
        <v>-4.24</v>
      </c>
      <c r="M144" t="s">
        <v>25</v>
      </c>
      <c r="N144" s="2">
        <v>1.6874025050000001</v>
      </c>
      <c r="O144" s="2">
        <v>0.98674166900000004</v>
      </c>
      <c r="P144" s="2">
        <f t="shared" si="12"/>
        <v>0.68740250531789171</v>
      </c>
      <c r="Q144" s="1">
        <f>Table1 [ Net_Income ] /H:H</f>
        <v>1.2308232403019135</v>
      </c>
      <c r="R144" s="2">
        <f t="shared" si="13"/>
        <v>-1.3258331363743797E-2</v>
      </c>
      <c r="S144" s="2">
        <f t="shared" si="14"/>
        <v>2.3561038220193953</v>
      </c>
      <c r="T144" s="3">
        <f t="shared" si="15"/>
        <v>-1.0747476254943555</v>
      </c>
      <c r="U144" s="3">
        <f t="shared" si="16"/>
        <v>0.134978475378666</v>
      </c>
      <c r="V144" s="3">
        <f t="shared" si="17"/>
        <v>0.46368467670504859</v>
      </c>
    </row>
    <row r="145" spans="1:22" x14ac:dyDescent="0.25">
      <c r="A145" t="s">
        <v>61</v>
      </c>
      <c r="B145" t="s">
        <v>19</v>
      </c>
      <c r="C145">
        <v>2021</v>
      </c>
      <c r="D145" t="s">
        <v>17</v>
      </c>
      <c r="E145" s="4">
        <v>2531.81</v>
      </c>
      <c r="F145" s="4">
        <v>2160.42</v>
      </c>
      <c r="G145" s="4">
        <v>-190.66</v>
      </c>
      <c r="H145" s="4">
        <v>-200.06</v>
      </c>
      <c r="I145" s="4">
        <v>-200.96</v>
      </c>
      <c r="J145" s="2">
        <v>5.8013884850000004</v>
      </c>
      <c r="K145" s="3">
        <v>-7.53</v>
      </c>
      <c r="L145" s="3">
        <v>-51.2</v>
      </c>
      <c r="M145" t="s">
        <v>25</v>
      </c>
      <c r="N145" s="2">
        <v>1.853310477</v>
      </c>
      <c r="O145" s="2">
        <v>0.92469419100000005</v>
      </c>
      <c r="P145" s="2">
        <f t="shared" si="12"/>
        <v>0.85331047748448741</v>
      </c>
      <c r="Q145" s="1">
        <f>Table1 [ Net_Income ] /H:H</f>
        <v>0.95301409577126861</v>
      </c>
      <c r="R145" s="2">
        <f t="shared" si="13"/>
        <v>-7.5305808887712739E-2</v>
      </c>
      <c r="S145" s="2">
        <f t="shared" si="14"/>
        <v>1.0540228679324453</v>
      </c>
      <c r="T145" s="3">
        <f t="shared" si="15"/>
        <v>1.7190530519110094</v>
      </c>
      <c r="U145" s="3">
        <f t="shared" si="16"/>
        <v>-0.52128385724415038</v>
      </c>
      <c r="V145" s="3">
        <f t="shared" si="17"/>
        <v>-0.40574336404896161</v>
      </c>
    </row>
    <row r="146" spans="1:22" x14ac:dyDescent="0.25">
      <c r="A146" t="s">
        <v>61</v>
      </c>
      <c r="B146" t="s">
        <v>19</v>
      </c>
      <c r="C146">
        <v>2022</v>
      </c>
      <c r="D146" t="s">
        <v>17</v>
      </c>
      <c r="E146" s="4">
        <v>2870.57</v>
      </c>
      <c r="F146" s="4">
        <v>948.1</v>
      </c>
      <c r="G146" s="4">
        <v>876.8</v>
      </c>
      <c r="H146" s="4">
        <v>853.95</v>
      </c>
      <c r="I146" s="4">
        <v>775.37</v>
      </c>
      <c r="J146" s="2">
        <v>0.49291063600000001</v>
      </c>
      <c r="K146" s="3">
        <v>30.53</v>
      </c>
      <c r="L146" s="3">
        <v>45.58</v>
      </c>
      <c r="M146" t="s">
        <v>18</v>
      </c>
      <c r="N146" s="2">
        <v>1.3302828360000001</v>
      </c>
      <c r="O146" s="2">
        <v>1.305444563</v>
      </c>
      <c r="P146" s="2">
        <f t="shared" si="12"/>
        <v>0.33028283581309636</v>
      </c>
      <c r="Q146" s="1">
        <f>Table1 [ Net_Income ] /H:H</f>
        <v>1.0267580069090696</v>
      </c>
      <c r="R146" s="2">
        <f t="shared" si="13"/>
        <v>0.30544456327488961</v>
      </c>
      <c r="S146" s="2">
        <f t="shared" si="14"/>
        <v>0.88431797445255478</v>
      </c>
      <c r="T146" s="3">
        <f t="shared" si="15"/>
        <v>-5.5987621944823251</v>
      </c>
      <c r="U146" s="3">
        <f t="shared" si="16"/>
        <v>0.13380150959195208</v>
      </c>
      <c r="V146" s="3">
        <f t="shared" si="17"/>
        <v>-0.56115014673072838</v>
      </c>
    </row>
    <row r="147" spans="1:22" x14ac:dyDescent="0.25">
      <c r="A147" t="s">
        <v>62</v>
      </c>
      <c r="B147" t="s">
        <v>28</v>
      </c>
      <c r="C147">
        <v>2018</v>
      </c>
      <c r="D147" t="s">
        <v>17</v>
      </c>
      <c r="E147" s="4">
        <v>2003.48</v>
      </c>
      <c r="F147" s="4">
        <v>476.09</v>
      </c>
      <c r="G147" s="4">
        <v>-293.81</v>
      </c>
      <c r="H147" s="4">
        <v>-272.02</v>
      </c>
      <c r="I147" s="4">
        <v>-170.84</v>
      </c>
      <c r="J147" s="2">
        <v>0.31149352000000002</v>
      </c>
      <c r="K147" s="3">
        <v>-14.66</v>
      </c>
      <c r="L147" s="3">
        <v>-19.22</v>
      </c>
      <c r="M147" t="s">
        <v>20</v>
      </c>
      <c r="N147" s="2">
        <v>1.237631521</v>
      </c>
      <c r="O147" s="2">
        <v>0.85335017099999999</v>
      </c>
      <c r="P147" s="2">
        <f t="shared" si="12"/>
        <v>0.23763152115319344</v>
      </c>
      <c r="Q147" s="1">
        <f>Table1 [ Net_Income ] /H:H</f>
        <v>1.0801044040879348</v>
      </c>
      <c r="R147" s="2">
        <f t="shared" si="13"/>
        <v>-0.14664982929702319</v>
      </c>
      <c r="S147" s="2">
        <f t="shared" si="14"/>
        <v>0.58146421156529726</v>
      </c>
      <c r="T147" s="3" t="str">
        <f t="shared" si="15"/>
        <v/>
      </c>
      <c r="U147" s="3" t="str">
        <f t="shared" si="16"/>
        <v/>
      </c>
      <c r="V147" s="3" t="str">
        <f t="shared" si="17"/>
        <v/>
      </c>
    </row>
    <row r="148" spans="1:22" x14ac:dyDescent="0.25">
      <c r="A148" t="s">
        <v>62</v>
      </c>
      <c r="B148" t="s">
        <v>16</v>
      </c>
      <c r="C148">
        <v>2019</v>
      </c>
      <c r="D148" t="s">
        <v>17</v>
      </c>
      <c r="E148" s="4">
        <v>8504.75</v>
      </c>
      <c r="F148" s="4">
        <v>2946.75</v>
      </c>
      <c r="G148" s="4">
        <v>-129.72999999999999</v>
      </c>
      <c r="H148" s="4">
        <v>-131.91</v>
      </c>
      <c r="I148" s="4">
        <v>19.440000000000001</v>
      </c>
      <c r="J148" s="2">
        <v>0.530085582</v>
      </c>
      <c r="K148" s="3">
        <v>-1.53</v>
      </c>
      <c r="L148" s="3">
        <v>-2.33</v>
      </c>
      <c r="M148" t="s">
        <v>25</v>
      </c>
      <c r="N148" s="2">
        <v>1.346482848</v>
      </c>
      <c r="O148" s="2">
        <v>0.98474617099999995</v>
      </c>
      <c r="P148" s="2">
        <f t="shared" si="12"/>
        <v>0.34648284782033567</v>
      </c>
      <c r="Q148" s="1">
        <f>Table1 [ Net_Income ] /H:H</f>
        <v>0.98347358047153355</v>
      </c>
      <c r="R148" s="2">
        <f t="shared" si="13"/>
        <v>-1.5253828742761396E-2</v>
      </c>
      <c r="S148" s="2">
        <f t="shared" si="14"/>
        <v>-0.14984968781315042</v>
      </c>
      <c r="T148" s="3">
        <f t="shared" si="15"/>
        <v>-0.55845614512780373</v>
      </c>
      <c r="U148" s="3">
        <f t="shared" si="16"/>
        <v>3.2449887196278477</v>
      </c>
      <c r="V148" s="3">
        <f t="shared" si="17"/>
        <v>5.1894809804868824</v>
      </c>
    </row>
    <row r="149" spans="1:22" x14ac:dyDescent="0.25">
      <c r="A149" t="s">
        <v>62</v>
      </c>
      <c r="B149" t="s">
        <v>21</v>
      </c>
      <c r="C149">
        <v>2020</v>
      </c>
      <c r="D149" t="s">
        <v>17</v>
      </c>
      <c r="E149" s="4">
        <v>7046.06</v>
      </c>
      <c r="F149" s="4">
        <v>4882.47</v>
      </c>
      <c r="G149" s="4">
        <v>774.46</v>
      </c>
      <c r="H149" s="4">
        <v>923.34</v>
      </c>
      <c r="I149" s="4">
        <v>935.81</v>
      </c>
      <c r="J149" s="2">
        <v>2.2556064249999999</v>
      </c>
      <c r="K149" s="3">
        <v>10.99</v>
      </c>
      <c r="L149" s="3">
        <v>35.78</v>
      </c>
      <c r="M149" t="s">
        <v>18</v>
      </c>
      <c r="N149" s="2">
        <v>1.6929361940000001</v>
      </c>
      <c r="O149" s="2">
        <v>1.1099139090000001</v>
      </c>
      <c r="P149" s="2">
        <f t="shared" si="12"/>
        <v>0.69293619412834973</v>
      </c>
      <c r="Q149" s="1">
        <f>Table1 [ Net_Income ] /H:H</f>
        <v>0.83875928693655644</v>
      </c>
      <c r="R149" s="2">
        <f t="shared" si="13"/>
        <v>0.10991390933372694</v>
      </c>
      <c r="S149" s="2">
        <f t="shared" si="14"/>
        <v>1.208338713426129</v>
      </c>
      <c r="T149" s="3">
        <f t="shared" si="15"/>
        <v>-6.9697833962845923</v>
      </c>
      <c r="U149" s="3">
        <f t="shared" si="16"/>
        <v>-0.1715147417619565</v>
      </c>
      <c r="V149" s="3">
        <f t="shared" si="17"/>
        <v>0.65689997454823124</v>
      </c>
    </row>
    <row r="150" spans="1:22" x14ac:dyDescent="0.25">
      <c r="A150" t="s">
        <v>62</v>
      </c>
      <c r="B150" t="s">
        <v>19</v>
      </c>
      <c r="C150">
        <v>2021</v>
      </c>
      <c r="D150" t="s">
        <v>17</v>
      </c>
      <c r="E150" s="4">
        <v>6755.53</v>
      </c>
      <c r="F150" s="4">
        <v>3014.2</v>
      </c>
      <c r="G150" s="4">
        <v>-421.15</v>
      </c>
      <c r="H150" s="4">
        <v>-455.78</v>
      </c>
      <c r="I150" s="4">
        <v>-251.05</v>
      </c>
      <c r="J150" s="2">
        <v>0.80543170200000003</v>
      </c>
      <c r="K150" s="3">
        <v>-6.23</v>
      </c>
      <c r="L150" s="3">
        <v>-11.25</v>
      </c>
      <c r="M150" t="s">
        <v>20</v>
      </c>
      <c r="N150" s="2">
        <v>1.4461826090000001</v>
      </c>
      <c r="O150" s="2">
        <v>0.93765848100000004</v>
      </c>
      <c r="P150" s="2">
        <f t="shared" si="12"/>
        <v>0.44618260891447448</v>
      </c>
      <c r="Q150" s="1">
        <f>Table1 [ Net_Income ] /H:H</f>
        <v>0.92402036070033788</v>
      </c>
      <c r="R150" s="2">
        <f t="shared" si="13"/>
        <v>-6.2341518726139918E-2</v>
      </c>
      <c r="S150" s="2">
        <f t="shared" si="14"/>
        <v>0.59610590051050705</v>
      </c>
      <c r="T150" s="3">
        <f t="shared" si="15"/>
        <v>-1.5437982594323787</v>
      </c>
      <c r="U150" s="3">
        <f t="shared" si="16"/>
        <v>-4.1232972753567333E-2</v>
      </c>
      <c r="V150" s="3">
        <f t="shared" si="17"/>
        <v>-0.38264853649894426</v>
      </c>
    </row>
    <row r="151" spans="1:22" x14ac:dyDescent="0.25">
      <c r="A151" t="s">
        <v>62</v>
      </c>
      <c r="B151" t="s">
        <v>40</v>
      </c>
      <c r="C151">
        <v>2022</v>
      </c>
      <c r="D151" t="s">
        <v>17</v>
      </c>
      <c r="E151" s="4">
        <v>7266.56</v>
      </c>
      <c r="F151" s="4">
        <v>3740.16</v>
      </c>
      <c r="G151" s="4">
        <v>894.84</v>
      </c>
      <c r="H151" s="4">
        <v>822.3</v>
      </c>
      <c r="I151" s="4">
        <v>1064.5999999999999</v>
      </c>
      <c r="J151" s="2">
        <v>1.0603197470000001</v>
      </c>
      <c r="K151" s="3">
        <v>12.31</v>
      </c>
      <c r="L151" s="3">
        <v>25.37</v>
      </c>
      <c r="M151" t="s">
        <v>18</v>
      </c>
      <c r="N151" s="2">
        <v>1.514708473</v>
      </c>
      <c r="O151" s="2">
        <v>1.123144927</v>
      </c>
      <c r="P151" s="2">
        <f t="shared" si="12"/>
        <v>0.5147084727849216</v>
      </c>
      <c r="Q151" s="1">
        <f>Table1 [ Net_Income ] /H:H</f>
        <v>1.0882159795695003</v>
      </c>
      <c r="R151" s="2">
        <f t="shared" si="13"/>
        <v>0.12314492689800952</v>
      </c>
      <c r="S151" s="2">
        <f t="shared" si="14"/>
        <v>1.1897098922712439</v>
      </c>
      <c r="T151" s="3">
        <f t="shared" si="15"/>
        <v>-3.1247536507182714</v>
      </c>
      <c r="U151" s="3">
        <f t="shared" si="16"/>
        <v>7.5646174319409537E-2</v>
      </c>
      <c r="V151" s="3">
        <f t="shared" si="17"/>
        <v>0.24084665914670561</v>
      </c>
    </row>
    <row r="152" spans="1:22" x14ac:dyDescent="0.25">
      <c r="A152" t="s">
        <v>63</v>
      </c>
      <c r="B152" t="s">
        <v>31</v>
      </c>
      <c r="C152">
        <v>2018</v>
      </c>
      <c r="D152" t="s">
        <v>17</v>
      </c>
      <c r="E152" s="4">
        <v>2241.4299999999998</v>
      </c>
      <c r="F152" s="4">
        <v>1255.79</v>
      </c>
      <c r="G152" s="4">
        <v>-390.23</v>
      </c>
      <c r="H152" s="4">
        <v>-383.23</v>
      </c>
      <c r="I152" s="4">
        <v>-381.26</v>
      </c>
      <c r="J152" s="2">
        <v>1.272799628</v>
      </c>
      <c r="K152" s="3">
        <v>-17.399999999999999</v>
      </c>
      <c r="L152" s="3">
        <v>-39.549999999999997</v>
      </c>
      <c r="M152" t="s">
        <v>20</v>
      </c>
      <c r="N152" s="2">
        <v>1.5602628679999999</v>
      </c>
      <c r="O152" s="2">
        <v>0.82590132199999999</v>
      </c>
      <c r="P152" s="2">
        <f t="shared" si="12"/>
        <v>0.5602628679012952</v>
      </c>
      <c r="Q152" s="1">
        <f>Table1 [ Net_Income ] /H:H</f>
        <v>1.0182657933877828</v>
      </c>
      <c r="R152" s="2">
        <f t="shared" si="13"/>
        <v>-0.17409867807604967</v>
      </c>
      <c r="S152" s="2">
        <f t="shared" si="14"/>
        <v>0.97701355610793628</v>
      </c>
      <c r="T152" s="3" t="str">
        <f t="shared" si="15"/>
        <v/>
      </c>
      <c r="U152" s="3" t="str">
        <f t="shared" si="16"/>
        <v/>
      </c>
      <c r="V152" s="3" t="str">
        <f t="shared" si="17"/>
        <v/>
      </c>
    </row>
    <row r="153" spans="1:22" x14ac:dyDescent="0.25">
      <c r="A153" t="s">
        <v>63</v>
      </c>
      <c r="B153" t="s">
        <v>22</v>
      </c>
      <c r="C153">
        <v>2019</v>
      </c>
      <c r="D153" t="s">
        <v>17</v>
      </c>
      <c r="E153" s="4">
        <v>1191.1500000000001</v>
      </c>
      <c r="F153" s="4">
        <v>347.81</v>
      </c>
      <c r="G153" s="4">
        <v>-258.87</v>
      </c>
      <c r="H153" s="4">
        <v>-215.06</v>
      </c>
      <c r="I153" s="4">
        <v>-180.35</v>
      </c>
      <c r="J153" s="2">
        <v>0.41193147000000002</v>
      </c>
      <c r="K153" s="3">
        <v>-21.71</v>
      </c>
      <c r="L153" s="3">
        <v>-30.66</v>
      </c>
      <c r="M153" t="s">
        <v>20</v>
      </c>
      <c r="N153" s="2">
        <v>1.291995131</v>
      </c>
      <c r="O153" s="2">
        <v>0.78267220800000004</v>
      </c>
      <c r="P153" s="2">
        <f t="shared" si="12"/>
        <v>0.29199513075599209</v>
      </c>
      <c r="Q153" s="1">
        <f>Table1 [ Net_Income ] /H:H</f>
        <v>1.2037105923928206</v>
      </c>
      <c r="R153" s="2">
        <f t="shared" si="13"/>
        <v>-0.21732779246946227</v>
      </c>
      <c r="S153" s="2">
        <f t="shared" si="14"/>
        <v>0.69668173214354689</v>
      </c>
      <c r="T153" s="3">
        <f t="shared" si="15"/>
        <v>-0.33662199215847066</v>
      </c>
      <c r="U153" s="3">
        <f t="shared" si="16"/>
        <v>-0.46857586451506394</v>
      </c>
      <c r="V153" s="3">
        <f t="shared" si="17"/>
        <v>-0.72303490233239642</v>
      </c>
    </row>
    <row r="154" spans="1:22" x14ac:dyDescent="0.25">
      <c r="A154" t="s">
        <v>63</v>
      </c>
      <c r="B154" t="s">
        <v>16</v>
      </c>
      <c r="C154">
        <v>2020</v>
      </c>
      <c r="D154" t="s">
        <v>17</v>
      </c>
      <c r="E154" s="4">
        <v>3590.61</v>
      </c>
      <c r="F154" s="4">
        <v>2107.63</v>
      </c>
      <c r="G154" s="4">
        <v>1107.95</v>
      </c>
      <c r="H154" s="4">
        <v>1124.97</v>
      </c>
      <c r="I154" s="4">
        <v>1172.6199999999999</v>
      </c>
      <c r="J154" s="2">
        <v>1.4202469010000001</v>
      </c>
      <c r="K154" s="3">
        <v>30.85</v>
      </c>
      <c r="L154" s="3">
        <v>74.66</v>
      </c>
      <c r="M154" t="s">
        <v>18</v>
      </c>
      <c r="N154" s="2">
        <v>1.5869838270000001</v>
      </c>
      <c r="O154" s="2">
        <v>1.308568739</v>
      </c>
      <c r="P154" s="2">
        <f t="shared" si="12"/>
        <v>0.5869838272605491</v>
      </c>
      <c r="Q154" s="1">
        <f>Table1 [ Net_Income ] /H:H</f>
        <v>0.98487070766331553</v>
      </c>
      <c r="R154" s="2">
        <f t="shared" si="13"/>
        <v>0.30856873901649023</v>
      </c>
      <c r="S154" s="2">
        <f t="shared" si="14"/>
        <v>1.0583690599756306</v>
      </c>
      <c r="T154" s="3">
        <f t="shared" si="15"/>
        <v>-5.2799474639780586</v>
      </c>
      <c r="U154" s="3">
        <f t="shared" si="16"/>
        <v>2.0144062460647274</v>
      </c>
      <c r="V154" s="3">
        <f t="shared" si="17"/>
        <v>5.0597165118886753</v>
      </c>
    </row>
    <row r="155" spans="1:22" x14ac:dyDescent="0.25">
      <c r="A155" t="s">
        <v>63</v>
      </c>
      <c r="B155" t="s">
        <v>19</v>
      </c>
      <c r="C155">
        <v>2021</v>
      </c>
      <c r="D155" t="s">
        <v>17</v>
      </c>
      <c r="E155" s="4">
        <v>9089.7000000000007</v>
      </c>
      <c r="F155" s="4">
        <v>5909.24</v>
      </c>
      <c r="G155" s="4">
        <v>-34.08</v>
      </c>
      <c r="H155" s="4">
        <v>-27.6</v>
      </c>
      <c r="I155" s="4">
        <v>113.96</v>
      </c>
      <c r="J155" s="2">
        <v>1.8573944449999999</v>
      </c>
      <c r="K155" s="3">
        <v>-0.37</v>
      </c>
      <c r="L155" s="3">
        <v>-1.07</v>
      </c>
      <c r="M155" t="s">
        <v>25</v>
      </c>
      <c r="N155" s="2">
        <v>1.6501028639999999</v>
      </c>
      <c r="O155" s="2">
        <v>0.99625070100000002</v>
      </c>
      <c r="P155" s="2">
        <f t="shared" si="12"/>
        <v>0.65010286368086945</v>
      </c>
      <c r="Q155" s="1">
        <f>Table1 [ Net_Income ] /H:H</f>
        <v>1.2347826086956522</v>
      </c>
      <c r="R155" s="2">
        <f t="shared" si="13"/>
        <v>-3.7492986567213434E-3</v>
      </c>
      <c r="S155" s="2">
        <f t="shared" si="14"/>
        <v>-3.3438967136150235</v>
      </c>
      <c r="T155" s="3">
        <f t="shared" si="15"/>
        <v>-1.0307595108082495</v>
      </c>
      <c r="U155" s="3">
        <f t="shared" si="16"/>
        <v>1.5315197139204759</v>
      </c>
      <c r="V155" s="3">
        <f t="shared" si="17"/>
        <v>1.8037368987915334</v>
      </c>
    </row>
    <row r="156" spans="1:22" x14ac:dyDescent="0.25">
      <c r="A156" t="s">
        <v>63</v>
      </c>
      <c r="B156" t="s">
        <v>30</v>
      </c>
      <c r="C156">
        <v>2022</v>
      </c>
      <c r="D156" t="s">
        <v>17</v>
      </c>
      <c r="E156" s="4">
        <v>5116.3500000000004</v>
      </c>
      <c r="F156" s="4">
        <v>4723.43</v>
      </c>
      <c r="G156" s="4">
        <v>1097.57</v>
      </c>
      <c r="H156" s="4">
        <v>1316.17</v>
      </c>
      <c r="I156" s="4">
        <v>1037.8499999999999</v>
      </c>
      <c r="J156" s="2">
        <v>11.99108238</v>
      </c>
      <c r="K156" s="3">
        <v>21.45</v>
      </c>
      <c r="L156" s="3">
        <v>278.63</v>
      </c>
      <c r="M156" t="s">
        <v>18</v>
      </c>
      <c r="N156" s="2">
        <v>1.923203065</v>
      </c>
      <c r="O156" s="2">
        <v>1.214522071</v>
      </c>
      <c r="P156" s="2">
        <f t="shared" si="12"/>
        <v>0.92320306468478508</v>
      </c>
      <c r="Q156" s="1">
        <f>Table1 [ Net_Income ] /H:H</f>
        <v>0.83391203264016034</v>
      </c>
      <c r="R156" s="2">
        <f t="shared" si="13"/>
        <v>0.21452207139855559</v>
      </c>
      <c r="S156" s="2">
        <f t="shared" si="14"/>
        <v>0.94558889182466721</v>
      </c>
      <c r="T156" s="3">
        <f t="shared" si="15"/>
        <v>-33.205692488262912</v>
      </c>
      <c r="U156" s="3">
        <f t="shared" si="16"/>
        <v>-0.43712663784283312</v>
      </c>
      <c r="V156" s="3">
        <f t="shared" si="17"/>
        <v>-0.20067047539108235</v>
      </c>
    </row>
    <row r="157" spans="1:22" x14ac:dyDescent="0.25">
      <c r="A157" t="s">
        <v>64</v>
      </c>
      <c r="B157" t="s">
        <v>40</v>
      </c>
      <c r="C157">
        <v>2018</v>
      </c>
      <c r="D157" t="s">
        <v>33</v>
      </c>
      <c r="E157" s="4">
        <v>2648.41</v>
      </c>
      <c r="F157" s="4">
        <v>1491.14</v>
      </c>
      <c r="G157" s="4">
        <v>1247.3499999999999</v>
      </c>
      <c r="H157" s="4">
        <v>1488.88</v>
      </c>
      <c r="I157" s="4">
        <v>1354.66</v>
      </c>
      <c r="J157" s="2">
        <v>1.28738072</v>
      </c>
      <c r="K157" s="3">
        <v>47.08</v>
      </c>
      <c r="L157" s="3">
        <v>107.69</v>
      </c>
      <c r="M157" t="s">
        <v>18</v>
      </c>
      <c r="N157" s="2">
        <v>1.563032159</v>
      </c>
      <c r="O157" s="2">
        <v>1.4709807020000001</v>
      </c>
      <c r="P157" s="2">
        <f t="shared" si="12"/>
        <v>0.56303215891799241</v>
      </c>
      <c r="Q157" s="1">
        <f>Table1 [ Net_Income ] /H:H</f>
        <v>0.83777738971575932</v>
      </c>
      <c r="R157" s="2">
        <f t="shared" si="13"/>
        <v>0.47098070162852429</v>
      </c>
      <c r="S157" s="2">
        <f t="shared" si="14"/>
        <v>1.0860303844149599</v>
      </c>
      <c r="T157" s="3" t="str">
        <f t="shared" si="15"/>
        <v/>
      </c>
      <c r="U157" s="3" t="str">
        <f t="shared" si="16"/>
        <v/>
      </c>
      <c r="V157" s="3" t="str">
        <f t="shared" si="17"/>
        <v/>
      </c>
    </row>
    <row r="158" spans="1:22" x14ac:dyDescent="0.25">
      <c r="A158" t="s">
        <v>64</v>
      </c>
      <c r="B158" t="s">
        <v>19</v>
      </c>
      <c r="C158">
        <v>2019</v>
      </c>
      <c r="D158" t="s">
        <v>33</v>
      </c>
      <c r="E158" s="4">
        <v>1497.4</v>
      </c>
      <c r="F158" s="4">
        <v>797.87</v>
      </c>
      <c r="G158" s="4">
        <v>-493.31</v>
      </c>
      <c r="H158" s="4">
        <v>-486.86</v>
      </c>
      <c r="I158" s="4">
        <v>-574.51</v>
      </c>
      <c r="J158" s="2">
        <v>1.138963065</v>
      </c>
      <c r="K158" s="3">
        <v>-32.92</v>
      </c>
      <c r="L158" s="3">
        <v>-70.42</v>
      </c>
      <c r="M158" t="s">
        <v>20</v>
      </c>
      <c r="N158" s="2">
        <v>1.532836917</v>
      </c>
      <c r="O158" s="2">
        <v>0.67055562999999996</v>
      </c>
      <c r="P158" s="2">
        <f t="shared" si="12"/>
        <v>0.53283691732336047</v>
      </c>
      <c r="Q158" s="1">
        <f>Table1 [ Net_Income ] /H:H</f>
        <v>1.013248161689192</v>
      </c>
      <c r="R158" s="2">
        <f t="shared" si="13"/>
        <v>-0.32944437024175233</v>
      </c>
      <c r="S158" s="2">
        <f t="shared" si="14"/>
        <v>1.1646023798422898</v>
      </c>
      <c r="T158" s="3">
        <f t="shared" si="15"/>
        <v>-1.3954864312342166</v>
      </c>
      <c r="U158" s="3">
        <f t="shared" si="16"/>
        <v>-0.43460415872164804</v>
      </c>
      <c r="V158" s="3">
        <f t="shared" si="17"/>
        <v>-0.46492616387461944</v>
      </c>
    </row>
    <row r="159" spans="1:22" x14ac:dyDescent="0.25">
      <c r="A159" t="s">
        <v>64</v>
      </c>
      <c r="B159" t="s">
        <v>40</v>
      </c>
      <c r="C159">
        <v>2020</v>
      </c>
      <c r="D159" t="s">
        <v>33</v>
      </c>
      <c r="E159" s="4">
        <v>2524.6999999999998</v>
      </c>
      <c r="F159" s="4">
        <v>1104.49</v>
      </c>
      <c r="G159" s="4">
        <v>-464.25</v>
      </c>
      <c r="H159" s="4">
        <v>-554.82000000000005</v>
      </c>
      <c r="I159" s="4">
        <v>-493.14</v>
      </c>
      <c r="J159" s="2">
        <v>0.77714861700000004</v>
      </c>
      <c r="K159" s="3">
        <v>-18.38</v>
      </c>
      <c r="L159" s="3">
        <v>-32.67</v>
      </c>
      <c r="M159" t="s">
        <v>20</v>
      </c>
      <c r="N159" s="2">
        <v>1.437473759</v>
      </c>
      <c r="O159" s="2">
        <v>0.81611676600000005</v>
      </c>
      <c r="P159" s="2">
        <f t="shared" si="12"/>
        <v>0.43747375925852577</v>
      </c>
      <c r="Q159" s="1">
        <f>Table1 [ Net_Income ] /H:H</f>
        <v>0.8367578674164593</v>
      </c>
      <c r="R159" s="2">
        <f t="shared" si="13"/>
        <v>-0.18388323365152295</v>
      </c>
      <c r="S159" s="2">
        <f t="shared" si="14"/>
        <v>1.0622294022617125</v>
      </c>
      <c r="T159" s="3">
        <f t="shared" si="15"/>
        <v>-5.8908191603656936E-2</v>
      </c>
      <c r="U159" s="3">
        <f t="shared" si="16"/>
        <v>0.68605583010551596</v>
      </c>
      <c r="V159" s="3">
        <f t="shared" si="17"/>
        <v>0.38429819394136888</v>
      </c>
    </row>
    <row r="160" spans="1:22" x14ac:dyDescent="0.25">
      <c r="A160" t="s">
        <v>64</v>
      </c>
      <c r="B160" t="s">
        <v>26</v>
      </c>
      <c r="C160">
        <v>2021</v>
      </c>
      <c r="D160" t="s">
        <v>33</v>
      </c>
      <c r="E160" s="4">
        <v>8501.68</v>
      </c>
      <c r="F160" s="4">
        <v>7176.1</v>
      </c>
      <c r="G160" s="4">
        <v>1072.69</v>
      </c>
      <c r="H160" s="4">
        <v>896.52</v>
      </c>
      <c r="I160" s="4">
        <v>1039.72</v>
      </c>
      <c r="J160" s="2">
        <v>5.4094739919999997</v>
      </c>
      <c r="K160" s="3">
        <v>12.62</v>
      </c>
      <c r="L160" s="3">
        <v>80.86</v>
      </c>
      <c r="M160" t="s">
        <v>18</v>
      </c>
      <c r="N160" s="2">
        <v>1.844080229</v>
      </c>
      <c r="O160" s="2">
        <v>1.1261738859999999</v>
      </c>
      <c r="P160" s="2">
        <f t="shared" si="12"/>
        <v>0.84408022884888634</v>
      </c>
      <c r="Q160" s="1">
        <f>Table1 [ Net_Income ] /H:H</f>
        <v>1.1965042609200018</v>
      </c>
      <c r="R160" s="2">
        <f t="shared" si="13"/>
        <v>0.12617388563201626</v>
      </c>
      <c r="S160" s="2">
        <f t="shared" si="14"/>
        <v>0.96926418629799849</v>
      </c>
      <c r="T160" s="3">
        <f t="shared" si="15"/>
        <v>-3.3105869682283253</v>
      </c>
      <c r="U160" s="3">
        <f t="shared" si="16"/>
        <v>2.3674020675723852</v>
      </c>
      <c r="V160" s="3">
        <f t="shared" si="17"/>
        <v>5.497206855652836</v>
      </c>
    </row>
    <row r="161" spans="1:22" x14ac:dyDescent="0.25">
      <c r="A161" t="s">
        <v>64</v>
      </c>
      <c r="B161" t="s">
        <v>16</v>
      </c>
      <c r="C161">
        <v>2022</v>
      </c>
      <c r="D161" t="s">
        <v>33</v>
      </c>
      <c r="E161" s="4">
        <v>8333.23</v>
      </c>
      <c r="F161" s="4">
        <v>7504.24</v>
      </c>
      <c r="G161" s="4">
        <v>-165.93</v>
      </c>
      <c r="H161" s="4">
        <v>-198.53</v>
      </c>
      <c r="I161" s="4">
        <v>-273.26</v>
      </c>
      <c r="J161" s="2">
        <v>9.0412807050000001</v>
      </c>
      <c r="K161" s="3">
        <v>-1.99</v>
      </c>
      <c r="L161" s="3">
        <v>-19.989999999999998</v>
      </c>
      <c r="M161" t="s">
        <v>25</v>
      </c>
      <c r="N161" s="2">
        <v>1.9005199660000001</v>
      </c>
      <c r="O161" s="2">
        <v>0.98008815299999996</v>
      </c>
      <c r="P161" s="2">
        <f t="shared" si="12"/>
        <v>0.90051996644758392</v>
      </c>
      <c r="Q161" s="1">
        <f>Table1 [ Net_Income ] /H:H</f>
        <v>0.83579307913161738</v>
      </c>
      <c r="R161" s="2">
        <f t="shared" si="13"/>
        <v>-1.9911846906901648E-2</v>
      </c>
      <c r="S161" s="2">
        <f t="shared" si="14"/>
        <v>1.6468390285059964</v>
      </c>
      <c r="T161" s="3">
        <f t="shared" si="15"/>
        <v>-1.1546858831535673</v>
      </c>
      <c r="U161" s="3">
        <f t="shared" si="16"/>
        <v>-1.9813730933180351E-2</v>
      </c>
      <c r="V161" s="3">
        <f t="shared" si="17"/>
        <v>4.5726787530831425E-2</v>
      </c>
    </row>
    <row r="162" spans="1:22" x14ac:dyDescent="0.25">
      <c r="A162" t="s">
        <v>65</v>
      </c>
      <c r="B162" t="s">
        <v>21</v>
      </c>
      <c r="C162">
        <v>2018</v>
      </c>
      <c r="D162" t="s">
        <v>36</v>
      </c>
      <c r="E162" s="4">
        <v>8294.64</v>
      </c>
      <c r="F162" s="4">
        <v>7681.26</v>
      </c>
      <c r="G162" s="4">
        <v>-259.32</v>
      </c>
      <c r="H162" s="4">
        <v>-212.33</v>
      </c>
      <c r="I162" s="4">
        <v>-305.69</v>
      </c>
      <c r="J162" s="2">
        <v>12.50237153</v>
      </c>
      <c r="K162" s="3">
        <v>-3.13</v>
      </c>
      <c r="L162" s="3">
        <v>-42.21</v>
      </c>
      <c r="M162" t="s">
        <v>20</v>
      </c>
      <c r="N162" s="2">
        <v>1.9260510399999999</v>
      </c>
      <c r="O162" s="2">
        <v>0.96873643700000001</v>
      </c>
      <c r="P162" s="2">
        <f t="shared" si="12"/>
        <v>0.92605104018980944</v>
      </c>
      <c r="Q162" s="1">
        <f>Table1 [ Net_Income ] /H:H</f>
        <v>1.2213064569302501</v>
      </c>
      <c r="R162" s="2">
        <f t="shared" si="13"/>
        <v>-3.1263562975608346E-2</v>
      </c>
      <c r="S162" s="2">
        <f t="shared" si="14"/>
        <v>1.1788138207619929</v>
      </c>
      <c r="T162" s="3" t="str">
        <f t="shared" si="15"/>
        <v/>
      </c>
      <c r="U162" s="3" t="str">
        <f t="shared" si="16"/>
        <v/>
      </c>
      <c r="V162" s="3" t="str">
        <f t="shared" si="17"/>
        <v/>
      </c>
    </row>
    <row r="163" spans="1:22" x14ac:dyDescent="0.25">
      <c r="A163" t="s">
        <v>65</v>
      </c>
      <c r="B163" t="s">
        <v>28</v>
      </c>
      <c r="C163">
        <v>2019</v>
      </c>
      <c r="D163" t="s">
        <v>36</v>
      </c>
      <c r="E163" s="4">
        <v>1588.1</v>
      </c>
      <c r="F163" s="4">
        <v>594.41</v>
      </c>
      <c r="G163" s="4">
        <v>-384.31</v>
      </c>
      <c r="H163" s="4">
        <v>-456.43</v>
      </c>
      <c r="I163" s="4">
        <v>-230.8</v>
      </c>
      <c r="J163" s="2">
        <v>0.59759257300000002</v>
      </c>
      <c r="K163" s="3">
        <v>-24.18</v>
      </c>
      <c r="L163" s="3">
        <v>-38.64</v>
      </c>
      <c r="M163" t="s">
        <v>20</v>
      </c>
      <c r="N163" s="2">
        <v>1.374290032</v>
      </c>
      <c r="O163" s="2">
        <v>0.75800642299999998</v>
      </c>
      <c r="P163" s="2">
        <f t="shared" si="12"/>
        <v>0.37429003211384676</v>
      </c>
      <c r="Q163" s="1">
        <f>Table1 [ Net_Income ] /H:H</f>
        <v>0.84199110487917095</v>
      </c>
      <c r="R163" s="2">
        <f t="shared" si="13"/>
        <v>-0.24199357723065298</v>
      </c>
      <c r="S163" s="2">
        <f t="shared" si="14"/>
        <v>0.60055684213265337</v>
      </c>
      <c r="T163" s="3">
        <f t="shared" si="15"/>
        <v>0.48199136202375448</v>
      </c>
      <c r="U163" s="3">
        <f t="shared" si="16"/>
        <v>-0.80853900832344738</v>
      </c>
      <c r="V163" s="3">
        <f t="shared" si="17"/>
        <v>-0.92261556046794413</v>
      </c>
    </row>
    <row r="164" spans="1:22" x14ac:dyDescent="0.25">
      <c r="A164" t="s">
        <v>65</v>
      </c>
      <c r="B164" t="s">
        <v>21</v>
      </c>
      <c r="C164">
        <v>2020</v>
      </c>
      <c r="D164" t="s">
        <v>36</v>
      </c>
      <c r="E164" s="4">
        <v>2417.94</v>
      </c>
      <c r="F164" s="4">
        <v>1565.03</v>
      </c>
      <c r="G164" s="4">
        <v>482.37</v>
      </c>
      <c r="H164" s="4">
        <v>578.14</v>
      </c>
      <c r="I164" s="4">
        <v>641.35</v>
      </c>
      <c r="J164" s="2">
        <v>1.8327879039999999</v>
      </c>
      <c r="K164" s="3">
        <v>19.940000000000001</v>
      </c>
      <c r="L164" s="3">
        <v>56.49</v>
      </c>
      <c r="M164" t="s">
        <v>18</v>
      </c>
      <c r="N164" s="2">
        <v>1.647257583</v>
      </c>
      <c r="O164" s="2">
        <v>1.1994962650000001</v>
      </c>
      <c r="P164" s="2">
        <f t="shared" si="12"/>
        <v>0.64725758290114721</v>
      </c>
      <c r="Q164" s="1">
        <f>Table1 [ Net_Income ] /H:H</f>
        <v>0.83434808177949982</v>
      </c>
      <c r="R164" s="2">
        <f t="shared" si="13"/>
        <v>0.19949626541601528</v>
      </c>
      <c r="S164" s="2">
        <f t="shared" si="14"/>
        <v>1.3295810270124593</v>
      </c>
      <c r="T164" s="3">
        <f t="shared" si="15"/>
        <v>-2.2551585959251645</v>
      </c>
      <c r="U164" s="3">
        <f t="shared" si="16"/>
        <v>0.52253636420880312</v>
      </c>
      <c r="V164" s="3">
        <f t="shared" si="17"/>
        <v>1.6329133089954746</v>
      </c>
    </row>
    <row r="165" spans="1:22" x14ac:dyDescent="0.25">
      <c r="A165" t="s">
        <v>65</v>
      </c>
      <c r="B165" t="s">
        <v>16</v>
      </c>
      <c r="C165">
        <v>2021</v>
      </c>
      <c r="D165" t="s">
        <v>36</v>
      </c>
      <c r="E165" s="4">
        <v>8361.98</v>
      </c>
      <c r="F165" s="4">
        <v>3877.01</v>
      </c>
      <c r="G165" s="4">
        <v>685.88</v>
      </c>
      <c r="H165" s="4">
        <v>707.85</v>
      </c>
      <c r="I165" s="4">
        <v>522.47</v>
      </c>
      <c r="J165" s="2">
        <v>0.86425061999999997</v>
      </c>
      <c r="K165" s="3">
        <v>8.1999999999999993</v>
      </c>
      <c r="L165" s="3">
        <v>15.29</v>
      </c>
      <c r="M165" t="s">
        <v>18</v>
      </c>
      <c r="N165" s="2">
        <v>1.463647366</v>
      </c>
      <c r="O165" s="2">
        <v>1.082023636</v>
      </c>
      <c r="P165" s="2">
        <f t="shared" si="12"/>
        <v>0.46364736581527349</v>
      </c>
      <c r="Q165" s="1">
        <f>Table1 [ Net_Income ] /H:H</f>
        <v>0.96896235078053261</v>
      </c>
      <c r="R165" s="2">
        <f t="shared" si="13"/>
        <v>8.2023635550431837E-2</v>
      </c>
      <c r="S165" s="2">
        <f t="shared" si="14"/>
        <v>0.76175132676269908</v>
      </c>
      <c r="T165" s="3">
        <f t="shared" si="15"/>
        <v>0.42189605489561954</v>
      </c>
      <c r="U165" s="3">
        <f t="shared" si="16"/>
        <v>2.4583074848838264</v>
      </c>
      <c r="V165" s="3">
        <f t="shared" si="17"/>
        <v>1.4772751960026329</v>
      </c>
    </row>
    <row r="166" spans="1:22" x14ac:dyDescent="0.25">
      <c r="A166" t="s">
        <v>65</v>
      </c>
      <c r="B166" t="s">
        <v>28</v>
      </c>
      <c r="C166">
        <v>2022</v>
      </c>
      <c r="D166" t="s">
        <v>36</v>
      </c>
      <c r="E166" s="4">
        <v>2149.83</v>
      </c>
      <c r="F166" s="4">
        <v>1193.47</v>
      </c>
      <c r="G166" s="4">
        <v>-411.25</v>
      </c>
      <c r="H166" s="4">
        <v>-469.18</v>
      </c>
      <c r="I166" s="4">
        <v>-597.08000000000004</v>
      </c>
      <c r="J166" s="2">
        <v>1.2466275769999999</v>
      </c>
      <c r="K166" s="3">
        <v>-19.12</v>
      </c>
      <c r="L166" s="3">
        <v>-42.96</v>
      </c>
      <c r="M166" t="s">
        <v>20</v>
      </c>
      <c r="N166" s="2">
        <v>1.555146221</v>
      </c>
      <c r="O166" s="2">
        <v>0.808705805</v>
      </c>
      <c r="P166" s="2">
        <f t="shared" si="12"/>
        <v>0.55514622086397536</v>
      </c>
      <c r="Q166" s="1">
        <f>Table1 [ Net_Income ] /H:H</f>
        <v>0.87652926382198726</v>
      </c>
      <c r="R166" s="2">
        <f t="shared" si="13"/>
        <v>-0.19129419535498157</v>
      </c>
      <c r="S166" s="2">
        <f t="shared" si="14"/>
        <v>1.4518662613981763</v>
      </c>
      <c r="T166" s="3">
        <f t="shared" si="15"/>
        <v>-1.5995946812853563</v>
      </c>
      <c r="U166" s="3">
        <f t="shared" si="16"/>
        <v>-0.74290419254769802</v>
      </c>
      <c r="V166" s="3">
        <f t="shared" si="17"/>
        <v>-0.69216741767496082</v>
      </c>
    </row>
    <row r="167" spans="1:22" x14ac:dyDescent="0.25">
      <c r="A167" t="s">
        <v>66</v>
      </c>
      <c r="B167" t="s">
        <v>19</v>
      </c>
      <c r="C167">
        <v>2018</v>
      </c>
      <c r="D167" t="s">
        <v>29</v>
      </c>
      <c r="E167" s="4">
        <v>1454.77</v>
      </c>
      <c r="F167" s="4">
        <v>614.55999999999995</v>
      </c>
      <c r="G167" s="4">
        <v>891.43</v>
      </c>
      <c r="H167" s="4">
        <v>730.54</v>
      </c>
      <c r="I167" s="4">
        <v>904.47</v>
      </c>
      <c r="J167" s="2">
        <v>0.730558665</v>
      </c>
      <c r="K167" s="3">
        <v>61.23</v>
      </c>
      <c r="L167" s="3">
        <v>105.97</v>
      </c>
      <c r="M167" t="s">
        <v>18</v>
      </c>
      <c r="N167" s="2">
        <v>1.4224447849999999</v>
      </c>
      <c r="O167" s="2">
        <v>1.6127635300000001</v>
      </c>
      <c r="P167" s="2">
        <f t="shared" si="12"/>
        <v>0.42244478508630229</v>
      </c>
      <c r="Q167" s="1">
        <f>Table1 [ Net_Income ] /H:H</f>
        <v>1.2202343471952255</v>
      </c>
      <c r="R167" s="2">
        <f t="shared" si="13"/>
        <v>0.61276352963011338</v>
      </c>
      <c r="S167" s="2">
        <f t="shared" si="14"/>
        <v>1.0146281816856064</v>
      </c>
      <c r="T167" s="3" t="str">
        <f t="shared" si="15"/>
        <v/>
      </c>
      <c r="U167" s="3" t="str">
        <f t="shared" si="16"/>
        <v/>
      </c>
      <c r="V167" s="3" t="str">
        <f t="shared" si="17"/>
        <v/>
      </c>
    </row>
    <row r="168" spans="1:22" x14ac:dyDescent="0.25">
      <c r="A168" t="s">
        <v>66</v>
      </c>
      <c r="B168" t="s">
        <v>40</v>
      </c>
      <c r="C168">
        <v>2019</v>
      </c>
      <c r="D168" t="s">
        <v>29</v>
      </c>
      <c r="E168" s="4">
        <v>9484.2999999999993</v>
      </c>
      <c r="F168" s="4">
        <v>3480.45</v>
      </c>
      <c r="G168" s="4">
        <v>1202.4100000000001</v>
      </c>
      <c r="H168" s="4">
        <v>1200.08</v>
      </c>
      <c r="I168" s="4">
        <v>1194.6500000000001</v>
      </c>
      <c r="J168" s="2">
        <v>0.57960605899999995</v>
      </c>
      <c r="K168" s="3">
        <v>12.68</v>
      </c>
      <c r="L168" s="3">
        <v>20.02</v>
      </c>
      <c r="M168" t="s">
        <v>18</v>
      </c>
      <c r="N168" s="2">
        <v>1.3669696229999999</v>
      </c>
      <c r="O168" s="2">
        <v>1.1267789930000001</v>
      </c>
      <c r="P168" s="2">
        <f t="shared" si="12"/>
        <v>0.36696962348301931</v>
      </c>
      <c r="Q168" s="1">
        <f>Table1 [ Net_Income ] /H:H</f>
        <v>1.0019415372308513</v>
      </c>
      <c r="R168" s="2">
        <f t="shared" si="13"/>
        <v>0.12677899265101275</v>
      </c>
      <c r="S168" s="2">
        <f t="shared" si="14"/>
        <v>0.99354629452516197</v>
      </c>
      <c r="T168" s="3">
        <f t="shared" si="15"/>
        <v>0.34885521016793258</v>
      </c>
      <c r="U168" s="3">
        <f t="shared" si="16"/>
        <v>5.5194498099355904</v>
      </c>
      <c r="V168" s="3">
        <f t="shared" si="17"/>
        <v>4.6633200989325703</v>
      </c>
    </row>
    <row r="169" spans="1:22" x14ac:dyDescent="0.25">
      <c r="A169" t="s">
        <v>66</v>
      </c>
      <c r="B169" t="s">
        <v>30</v>
      </c>
      <c r="C169">
        <v>2020</v>
      </c>
      <c r="D169" t="s">
        <v>29</v>
      </c>
      <c r="E169" s="4">
        <v>3082.11</v>
      </c>
      <c r="F169" s="4">
        <v>2685.01</v>
      </c>
      <c r="G169" s="4">
        <v>587.55999999999995</v>
      </c>
      <c r="H169" s="4">
        <v>673.22</v>
      </c>
      <c r="I169" s="4">
        <v>681.12</v>
      </c>
      <c r="J169" s="2">
        <v>6.7446870959999998</v>
      </c>
      <c r="K169" s="3">
        <v>19.059999999999999</v>
      </c>
      <c r="L169" s="3">
        <v>147.59</v>
      </c>
      <c r="M169" t="s">
        <v>18</v>
      </c>
      <c r="N169" s="2">
        <v>1.8711596930000001</v>
      </c>
      <c r="O169" s="2">
        <v>1.1906356360000001</v>
      </c>
      <c r="P169" s="2">
        <f t="shared" si="12"/>
        <v>0.87115969254828673</v>
      </c>
      <c r="Q169" s="1">
        <f>Table1 [ Net_Income ] /H:H</f>
        <v>0.87276076171236727</v>
      </c>
      <c r="R169" s="2">
        <f t="shared" si="13"/>
        <v>0.19063563597665234</v>
      </c>
      <c r="S169" s="2">
        <f t="shared" si="14"/>
        <v>1.1592348015521821</v>
      </c>
      <c r="T169" s="3">
        <f t="shared" si="15"/>
        <v>-0.51134804268094913</v>
      </c>
      <c r="U169" s="3">
        <f t="shared" si="16"/>
        <v>-0.67503031325453633</v>
      </c>
      <c r="V169" s="3">
        <f t="shared" si="17"/>
        <v>-0.22854515939030862</v>
      </c>
    </row>
    <row r="170" spans="1:22" x14ac:dyDescent="0.25">
      <c r="A170" t="s">
        <v>66</v>
      </c>
      <c r="B170" t="s">
        <v>23</v>
      </c>
      <c r="C170">
        <v>2021</v>
      </c>
      <c r="D170" t="s">
        <v>29</v>
      </c>
      <c r="E170" s="4">
        <v>5204.01</v>
      </c>
      <c r="F170" s="4">
        <v>4326.3</v>
      </c>
      <c r="G170" s="4">
        <v>1234.5899999999999</v>
      </c>
      <c r="H170" s="4">
        <v>1337.49</v>
      </c>
      <c r="I170" s="4">
        <v>1369.39</v>
      </c>
      <c r="J170" s="2">
        <v>4.9234662629999999</v>
      </c>
      <c r="K170" s="3">
        <v>23.72</v>
      </c>
      <c r="L170" s="3">
        <v>140.5</v>
      </c>
      <c r="M170" t="s">
        <v>18</v>
      </c>
      <c r="N170" s="2">
        <v>1.831339678</v>
      </c>
      <c r="O170" s="2">
        <v>1.2372382070000001</v>
      </c>
      <c r="P170" s="2">
        <f t="shared" si="12"/>
        <v>0.83133967844027967</v>
      </c>
      <c r="Q170" s="1">
        <f>Table1 [ Net_Income ] /H:H</f>
        <v>0.92306484534463806</v>
      </c>
      <c r="R170" s="2">
        <f t="shared" si="13"/>
        <v>0.23723820669060972</v>
      </c>
      <c r="S170" s="2">
        <f t="shared" si="14"/>
        <v>1.1091860455697844</v>
      </c>
      <c r="T170" s="3">
        <f t="shared" si="15"/>
        <v>1.1012151950439104</v>
      </c>
      <c r="U170" s="3">
        <f t="shared" si="16"/>
        <v>0.68845693372397476</v>
      </c>
      <c r="V170" s="3">
        <f t="shared" si="17"/>
        <v>0.61127891516232713</v>
      </c>
    </row>
    <row r="171" spans="1:22" x14ac:dyDescent="0.25">
      <c r="A171" t="s">
        <v>66</v>
      </c>
      <c r="B171" t="s">
        <v>21</v>
      </c>
      <c r="C171">
        <v>2022</v>
      </c>
      <c r="D171" t="s">
        <v>29</v>
      </c>
      <c r="E171" s="4">
        <v>4727.82</v>
      </c>
      <c r="F171" s="4">
        <v>4009.37</v>
      </c>
      <c r="G171" s="4">
        <v>1422.63</v>
      </c>
      <c r="H171" s="4">
        <v>1402.98</v>
      </c>
      <c r="I171" s="4">
        <v>1574.26</v>
      </c>
      <c r="J171" s="2">
        <v>5.5727895670000001</v>
      </c>
      <c r="K171" s="3">
        <v>30.08</v>
      </c>
      <c r="L171" s="3">
        <v>197.74</v>
      </c>
      <c r="M171" t="s">
        <v>18</v>
      </c>
      <c r="N171" s="2">
        <v>1.848037785</v>
      </c>
      <c r="O171" s="2">
        <v>1.3009061260000001</v>
      </c>
      <c r="P171" s="2">
        <f t="shared" si="12"/>
        <v>0.84803778485644554</v>
      </c>
      <c r="Q171" s="1">
        <f>Table1 [ Net_Income ] /H:H</f>
        <v>1.0140059017234744</v>
      </c>
      <c r="R171" s="2">
        <f t="shared" si="13"/>
        <v>0.30090612586773613</v>
      </c>
      <c r="S171" s="2">
        <f t="shared" si="14"/>
        <v>1.106584284037311</v>
      </c>
      <c r="T171" s="3">
        <f t="shared" si="15"/>
        <v>0.1523096736568417</v>
      </c>
      <c r="U171" s="3">
        <f t="shared" si="16"/>
        <v>-9.150443600223683E-2</v>
      </c>
      <c r="V171" s="3">
        <f t="shared" si="17"/>
        <v>-7.3256593393893232E-2</v>
      </c>
    </row>
    <row r="172" spans="1:22" x14ac:dyDescent="0.25">
      <c r="A172" t="s">
        <v>67</v>
      </c>
      <c r="B172" t="s">
        <v>30</v>
      </c>
      <c r="C172">
        <v>2018</v>
      </c>
      <c r="D172" t="s">
        <v>33</v>
      </c>
      <c r="E172" s="4">
        <v>8026.54</v>
      </c>
      <c r="F172" s="4">
        <v>7486.01</v>
      </c>
      <c r="G172" s="4">
        <v>-497.76</v>
      </c>
      <c r="H172" s="4">
        <v>-508.95</v>
      </c>
      <c r="I172" s="4">
        <v>-395.11</v>
      </c>
      <c r="J172" s="2">
        <v>13.82381474</v>
      </c>
      <c r="K172" s="3">
        <v>-6.2</v>
      </c>
      <c r="L172" s="3">
        <v>-91.92</v>
      </c>
      <c r="M172" t="s">
        <v>20</v>
      </c>
      <c r="N172" s="2">
        <v>1.93265716</v>
      </c>
      <c r="O172" s="2">
        <v>0.93798573200000002</v>
      </c>
      <c r="P172" s="2">
        <f t="shared" si="12"/>
        <v>0.93265715987212428</v>
      </c>
      <c r="Q172" s="1">
        <f>Table1 [ Net_Income ] /H:H</f>
        <v>0.97801355732390216</v>
      </c>
      <c r="R172" s="2">
        <f t="shared" si="13"/>
        <v>-6.2014267667014678E-2</v>
      </c>
      <c r="S172" s="2">
        <f t="shared" si="14"/>
        <v>0.79377611700417872</v>
      </c>
      <c r="T172" s="3" t="str">
        <f t="shared" si="15"/>
        <v/>
      </c>
      <c r="U172" s="3" t="str">
        <f t="shared" si="16"/>
        <v/>
      </c>
      <c r="V172" s="3" t="str">
        <f t="shared" si="17"/>
        <v/>
      </c>
    </row>
    <row r="173" spans="1:22" x14ac:dyDescent="0.25">
      <c r="A173" t="s">
        <v>67</v>
      </c>
      <c r="B173" t="s">
        <v>31</v>
      </c>
      <c r="C173">
        <v>2019</v>
      </c>
      <c r="D173" t="s">
        <v>33</v>
      </c>
      <c r="E173" s="4">
        <v>767.65</v>
      </c>
      <c r="F173" s="4">
        <v>329.52</v>
      </c>
      <c r="G173" s="4">
        <v>619.69000000000005</v>
      </c>
      <c r="H173" s="4">
        <v>524.47</v>
      </c>
      <c r="I173" s="4">
        <v>570.37</v>
      </c>
      <c r="J173" s="2">
        <v>0.75040450999999997</v>
      </c>
      <c r="K173" s="3">
        <v>80.62</v>
      </c>
      <c r="L173" s="3">
        <v>141.12</v>
      </c>
      <c r="M173" t="s">
        <v>18</v>
      </c>
      <c r="N173" s="2">
        <v>1.429258125</v>
      </c>
      <c r="O173" s="2">
        <v>1.8072559109999999</v>
      </c>
      <c r="P173" s="2">
        <f t="shared" si="12"/>
        <v>0.42925812544779524</v>
      </c>
      <c r="Q173" s="1">
        <f>Table1 [ Net_Income ] /H:H</f>
        <v>1.1815547123763037</v>
      </c>
      <c r="R173" s="2">
        <f t="shared" si="13"/>
        <v>0.80725591089689319</v>
      </c>
      <c r="S173" s="2">
        <f t="shared" si="14"/>
        <v>0.92041181881263201</v>
      </c>
      <c r="T173" s="3">
        <f t="shared" si="15"/>
        <v>-2.2449574091931854</v>
      </c>
      <c r="U173" s="3">
        <f t="shared" si="16"/>
        <v>-0.9043610322754263</v>
      </c>
      <c r="V173" s="3">
        <f t="shared" si="17"/>
        <v>-0.95598189155504731</v>
      </c>
    </row>
    <row r="174" spans="1:22" x14ac:dyDescent="0.25">
      <c r="A174" t="s">
        <v>67</v>
      </c>
      <c r="B174" t="s">
        <v>31</v>
      </c>
      <c r="C174">
        <v>2020</v>
      </c>
      <c r="D174" t="s">
        <v>33</v>
      </c>
      <c r="E174" s="4">
        <v>5577.4</v>
      </c>
      <c r="F174" s="4">
        <v>2933.1</v>
      </c>
      <c r="G174" s="4">
        <v>1022.06</v>
      </c>
      <c r="H174" s="4">
        <v>1038.93</v>
      </c>
      <c r="I174" s="4">
        <v>1207.25</v>
      </c>
      <c r="J174" s="2">
        <v>1.1087979370000001</v>
      </c>
      <c r="K174" s="3">
        <v>18.32</v>
      </c>
      <c r="L174" s="3">
        <v>38.64</v>
      </c>
      <c r="M174" t="s">
        <v>18</v>
      </c>
      <c r="N174" s="2">
        <v>1.5258902000000001</v>
      </c>
      <c r="O174" s="2">
        <v>1.1832502600000001</v>
      </c>
      <c r="P174" s="2">
        <f t="shared" si="12"/>
        <v>0.52589019973464335</v>
      </c>
      <c r="Q174" s="1">
        <f>Table1 [ Net_Income ] /H:H</f>
        <v>0.98376213989392924</v>
      </c>
      <c r="R174" s="2">
        <f t="shared" si="13"/>
        <v>0.18325025997776742</v>
      </c>
      <c r="S174" s="2">
        <f t="shared" si="14"/>
        <v>1.1811928849578304</v>
      </c>
      <c r="T174" s="3">
        <f t="shared" si="15"/>
        <v>0.64930852523035687</v>
      </c>
      <c r="U174" s="3">
        <f t="shared" si="16"/>
        <v>6.2655507067022738</v>
      </c>
      <c r="V174" s="3">
        <f t="shared" si="17"/>
        <v>7.9011289147851427</v>
      </c>
    </row>
    <row r="175" spans="1:22" x14ac:dyDescent="0.25">
      <c r="A175" t="s">
        <v>67</v>
      </c>
      <c r="B175" t="s">
        <v>16</v>
      </c>
      <c r="C175">
        <v>2021</v>
      </c>
      <c r="D175" t="s">
        <v>33</v>
      </c>
      <c r="E175" s="4">
        <v>2198.94</v>
      </c>
      <c r="F175" s="4">
        <v>1223.92</v>
      </c>
      <c r="G175" s="4">
        <v>1374.46</v>
      </c>
      <c r="H175" s="4">
        <v>1477.75</v>
      </c>
      <c r="I175" s="4">
        <v>1201.5899999999999</v>
      </c>
      <c r="J175" s="2">
        <v>1.2539749739999999</v>
      </c>
      <c r="K175" s="3">
        <v>62.48</v>
      </c>
      <c r="L175" s="3">
        <v>140.82</v>
      </c>
      <c r="M175" t="s">
        <v>18</v>
      </c>
      <c r="N175" s="2">
        <v>1.556595451</v>
      </c>
      <c r="O175" s="2">
        <v>1.625055709</v>
      </c>
      <c r="P175" s="2">
        <f t="shared" si="12"/>
        <v>0.55659545053525794</v>
      </c>
      <c r="Q175" s="1">
        <f>Table1 [ Net_Income ] /H:H</f>
        <v>0.9301031974285231</v>
      </c>
      <c r="R175" s="2">
        <f t="shared" si="13"/>
        <v>0.6250557086596269</v>
      </c>
      <c r="S175" s="2">
        <f t="shared" si="14"/>
        <v>0.87422696913697007</v>
      </c>
      <c r="T175" s="3">
        <f t="shared" si="15"/>
        <v>0.3447938477193121</v>
      </c>
      <c r="U175" s="3">
        <f t="shared" si="16"/>
        <v>-0.60574102628464876</v>
      </c>
      <c r="V175" s="3">
        <f t="shared" si="17"/>
        <v>-0.58272135283488458</v>
      </c>
    </row>
    <row r="176" spans="1:22" x14ac:dyDescent="0.25">
      <c r="A176" t="s">
        <v>67</v>
      </c>
      <c r="B176" t="s">
        <v>28</v>
      </c>
      <c r="C176">
        <v>2022</v>
      </c>
      <c r="D176" t="s">
        <v>33</v>
      </c>
      <c r="E176" s="4">
        <v>1681.24</v>
      </c>
      <c r="F176" s="4">
        <v>1223.8</v>
      </c>
      <c r="G176" s="4">
        <v>-384.16</v>
      </c>
      <c r="H176" s="4">
        <v>-318.81</v>
      </c>
      <c r="I176" s="4">
        <v>-243.19</v>
      </c>
      <c r="J176" s="2">
        <v>2.66947556</v>
      </c>
      <c r="K176" s="3">
        <v>-22.84</v>
      </c>
      <c r="L176" s="3">
        <v>-83.8</v>
      </c>
      <c r="M176" t="s">
        <v>20</v>
      </c>
      <c r="N176" s="2">
        <v>1.7279151100000001</v>
      </c>
      <c r="O176" s="2">
        <v>0.77150198699999994</v>
      </c>
      <c r="P176" s="2">
        <f t="shared" si="12"/>
        <v>0.72791511027574884</v>
      </c>
      <c r="Q176" s="1">
        <f>Table1 [ Net_Income ] /H:H</f>
        <v>1.2049810231799505</v>
      </c>
      <c r="R176" s="2">
        <f t="shared" si="13"/>
        <v>-0.22849801337108328</v>
      </c>
      <c r="S176" s="2">
        <f t="shared" si="14"/>
        <v>0.63304352353186166</v>
      </c>
      <c r="T176" s="3">
        <f t="shared" si="15"/>
        <v>-1.2794988577332189</v>
      </c>
      <c r="U176" s="3">
        <f t="shared" si="16"/>
        <v>-0.23543161705185228</v>
      </c>
      <c r="V176" s="3">
        <f t="shared" si="17"/>
        <v>-9.8045623897083329E-5</v>
      </c>
    </row>
    <row r="177" spans="1:22" x14ac:dyDescent="0.25">
      <c r="A177" t="s">
        <v>68</v>
      </c>
      <c r="B177" t="s">
        <v>31</v>
      </c>
      <c r="C177">
        <v>2018</v>
      </c>
      <c r="D177" t="s">
        <v>17</v>
      </c>
      <c r="E177" s="4">
        <v>9078.15</v>
      </c>
      <c r="F177" s="4">
        <v>7893.45</v>
      </c>
      <c r="G177" s="4">
        <v>-239.83</v>
      </c>
      <c r="H177" s="4">
        <v>-264.60000000000002</v>
      </c>
      <c r="I177" s="4">
        <v>-429.99</v>
      </c>
      <c r="J177" s="2">
        <v>6.6572082860000004</v>
      </c>
      <c r="K177" s="3">
        <v>-2.64</v>
      </c>
      <c r="L177" s="3">
        <v>-20.23</v>
      </c>
      <c r="M177" t="s">
        <v>20</v>
      </c>
      <c r="N177" s="2">
        <v>1.869499843</v>
      </c>
      <c r="O177" s="2">
        <v>0.97358162199999998</v>
      </c>
      <c r="P177" s="2">
        <f t="shared" si="12"/>
        <v>0.86949984302969219</v>
      </c>
      <c r="Q177" s="1">
        <f>Table1 [ Net_Income ] /H:H</f>
        <v>0.90638699924414212</v>
      </c>
      <c r="R177" s="2">
        <f t="shared" si="13"/>
        <v>-2.6418378193794993E-2</v>
      </c>
      <c r="S177" s="2">
        <f t="shared" si="14"/>
        <v>1.7928949672684817</v>
      </c>
      <c r="T177" s="3" t="str">
        <f t="shared" si="15"/>
        <v/>
      </c>
      <c r="U177" s="3" t="str">
        <f t="shared" si="16"/>
        <v/>
      </c>
      <c r="V177" s="3" t="str">
        <f t="shared" si="17"/>
        <v/>
      </c>
    </row>
    <row r="178" spans="1:22" x14ac:dyDescent="0.25">
      <c r="A178" t="s">
        <v>68</v>
      </c>
      <c r="B178" t="s">
        <v>28</v>
      </c>
      <c r="C178">
        <v>2019</v>
      </c>
      <c r="D178" t="s">
        <v>17</v>
      </c>
      <c r="E178" s="4">
        <v>9831.8700000000008</v>
      </c>
      <c r="F178" s="4">
        <v>8718.66</v>
      </c>
      <c r="G178" s="4">
        <v>5.0199999999999996</v>
      </c>
      <c r="H178" s="4">
        <v>4.0199999999999996</v>
      </c>
      <c r="I178" s="4">
        <v>-131.41</v>
      </c>
      <c r="J178" s="2">
        <v>7.8249924000000002</v>
      </c>
      <c r="K178" s="3">
        <v>0.05</v>
      </c>
      <c r="L178" s="3">
        <v>0.45</v>
      </c>
      <c r="M178" t="s">
        <v>25</v>
      </c>
      <c r="N178" s="2">
        <v>1.8867753540000001</v>
      </c>
      <c r="O178" s="2">
        <v>1.0005105839999999</v>
      </c>
      <c r="P178" s="2">
        <f t="shared" si="12"/>
        <v>0.88677535402726027</v>
      </c>
      <c r="Q178" s="1">
        <f>Table1 [ Net_Income ] /H:H</f>
        <v>1.2487562189054726</v>
      </c>
      <c r="R178" s="2">
        <f t="shared" si="13"/>
        <v>5.1058445646657235E-4</v>
      </c>
      <c r="S178" s="2">
        <f t="shared" si="14"/>
        <v>-26.177290836653388</v>
      </c>
      <c r="T178" s="3">
        <f t="shared" si="15"/>
        <v>-1.020931493140975</v>
      </c>
      <c r="U178" s="3">
        <f t="shared" si="16"/>
        <v>8.3025726607293474E-2</v>
      </c>
      <c r="V178" s="3">
        <f t="shared" si="17"/>
        <v>0.10454364061341999</v>
      </c>
    </row>
    <row r="179" spans="1:22" x14ac:dyDescent="0.25">
      <c r="A179" t="s">
        <v>68</v>
      </c>
      <c r="B179" t="s">
        <v>19</v>
      </c>
      <c r="C179">
        <v>2020</v>
      </c>
      <c r="D179" t="s">
        <v>17</v>
      </c>
      <c r="E179" s="4">
        <v>3742.01</v>
      </c>
      <c r="F179" s="4">
        <v>3863.7</v>
      </c>
      <c r="G179" s="4">
        <v>554.04999999999995</v>
      </c>
      <c r="H179" s="4">
        <v>626.28</v>
      </c>
      <c r="I179" s="4">
        <v>473.4</v>
      </c>
      <c r="J179" s="2">
        <v>-32.013912900000001</v>
      </c>
      <c r="K179" s="3">
        <v>14.8</v>
      </c>
      <c r="L179" s="3">
        <v>-459.07</v>
      </c>
      <c r="M179" t="s">
        <v>18</v>
      </c>
      <c r="N179" s="2">
        <v>2.0325199559999998</v>
      </c>
      <c r="O179" s="2">
        <v>1.148062138</v>
      </c>
      <c r="P179" s="2">
        <f t="shared" si="12"/>
        <v>1.0325199558526033</v>
      </c>
      <c r="Q179" s="1">
        <f>Table1 [ Net_Income ] /H:H</f>
        <v>0.88466819952736797</v>
      </c>
      <c r="R179" s="2">
        <f t="shared" si="13"/>
        <v>0.14806213772811935</v>
      </c>
      <c r="S179" s="2">
        <f t="shared" si="14"/>
        <v>0.85443552025990432</v>
      </c>
      <c r="T179" s="3">
        <f t="shared" si="15"/>
        <v>109.36852589641434</v>
      </c>
      <c r="U179" s="3">
        <f t="shared" si="16"/>
        <v>-0.61939997172460581</v>
      </c>
      <c r="V179" s="3">
        <f t="shared" si="17"/>
        <v>-0.55684703842104177</v>
      </c>
    </row>
    <row r="180" spans="1:22" x14ac:dyDescent="0.25">
      <c r="A180" t="s">
        <v>68</v>
      </c>
      <c r="B180" t="s">
        <v>22</v>
      </c>
      <c r="C180">
        <v>2021</v>
      </c>
      <c r="D180" t="s">
        <v>17</v>
      </c>
      <c r="E180" s="4">
        <v>2523.0100000000002</v>
      </c>
      <c r="F180" s="4">
        <v>889.93</v>
      </c>
      <c r="G180" s="4">
        <v>46.52</v>
      </c>
      <c r="H180" s="4">
        <v>54.91</v>
      </c>
      <c r="I180" s="4">
        <v>-93.06</v>
      </c>
      <c r="J180" s="2">
        <v>0.54461079300000004</v>
      </c>
      <c r="K180" s="3">
        <v>1.84</v>
      </c>
      <c r="L180" s="3">
        <v>2.85</v>
      </c>
      <c r="M180" t="s">
        <v>25</v>
      </c>
      <c r="N180" s="2">
        <v>1.3527255140000001</v>
      </c>
      <c r="O180" s="2">
        <v>1.0184382940000001</v>
      </c>
      <c r="P180" s="2">
        <f t="shared" si="12"/>
        <v>0.35272551436577732</v>
      </c>
      <c r="Q180" s="1">
        <f>Table1 [ Net_Income ] /H:H</f>
        <v>0.84720451648151529</v>
      </c>
      <c r="R180" s="2">
        <f t="shared" si="13"/>
        <v>1.8438293942552746E-2</v>
      </c>
      <c r="S180" s="2">
        <f t="shared" si="14"/>
        <v>-2.0004299226139293</v>
      </c>
      <c r="T180" s="3">
        <f t="shared" si="15"/>
        <v>-0.91603645880335716</v>
      </c>
      <c r="U180" s="3">
        <f t="shared" si="16"/>
        <v>-0.32576075424704903</v>
      </c>
      <c r="V180" s="3">
        <f t="shared" si="17"/>
        <v>-0.76966897015813862</v>
      </c>
    </row>
    <row r="181" spans="1:22" x14ac:dyDescent="0.25">
      <c r="A181" t="s">
        <v>68</v>
      </c>
      <c r="B181" t="s">
        <v>31</v>
      </c>
      <c r="C181">
        <v>2022</v>
      </c>
      <c r="D181" t="s">
        <v>17</v>
      </c>
      <c r="E181" s="4">
        <v>1538.51</v>
      </c>
      <c r="F181" s="4">
        <v>1406.87</v>
      </c>
      <c r="G181" s="4">
        <v>295.19</v>
      </c>
      <c r="H181" s="4">
        <v>268.52999999999997</v>
      </c>
      <c r="I181" s="4">
        <v>488.78</v>
      </c>
      <c r="J181" s="2">
        <v>10.606216849999999</v>
      </c>
      <c r="K181" s="3">
        <v>19.170000000000002</v>
      </c>
      <c r="L181" s="3">
        <v>222.54</v>
      </c>
      <c r="M181" t="s">
        <v>18</v>
      </c>
      <c r="N181" s="2">
        <v>1.914436695</v>
      </c>
      <c r="O181" s="2">
        <v>1.191867456</v>
      </c>
      <c r="P181" s="2">
        <f t="shared" si="12"/>
        <v>0.91443669524409976</v>
      </c>
      <c r="Q181" s="1">
        <f>Table1 [ Net_Income ] /H:H</f>
        <v>1.0992812721111236</v>
      </c>
      <c r="R181" s="2">
        <f t="shared" si="13"/>
        <v>0.19186745617513049</v>
      </c>
      <c r="S181" s="2">
        <f t="shared" si="14"/>
        <v>1.6558148988786883</v>
      </c>
      <c r="T181" s="3">
        <f t="shared" si="15"/>
        <v>5.3454428202923472</v>
      </c>
      <c r="U181" s="3">
        <f t="shared" si="16"/>
        <v>-0.3902085207747889</v>
      </c>
      <c r="V181" s="3">
        <f t="shared" si="17"/>
        <v>0.58087714764082565</v>
      </c>
    </row>
    <row r="182" spans="1:22" x14ac:dyDescent="0.25">
      <c r="A182" t="s">
        <v>69</v>
      </c>
      <c r="B182" t="s">
        <v>40</v>
      </c>
      <c r="C182">
        <v>2018</v>
      </c>
      <c r="D182" t="s">
        <v>17</v>
      </c>
      <c r="E182" s="4">
        <v>8675.8700000000008</v>
      </c>
      <c r="F182" s="4">
        <v>4385.03</v>
      </c>
      <c r="G182" s="4">
        <v>-99.28</v>
      </c>
      <c r="H182" s="4">
        <v>-113.9</v>
      </c>
      <c r="I182" s="4">
        <v>-13.31</v>
      </c>
      <c r="J182" s="2">
        <v>1.0217160439999999</v>
      </c>
      <c r="K182" s="3">
        <v>-1.1399999999999999</v>
      </c>
      <c r="L182" s="3">
        <v>-2.31</v>
      </c>
      <c r="M182" t="s">
        <v>25</v>
      </c>
      <c r="N182" s="2">
        <v>1.505428274</v>
      </c>
      <c r="O182" s="2">
        <v>0.98855676699999995</v>
      </c>
      <c r="P182" s="2">
        <f t="shared" si="12"/>
        <v>0.50542827405205459</v>
      </c>
      <c r="Q182" s="1">
        <f>Table1 [ Net_Income ] /H:H</f>
        <v>0.87164179104477613</v>
      </c>
      <c r="R182" s="2">
        <f t="shared" si="13"/>
        <v>-1.1443232782418362E-2</v>
      </c>
      <c r="S182" s="2">
        <f t="shared" si="14"/>
        <v>0.13406526994359388</v>
      </c>
      <c r="T182" s="3" t="str">
        <f t="shared" si="15"/>
        <v/>
      </c>
      <c r="U182" s="3" t="str">
        <f t="shared" si="16"/>
        <v/>
      </c>
      <c r="V182" s="3" t="str">
        <f t="shared" si="17"/>
        <v/>
      </c>
    </row>
    <row r="183" spans="1:22" x14ac:dyDescent="0.25">
      <c r="A183" t="s">
        <v>69</v>
      </c>
      <c r="B183" t="s">
        <v>22</v>
      </c>
      <c r="C183">
        <v>2019</v>
      </c>
      <c r="D183" t="s">
        <v>17</v>
      </c>
      <c r="E183" s="4">
        <v>6235.43</v>
      </c>
      <c r="F183" s="4">
        <v>3254.08</v>
      </c>
      <c r="G183" s="4">
        <v>-92.6</v>
      </c>
      <c r="H183" s="4">
        <v>-77.45</v>
      </c>
      <c r="I183" s="4">
        <v>-231.13</v>
      </c>
      <c r="J183" s="2">
        <v>1.091114921</v>
      </c>
      <c r="K183" s="3">
        <v>-1.48</v>
      </c>
      <c r="L183" s="3">
        <v>-3.1</v>
      </c>
      <c r="M183" t="s">
        <v>25</v>
      </c>
      <c r="N183" s="2">
        <v>1.521869382</v>
      </c>
      <c r="O183" s="2">
        <v>0.98514937999999996</v>
      </c>
      <c r="P183" s="2">
        <f t="shared" si="12"/>
        <v>0.5218693819030924</v>
      </c>
      <c r="Q183" s="1">
        <f>Table1 [ Net_Income ] /H:H</f>
        <v>1.1956100710135571</v>
      </c>
      <c r="R183" s="2">
        <f t="shared" si="13"/>
        <v>-1.4850619764795689E-2</v>
      </c>
      <c r="S183" s="2">
        <f t="shared" si="14"/>
        <v>2.4960043196544279</v>
      </c>
      <c r="T183" s="3">
        <f t="shared" si="15"/>
        <v>-6.7284448025785731E-2</v>
      </c>
      <c r="U183" s="3">
        <f t="shared" si="16"/>
        <v>-0.2812905218727344</v>
      </c>
      <c r="V183" s="3">
        <f t="shared" si="17"/>
        <v>-0.25791157643163215</v>
      </c>
    </row>
    <row r="184" spans="1:22" x14ac:dyDescent="0.25">
      <c r="A184" t="s">
        <v>69</v>
      </c>
      <c r="B184" t="s">
        <v>28</v>
      </c>
      <c r="C184">
        <v>2020</v>
      </c>
      <c r="D184" t="s">
        <v>17</v>
      </c>
      <c r="E184" s="4">
        <v>1708.42</v>
      </c>
      <c r="F184" s="4">
        <v>1360.54</v>
      </c>
      <c r="G184" s="4">
        <v>-237.51</v>
      </c>
      <c r="H184" s="4">
        <v>-193.1</v>
      </c>
      <c r="I184" s="4">
        <v>-69.17</v>
      </c>
      <c r="J184" s="2">
        <v>3.8997367920000001</v>
      </c>
      <c r="K184" s="3">
        <v>-13.89</v>
      </c>
      <c r="L184" s="3">
        <v>-68.08</v>
      </c>
      <c r="M184" t="s">
        <v>20</v>
      </c>
      <c r="N184" s="2">
        <v>1.7963732569999999</v>
      </c>
      <c r="O184" s="2">
        <v>0.86097680899999995</v>
      </c>
      <c r="P184" s="2">
        <f t="shared" si="12"/>
        <v>0.7963732571615878</v>
      </c>
      <c r="Q184" s="1">
        <f>Table1 [ Net_Income ] /H:H</f>
        <v>1.2299844640082858</v>
      </c>
      <c r="R184" s="2">
        <f t="shared" si="13"/>
        <v>-0.13902319101860197</v>
      </c>
      <c r="S184" s="2">
        <f t="shared" si="14"/>
        <v>0.29122984295398091</v>
      </c>
      <c r="T184" s="3">
        <f t="shared" si="15"/>
        <v>1.5649028077753779</v>
      </c>
      <c r="U184" s="3">
        <f t="shared" si="16"/>
        <v>-0.72601408403269707</v>
      </c>
      <c r="V184" s="3">
        <f t="shared" si="17"/>
        <v>-0.58189718753073061</v>
      </c>
    </row>
    <row r="185" spans="1:22" x14ac:dyDescent="0.25">
      <c r="A185" t="s">
        <v>69</v>
      </c>
      <c r="B185" t="s">
        <v>22</v>
      </c>
      <c r="C185">
        <v>2021</v>
      </c>
      <c r="D185" t="s">
        <v>17</v>
      </c>
      <c r="E185" s="4">
        <v>3592.18</v>
      </c>
      <c r="F185" s="4">
        <v>1276.05</v>
      </c>
      <c r="G185" s="4">
        <v>696.65</v>
      </c>
      <c r="H185" s="4">
        <v>726.56</v>
      </c>
      <c r="I185" s="4">
        <v>595.66999999999996</v>
      </c>
      <c r="J185" s="2">
        <v>0.55070544899999996</v>
      </c>
      <c r="K185" s="3">
        <v>19.39</v>
      </c>
      <c r="L185" s="3">
        <v>30.07</v>
      </c>
      <c r="M185" t="s">
        <v>18</v>
      </c>
      <c r="N185" s="2">
        <v>1.3552299720000001</v>
      </c>
      <c r="O185" s="2">
        <v>1.193935159</v>
      </c>
      <c r="P185" s="2">
        <f t="shared" si="12"/>
        <v>0.35522997177201587</v>
      </c>
      <c r="Q185" s="1">
        <f>Table1 [ Net_Income ] /H:H</f>
        <v>0.95883340673860384</v>
      </c>
      <c r="R185" s="2">
        <f t="shared" si="13"/>
        <v>0.19393515915126747</v>
      </c>
      <c r="S185" s="2">
        <f t="shared" si="14"/>
        <v>0.8550491638555946</v>
      </c>
      <c r="T185" s="3">
        <f t="shared" si="15"/>
        <v>-3.9331396572775885</v>
      </c>
      <c r="U185" s="3">
        <f t="shared" si="16"/>
        <v>1.1026328420411842</v>
      </c>
      <c r="V185" s="3">
        <f t="shared" si="17"/>
        <v>-6.2100342511061793E-2</v>
      </c>
    </row>
    <row r="186" spans="1:22" x14ac:dyDescent="0.25">
      <c r="A186" t="s">
        <v>69</v>
      </c>
      <c r="B186" t="s">
        <v>21</v>
      </c>
      <c r="C186">
        <v>2022</v>
      </c>
      <c r="D186" t="s">
        <v>17</v>
      </c>
      <c r="E186" s="4">
        <v>9657.11</v>
      </c>
      <c r="F186" s="4">
        <v>3559.33</v>
      </c>
      <c r="G186" s="4">
        <v>663.94</v>
      </c>
      <c r="H186" s="4">
        <v>602.59</v>
      </c>
      <c r="I186" s="4">
        <v>782.97</v>
      </c>
      <c r="J186" s="2">
        <v>0.58361313100000001</v>
      </c>
      <c r="K186" s="3">
        <v>6.87</v>
      </c>
      <c r="L186" s="3">
        <v>10.89</v>
      </c>
      <c r="M186" t="s">
        <v>18</v>
      </c>
      <c r="N186" s="2">
        <v>1.3685709290000001</v>
      </c>
      <c r="O186" s="2">
        <v>1.0687514170000001</v>
      </c>
      <c r="P186" s="2">
        <f t="shared" si="12"/>
        <v>0.36857092856972734</v>
      </c>
      <c r="Q186" s="1">
        <f>Table1 [ Net_Income ] /H:H</f>
        <v>1.1018105179309314</v>
      </c>
      <c r="R186" s="2">
        <f t="shared" si="13"/>
        <v>6.8751417349496899E-2</v>
      </c>
      <c r="S186" s="2">
        <f t="shared" si="14"/>
        <v>1.1792782480344608</v>
      </c>
      <c r="T186" s="3">
        <f t="shared" si="15"/>
        <v>-4.6953276394172003E-2</v>
      </c>
      <c r="U186" s="3">
        <f t="shared" si="16"/>
        <v>1.6883702932481113</v>
      </c>
      <c r="V186" s="3">
        <f t="shared" si="17"/>
        <v>1.789334273735355</v>
      </c>
    </row>
    <row r="187" spans="1:22" x14ac:dyDescent="0.25">
      <c r="A187" t="s">
        <v>70</v>
      </c>
      <c r="B187" t="s">
        <v>28</v>
      </c>
      <c r="C187">
        <v>2018</v>
      </c>
      <c r="D187" t="s">
        <v>39</v>
      </c>
      <c r="E187" s="4">
        <v>8903.52</v>
      </c>
      <c r="F187" s="4">
        <v>8410.75</v>
      </c>
      <c r="G187" s="4">
        <v>860.91</v>
      </c>
      <c r="H187" s="4">
        <v>824.94</v>
      </c>
      <c r="I187" s="4">
        <v>1050.79</v>
      </c>
      <c r="J187" s="2">
        <v>17.033929499999999</v>
      </c>
      <c r="K187" s="3">
        <v>9.67</v>
      </c>
      <c r="L187" s="3">
        <v>174.36</v>
      </c>
      <c r="M187" t="s">
        <v>18</v>
      </c>
      <c r="N187" s="2">
        <v>1.944654474</v>
      </c>
      <c r="O187" s="2">
        <v>1.096693218</v>
      </c>
      <c r="P187" s="2">
        <f t="shared" si="12"/>
        <v>0.94465447373623013</v>
      </c>
      <c r="Q187" s="1">
        <f>Table1 [ Net_Income ] /H:H</f>
        <v>1.0436031711397191</v>
      </c>
      <c r="R187" s="2">
        <f t="shared" si="13"/>
        <v>9.6693217963232506E-2</v>
      </c>
      <c r="S187" s="2">
        <f t="shared" si="14"/>
        <v>1.2205573172573208</v>
      </c>
      <c r="T187" s="3" t="str">
        <f t="shared" si="15"/>
        <v/>
      </c>
      <c r="U187" s="3" t="str">
        <f t="shared" si="16"/>
        <v/>
      </c>
      <c r="V187" s="3" t="str">
        <f t="shared" si="17"/>
        <v/>
      </c>
    </row>
    <row r="188" spans="1:22" x14ac:dyDescent="0.25">
      <c r="A188" t="s">
        <v>70</v>
      </c>
      <c r="B188" t="s">
        <v>30</v>
      </c>
      <c r="C188">
        <v>2019</v>
      </c>
      <c r="D188" t="s">
        <v>39</v>
      </c>
      <c r="E188" s="4">
        <v>9645.24</v>
      </c>
      <c r="F188" s="4">
        <v>4871.92</v>
      </c>
      <c r="G188" s="4">
        <v>1059.7</v>
      </c>
      <c r="H188" s="4">
        <v>864.56</v>
      </c>
      <c r="I188" s="4">
        <v>1051.9000000000001</v>
      </c>
      <c r="J188" s="2">
        <v>1.0204434259999999</v>
      </c>
      <c r="K188" s="3">
        <v>10.99</v>
      </c>
      <c r="L188" s="3">
        <v>22.2</v>
      </c>
      <c r="M188" t="s">
        <v>18</v>
      </c>
      <c r="N188" s="2">
        <v>1.5051113300000001</v>
      </c>
      <c r="O188" s="2">
        <v>1.1098676649999999</v>
      </c>
      <c r="P188" s="2">
        <f t="shared" si="12"/>
        <v>0.50511132952627413</v>
      </c>
      <c r="Q188" s="1">
        <f>Table1 [ Net_Income ] /H:H</f>
        <v>1.2257101878412142</v>
      </c>
      <c r="R188" s="2">
        <f t="shared" si="13"/>
        <v>0.10986766529396885</v>
      </c>
      <c r="S188" s="2">
        <f t="shared" si="14"/>
        <v>0.99263942625271306</v>
      </c>
      <c r="T188" s="3">
        <f t="shared" si="15"/>
        <v>0.23090683114378982</v>
      </c>
      <c r="U188" s="3">
        <f t="shared" si="16"/>
        <v>8.330637770230194E-2</v>
      </c>
      <c r="V188" s="3">
        <f t="shared" si="17"/>
        <v>-0.42075082483726184</v>
      </c>
    </row>
    <row r="189" spans="1:22" x14ac:dyDescent="0.25">
      <c r="A189" t="s">
        <v>70</v>
      </c>
      <c r="B189" t="s">
        <v>22</v>
      </c>
      <c r="C189">
        <v>2020</v>
      </c>
      <c r="D189" t="s">
        <v>39</v>
      </c>
      <c r="E189" s="4">
        <v>7075.53</v>
      </c>
      <c r="F189" s="4">
        <v>6770.38</v>
      </c>
      <c r="G189" s="4">
        <v>736.31</v>
      </c>
      <c r="H189" s="4">
        <v>795.94</v>
      </c>
      <c r="I189" s="4">
        <v>760.17</v>
      </c>
      <c r="J189" s="2">
        <v>22.115145139999999</v>
      </c>
      <c r="K189" s="3">
        <v>10.4</v>
      </c>
      <c r="L189" s="3">
        <v>240.51</v>
      </c>
      <c r="M189" t="s">
        <v>18</v>
      </c>
      <c r="N189" s="2">
        <v>1.956872489</v>
      </c>
      <c r="O189" s="2">
        <v>1.1040642890000001</v>
      </c>
      <c r="P189" s="2">
        <f t="shared" si="12"/>
        <v>0.95687248870402641</v>
      </c>
      <c r="Q189" s="1">
        <f>Table1 [ Net_Income ] /H:H</f>
        <v>0.92508229263512309</v>
      </c>
      <c r="R189" s="2">
        <f t="shared" si="13"/>
        <v>0.10406428917692384</v>
      </c>
      <c r="S189" s="2">
        <f t="shared" si="14"/>
        <v>1.0324048294875801</v>
      </c>
      <c r="T189" s="3">
        <f t="shared" si="15"/>
        <v>-0.30517127488911966</v>
      </c>
      <c r="U189" s="3">
        <f t="shared" si="16"/>
        <v>-0.26642260845764337</v>
      </c>
      <c r="V189" s="3">
        <f t="shared" si="17"/>
        <v>0.38967388627071053</v>
      </c>
    </row>
    <row r="190" spans="1:22" x14ac:dyDescent="0.25">
      <c r="A190" t="s">
        <v>70</v>
      </c>
      <c r="B190" t="s">
        <v>19</v>
      </c>
      <c r="C190">
        <v>2021</v>
      </c>
      <c r="D190" t="s">
        <v>39</v>
      </c>
      <c r="E190" s="4">
        <v>6314.47</v>
      </c>
      <c r="F190" s="4">
        <v>6002.7</v>
      </c>
      <c r="G190" s="4">
        <v>1265.07</v>
      </c>
      <c r="H190" s="4">
        <v>1053.81</v>
      </c>
      <c r="I190" s="4">
        <v>1394.87</v>
      </c>
      <c r="J190" s="2">
        <v>19.192006800000001</v>
      </c>
      <c r="K190" s="3">
        <v>20.03</v>
      </c>
      <c r="L190" s="3">
        <v>404.47</v>
      </c>
      <c r="M190" t="s">
        <v>18</v>
      </c>
      <c r="N190" s="2">
        <v>1.950626102</v>
      </c>
      <c r="O190" s="2">
        <v>1.200344605</v>
      </c>
      <c r="P190" s="2">
        <f t="shared" si="12"/>
        <v>0.95062610163640016</v>
      </c>
      <c r="Q190" s="1">
        <f>Table1 [ Net_Income ] /H:H</f>
        <v>1.2004725709568138</v>
      </c>
      <c r="R190" s="2">
        <f t="shared" si="13"/>
        <v>0.20034460532712958</v>
      </c>
      <c r="S190" s="2">
        <f t="shared" si="14"/>
        <v>1.1026030180148134</v>
      </c>
      <c r="T190" s="3">
        <f t="shared" si="15"/>
        <v>0.71812144341377959</v>
      </c>
      <c r="U190" s="3">
        <f t="shared" si="16"/>
        <v>-0.10756226035364129</v>
      </c>
      <c r="V190" s="3">
        <f t="shared" si="17"/>
        <v>-0.11338802253344721</v>
      </c>
    </row>
    <row r="191" spans="1:22" x14ac:dyDescent="0.25">
      <c r="A191" t="s">
        <v>70</v>
      </c>
      <c r="B191" t="s">
        <v>30</v>
      </c>
      <c r="C191">
        <v>2022</v>
      </c>
      <c r="D191" t="s">
        <v>39</v>
      </c>
      <c r="E191" s="4">
        <v>8137.53</v>
      </c>
      <c r="F191" s="4">
        <v>4799.5200000000004</v>
      </c>
      <c r="G191" s="4">
        <v>878.93</v>
      </c>
      <c r="H191" s="4">
        <v>984.61</v>
      </c>
      <c r="I191" s="4">
        <v>758.99</v>
      </c>
      <c r="J191" s="2">
        <v>1.437409004</v>
      </c>
      <c r="K191" s="3">
        <v>10.8</v>
      </c>
      <c r="L191" s="3">
        <v>26.32</v>
      </c>
      <c r="M191" t="s">
        <v>18</v>
      </c>
      <c r="N191" s="2">
        <v>1.5898005909999999</v>
      </c>
      <c r="O191" s="2">
        <v>1.1080094330000001</v>
      </c>
      <c r="P191" s="2">
        <f t="shared" si="12"/>
        <v>0.58980059059690104</v>
      </c>
      <c r="Q191" s="1">
        <f>Table1 [ Net_Income ] /H:H</f>
        <v>0.89266816302901653</v>
      </c>
      <c r="R191" s="2">
        <f t="shared" si="13"/>
        <v>0.1080094328377284</v>
      </c>
      <c r="S191" s="2">
        <f t="shared" si="14"/>
        <v>0.86353862082304622</v>
      </c>
      <c r="T191" s="3">
        <f t="shared" si="15"/>
        <v>-0.30523212154268142</v>
      </c>
      <c r="U191" s="3">
        <f t="shared" si="16"/>
        <v>0.28871148330738755</v>
      </c>
      <c r="V191" s="3">
        <f t="shared" si="17"/>
        <v>-0.20043980208905982</v>
      </c>
    </row>
    <row r="192" spans="1:22" x14ac:dyDescent="0.25">
      <c r="A192" t="s">
        <v>71</v>
      </c>
      <c r="B192" t="s">
        <v>21</v>
      </c>
      <c r="C192">
        <v>2018</v>
      </c>
      <c r="D192" t="s">
        <v>39</v>
      </c>
      <c r="E192" s="4">
        <v>10921.89</v>
      </c>
      <c r="F192" s="4">
        <v>6304.02</v>
      </c>
      <c r="G192" s="4">
        <v>1292.44</v>
      </c>
      <c r="H192" s="4">
        <v>1341.44</v>
      </c>
      <c r="I192" s="4">
        <v>1339.08</v>
      </c>
      <c r="J192" s="2">
        <v>1.3648426279999999</v>
      </c>
      <c r="K192" s="3">
        <v>11.83</v>
      </c>
      <c r="L192" s="3">
        <v>27.98</v>
      </c>
      <c r="M192" t="s">
        <v>18</v>
      </c>
      <c r="N192" s="2">
        <v>1.5771913099999999</v>
      </c>
      <c r="O192" s="2">
        <v>1.11833483</v>
      </c>
      <c r="P192" s="2">
        <f t="shared" si="12"/>
        <v>0.57719131029519621</v>
      </c>
      <c r="Q192" s="1">
        <f>Table1 [ Net_Income ] /H:H</f>
        <v>0.96347208969465647</v>
      </c>
      <c r="R192" s="2">
        <f t="shared" si="13"/>
        <v>0.11833483032698554</v>
      </c>
      <c r="S192" s="2">
        <f t="shared" si="14"/>
        <v>1.0360867815914083</v>
      </c>
      <c r="T192" s="3" t="str">
        <f t="shared" si="15"/>
        <v/>
      </c>
      <c r="U192" s="3" t="str">
        <f t="shared" si="16"/>
        <v/>
      </c>
      <c r="V192" s="3" t="str">
        <f t="shared" si="17"/>
        <v/>
      </c>
    </row>
    <row r="193" spans="1:22" x14ac:dyDescent="0.25">
      <c r="A193" t="s">
        <v>71</v>
      </c>
      <c r="B193" t="s">
        <v>30</v>
      </c>
      <c r="C193">
        <v>2019</v>
      </c>
      <c r="D193" t="s">
        <v>39</v>
      </c>
      <c r="E193" s="4">
        <v>1182.6500000000001</v>
      </c>
      <c r="F193" s="4">
        <v>850.33</v>
      </c>
      <c r="G193" s="4">
        <v>1103.46</v>
      </c>
      <c r="H193" s="4">
        <v>1032.5899999999999</v>
      </c>
      <c r="I193" s="4">
        <v>1229.3900000000001</v>
      </c>
      <c r="J193" s="2">
        <v>2.551095165</v>
      </c>
      <c r="K193" s="3">
        <v>93.22</v>
      </c>
      <c r="L193" s="3">
        <v>331.05</v>
      </c>
      <c r="M193" t="s">
        <v>18</v>
      </c>
      <c r="N193" s="2">
        <v>1.7190039319999999</v>
      </c>
      <c r="O193" s="2">
        <v>1.933040206</v>
      </c>
      <c r="P193" s="2">
        <f t="shared" si="12"/>
        <v>0.71900393184796851</v>
      </c>
      <c r="Q193" s="1">
        <f>Table1 [ Net_Income ] /H:H</f>
        <v>1.0686332426229193</v>
      </c>
      <c r="R193" s="2">
        <f t="shared" si="13"/>
        <v>0.93304020631632345</v>
      </c>
      <c r="S193" s="2">
        <f t="shared" si="14"/>
        <v>1.1141228499447193</v>
      </c>
      <c r="T193" s="3">
        <f t="shared" si="15"/>
        <v>-0.14621955371235804</v>
      </c>
      <c r="U193" s="3">
        <f t="shared" si="16"/>
        <v>-0.89171745915770995</v>
      </c>
      <c r="V193" s="3">
        <f t="shared" si="17"/>
        <v>-0.86511305484436918</v>
      </c>
    </row>
    <row r="194" spans="1:22" x14ac:dyDescent="0.25">
      <c r="A194" t="s">
        <v>71</v>
      </c>
      <c r="B194" t="s">
        <v>30</v>
      </c>
      <c r="C194">
        <v>2020</v>
      </c>
      <c r="D194" t="s">
        <v>39</v>
      </c>
      <c r="E194" s="4">
        <v>1015.02</v>
      </c>
      <c r="F194" s="4">
        <v>918.14</v>
      </c>
      <c r="G194" s="4">
        <v>404.64</v>
      </c>
      <c r="H194" s="4">
        <v>427.88</v>
      </c>
      <c r="I194" s="4">
        <v>415.2</v>
      </c>
      <c r="J194" s="2">
        <v>9.3808949930000001</v>
      </c>
      <c r="K194" s="3">
        <v>39.83</v>
      </c>
      <c r="L194" s="3">
        <v>413.43</v>
      </c>
      <c r="M194" t="s">
        <v>18</v>
      </c>
      <c r="N194" s="2">
        <v>1.904553605</v>
      </c>
      <c r="O194" s="2">
        <v>1.3986522429999999</v>
      </c>
      <c r="P194" s="2">
        <f t="shared" ref="P194:P256" si="18" xml:space="preserve"> F:F / E:E</f>
        <v>0.90455360485507674</v>
      </c>
      <c r="Q194" s="1">
        <f>Table1 [ Net_Income ] /H:H</f>
        <v>0.9456857062727867</v>
      </c>
      <c r="R194" s="2">
        <f t="shared" ref="R194:R256" si="19" xml:space="preserve"> G:G / E:E</f>
        <v>0.3986522433055506</v>
      </c>
      <c r="S194" s="2">
        <f t="shared" ref="S194:S256" si="20" xml:space="preserve"> I:I / G:G</f>
        <v>1.026097271648873</v>
      </c>
      <c r="T194" s="3">
        <f t="shared" ref="T194:T256" si="21">IF(A194=A193, (G194-G193)/G193, "")</f>
        <v>-0.63329889619922786</v>
      </c>
      <c r="U194" s="3">
        <f t="shared" ref="U194:U256" si="22">IF(A194=A193, (E194-E193) /E193, "")</f>
        <v>-0.14174100536929785</v>
      </c>
      <c r="V194" s="3">
        <f t="shared" ref="V194:V256" si="23">IF(A194=A193, (F194-F193) /F193, "")</f>
        <v>7.9745510566485878E-2</v>
      </c>
    </row>
    <row r="195" spans="1:22" x14ac:dyDescent="0.25">
      <c r="A195" t="s">
        <v>71</v>
      </c>
      <c r="B195" t="s">
        <v>22</v>
      </c>
      <c r="C195">
        <v>2021</v>
      </c>
      <c r="D195" t="s">
        <v>39</v>
      </c>
      <c r="E195" s="4">
        <v>4434.18</v>
      </c>
      <c r="F195" s="4">
        <v>1566.83</v>
      </c>
      <c r="G195" s="4">
        <v>-180.91</v>
      </c>
      <c r="H195" s="4">
        <v>-207.81</v>
      </c>
      <c r="I195" s="4">
        <v>-293.23</v>
      </c>
      <c r="J195" s="2">
        <v>0.54624777800000002</v>
      </c>
      <c r="K195" s="3">
        <v>-4.08</v>
      </c>
      <c r="L195" s="3">
        <v>-6.31</v>
      </c>
      <c r="M195" t="s">
        <v>25</v>
      </c>
      <c r="N195" s="2">
        <v>1.3533528180000001</v>
      </c>
      <c r="O195" s="2">
        <v>0.95920102500000004</v>
      </c>
      <c r="P195" s="2">
        <f t="shared" si="18"/>
        <v>0.35335281833394222</v>
      </c>
      <c r="Q195" s="1">
        <f>Table1 [ Net_Income ] /H:H</f>
        <v>0.87055483374236076</v>
      </c>
      <c r="R195" s="2">
        <f t="shared" si="19"/>
        <v>-4.0798975233301303E-2</v>
      </c>
      <c r="S195" s="2">
        <f t="shared" si="20"/>
        <v>1.6208612017025041</v>
      </c>
      <c r="T195" s="3">
        <f t="shared" si="21"/>
        <v>-1.4470887702649269</v>
      </c>
      <c r="U195" s="3">
        <f t="shared" si="22"/>
        <v>3.3685641662233259</v>
      </c>
      <c r="V195" s="3">
        <f t="shared" si="23"/>
        <v>0.70652623782865354</v>
      </c>
    </row>
    <row r="196" spans="1:22" x14ac:dyDescent="0.25">
      <c r="A196" t="s">
        <v>71</v>
      </c>
      <c r="B196" t="s">
        <v>28</v>
      </c>
      <c r="C196">
        <v>2022</v>
      </c>
      <c r="D196" t="s">
        <v>39</v>
      </c>
      <c r="E196" s="4">
        <v>4547.07</v>
      </c>
      <c r="F196" s="4">
        <v>2797.91</v>
      </c>
      <c r="G196" s="4">
        <v>367.31</v>
      </c>
      <c r="H196" s="4">
        <v>300.26</v>
      </c>
      <c r="I196" s="4">
        <v>231.98</v>
      </c>
      <c r="J196" s="2">
        <v>1.5986573019999999</v>
      </c>
      <c r="K196" s="3">
        <v>8.08</v>
      </c>
      <c r="L196" s="3">
        <v>20.99</v>
      </c>
      <c r="M196" t="s">
        <v>18</v>
      </c>
      <c r="N196" s="2">
        <v>1.615321515</v>
      </c>
      <c r="O196" s="2">
        <v>1.0807794909999999</v>
      </c>
      <c r="P196" s="2">
        <f t="shared" si="18"/>
        <v>0.6153215147336637</v>
      </c>
      <c r="Q196" s="1">
        <f>Table1 [ Net_Income ] /H:H</f>
        <v>1.2233064677279692</v>
      </c>
      <c r="R196" s="2">
        <f t="shared" si="19"/>
        <v>8.0779490968909656E-2</v>
      </c>
      <c r="S196" s="2">
        <f t="shared" si="20"/>
        <v>0.63156461844218781</v>
      </c>
      <c r="T196" s="3">
        <f t="shared" si="21"/>
        <v>-3.0303465811729593</v>
      </c>
      <c r="U196" s="3">
        <f t="shared" si="22"/>
        <v>2.5459047670595106E-2</v>
      </c>
      <c r="V196" s="3">
        <f t="shared" si="23"/>
        <v>0.7857138298347619</v>
      </c>
    </row>
    <row r="197" spans="1:22" x14ac:dyDescent="0.25">
      <c r="A197" t="s">
        <v>72</v>
      </c>
      <c r="B197" t="s">
        <v>23</v>
      </c>
      <c r="C197">
        <v>2018</v>
      </c>
      <c r="D197" t="s">
        <v>33</v>
      </c>
      <c r="E197" s="4">
        <v>7681.41</v>
      </c>
      <c r="F197" s="4">
        <v>5557.22</v>
      </c>
      <c r="G197" s="4">
        <v>486.55</v>
      </c>
      <c r="H197" s="4">
        <v>405.11</v>
      </c>
      <c r="I197" s="4">
        <v>447.86</v>
      </c>
      <c r="J197" s="2">
        <v>2.6149269099999999</v>
      </c>
      <c r="K197" s="3">
        <v>6.33</v>
      </c>
      <c r="L197" s="3">
        <v>22.89</v>
      </c>
      <c r="M197" t="s">
        <v>18</v>
      </c>
      <c r="N197" s="2">
        <v>1.7234635309999999</v>
      </c>
      <c r="O197" s="2">
        <v>1.0633412360000001</v>
      </c>
      <c r="P197" s="2">
        <f t="shared" si="18"/>
        <v>0.72346353078406178</v>
      </c>
      <c r="Q197" s="1">
        <f>Table1 [ Net_Income ] /H:H</f>
        <v>1.201031818518427</v>
      </c>
      <c r="R197" s="2">
        <f t="shared" si="19"/>
        <v>6.3341235528373049E-2</v>
      </c>
      <c r="S197" s="2">
        <f t="shared" si="20"/>
        <v>0.92048093721097524</v>
      </c>
      <c r="T197" s="3" t="str">
        <f t="shared" si="21"/>
        <v/>
      </c>
      <c r="U197" s="3" t="str">
        <f t="shared" si="22"/>
        <v/>
      </c>
      <c r="V197" s="3" t="str">
        <f t="shared" si="23"/>
        <v/>
      </c>
    </row>
    <row r="198" spans="1:22" x14ac:dyDescent="0.25">
      <c r="A198" t="s">
        <v>72</v>
      </c>
      <c r="B198" t="s">
        <v>19</v>
      </c>
      <c r="C198">
        <v>2019</v>
      </c>
      <c r="D198" t="s">
        <v>33</v>
      </c>
      <c r="E198" s="4">
        <v>6673.46</v>
      </c>
      <c r="F198" s="4">
        <v>4276.5</v>
      </c>
      <c r="G198" s="4">
        <v>-151.61000000000001</v>
      </c>
      <c r="H198" s="4">
        <v>-179.56</v>
      </c>
      <c r="I198" s="4">
        <v>-185.25</v>
      </c>
      <c r="J198" s="2">
        <v>1.783393475</v>
      </c>
      <c r="K198" s="3">
        <v>-2.27</v>
      </c>
      <c r="L198" s="3">
        <v>-6.32</v>
      </c>
      <c r="M198" t="s">
        <v>25</v>
      </c>
      <c r="N198" s="2">
        <v>1.6408220019999999</v>
      </c>
      <c r="O198" s="2">
        <v>0.97728165</v>
      </c>
      <c r="P198" s="2">
        <f t="shared" si="18"/>
        <v>0.64082200237957521</v>
      </c>
      <c r="Q198" s="1">
        <f>Table1 [ Net_Income ] /H:H</f>
        <v>0.84434172421474718</v>
      </c>
      <c r="R198" s="2">
        <f t="shared" si="19"/>
        <v>-2.2718350001348628E-2</v>
      </c>
      <c r="S198" s="2">
        <f t="shared" si="20"/>
        <v>1.2218850999274453</v>
      </c>
      <c r="T198" s="3">
        <f t="shared" si="21"/>
        <v>-1.3116020963929711</v>
      </c>
      <c r="U198" s="3">
        <f t="shared" si="22"/>
        <v>-0.13121939852188594</v>
      </c>
      <c r="V198" s="3">
        <f t="shared" si="23"/>
        <v>-0.23046055401801624</v>
      </c>
    </row>
    <row r="199" spans="1:22" x14ac:dyDescent="0.25">
      <c r="A199" t="s">
        <v>72</v>
      </c>
      <c r="B199" t="s">
        <v>26</v>
      </c>
      <c r="C199">
        <v>2020</v>
      </c>
      <c r="D199" t="s">
        <v>33</v>
      </c>
      <c r="E199" s="4">
        <v>2620.33</v>
      </c>
      <c r="F199" s="4">
        <v>1443.82</v>
      </c>
      <c r="G199" s="4">
        <v>1475.3</v>
      </c>
      <c r="H199" s="4">
        <v>1203.9100000000001</v>
      </c>
      <c r="I199" s="4">
        <v>1622.11</v>
      </c>
      <c r="J199" s="2">
        <v>1.2261549329999999</v>
      </c>
      <c r="K199" s="3">
        <v>56.28</v>
      </c>
      <c r="L199" s="3">
        <v>125.29</v>
      </c>
      <c r="M199" t="s">
        <v>18</v>
      </c>
      <c r="N199" s="2">
        <v>1.5510069339999999</v>
      </c>
      <c r="O199" s="2">
        <v>1.5630206879999999</v>
      </c>
      <c r="P199" s="2">
        <f t="shared" si="18"/>
        <v>0.55100693424110703</v>
      </c>
      <c r="Q199" s="1">
        <f>Table1 [ Net_Income ] /H:H</f>
        <v>1.2254238273625104</v>
      </c>
      <c r="R199" s="2">
        <f t="shared" si="19"/>
        <v>0.5630206882339247</v>
      </c>
      <c r="S199" s="2">
        <f t="shared" si="20"/>
        <v>1.0995119636684063</v>
      </c>
      <c r="T199" s="3">
        <f t="shared" si="21"/>
        <v>-10.730888463821646</v>
      </c>
      <c r="U199" s="3">
        <f t="shared" si="22"/>
        <v>-0.60735060972868649</v>
      </c>
      <c r="V199" s="3">
        <f t="shared" si="23"/>
        <v>-0.6623827896644453</v>
      </c>
    </row>
    <row r="200" spans="1:22" x14ac:dyDescent="0.25">
      <c r="A200" t="s">
        <v>72</v>
      </c>
      <c r="B200" t="s">
        <v>21</v>
      </c>
      <c r="C200">
        <v>2021</v>
      </c>
      <c r="D200" t="s">
        <v>33</v>
      </c>
      <c r="E200" s="4">
        <v>4973.4399999999996</v>
      </c>
      <c r="F200" s="4">
        <v>3460.06</v>
      </c>
      <c r="G200" s="4">
        <v>712.38</v>
      </c>
      <c r="H200" s="4">
        <v>740.22</v>
      </c>
      <c r="I200" s="4">
        <v>829.56</v>
      </c>
      <c r="J200" s="2">
        <v>2.2848161629999999</v>
      </c>
      <c r="K200" s="3">
        <v>14.32</v>
      </c>
      <c r="L200" s="3">
        <v>47.04</v>
      </c>
      <c r="M200" t="s">
        <v>18</v>
      </c>
      <c r="N200" s="2">
        <v>1.6957075989999999</v>
      </c>
      <c r="O200" s="2">
        <v>1.1432368740000001</v>
      </c>
      <c r="P200" s="2">
        <f t="shared" si="18"/>
        <v>0.69570759876463784</v>
      </c>
      <c r="Q200" s="1">
        <f>Table1 [ Net_Income ] /H:H</f>
        <v>0.96238955986058194</v>
      </c>
      <c r="R200" s="2">
        <f t="shared" si="19"/>
        <v>0.14323687427615495</v>
      </c>
      <c r="S200" s="2">
        <f t="shared" si="20"/>
        <v>1.1644908616187988</v>
      </c>
      <c r="T200" s="3">
        <f t="shared" si="21"/>
        <v>-0.51712871958245776</v>
      </c>
      <c r="U200" s="3">
        <f t="shared" si="22"/>
        <v>0.89802047833669796</v>
      </c>
      <c r="V200" s="3">
        <f t="shared" si="23"/>
        <v>1.3964621628734883</v>
      </c>
    </row>
    <row r="201" spans="1:22" x14ac:dyDescent="0.25">
      <c r="A201" t="s">
        <v>72</v>
      </c>
      <c r="B201" t="s">
        <v>26</v>
      </c>
      <c r="C201">
        <v>2022</v>
      </c>
      <c r="D201" t="s">
        <v>33</v>
      </c>
      <c r="E201" s="4">
        <v>1935.35</v>
      </c>
      <c r="F201" s="4">
        <v>904.27</v>
      </c>
      <c r="G201" s="4">
        <v>431.63</v>
      </c>
      <c r="H201" s="4">
        <v>489.64</v>
      </c>
      <c r="I201" s="4">
        <v>325.94</v>
      </c>
      <c r="J201" s="2">
        <v>0.876167892</v>
      </c>
      <c r="K201" s="3">
        <v>22.29</v>
      </c>
      <c r="L201" s="3">
        <v>41.82</v>
      </c>
      <c r="M201" t="s">
        <v>18</v>
      </c>
      <c r="N201" s="2">
        <v>1.4672384839999999</v>
      </c>
      <c r="O201" s="2">
        <v>1.223024259</v>
      </c>
      <c r="P201" s="2">
        <f t="shared" si="18"/>
        <v>0.46723848399514301</v>
      </c>
      <c r="Q201" s="1">
        <f>Table1 [ Net_Income ] /H:H</f>
        <v>0.88152520218936359</v>
      </c>
      <c r="R201" s="2">
        <f t="shared" si="19"/>
        <v>0.22302425917792648</v>
      </c>
      <c r="S201" s="2">
        <f t="shared" si="20"/>
        <v>0.7551375020271992</v>
      </c>
      <c r="T201" s="3">
        <f t="shared" si="21"/>
        <v>-0.39410146270249025</v>
      </c>
      <c r="U201" s="3">
        <f t="shared" si="22"/>
        <v>-0.61086290374469177</v>
      </c>
      <c r="V201" s="3">
        <f t="shared" si="23"/>
        <v>-0.73865482101466451</v>
      </c>
    </row>
    <row r="202" spans="1:22" x14ac:dyDescent="0.25">
      <c r="A202" t="s">
        <v>73</v>
      </c>
      <c r="B202" t="s">
        <v>30</v>
      </c>
      <c r="C202">
        <v>2018</v>
      </c>
      <c r="D202" t="s">
        <v>36</v>
      </c>
      <c r="E202" s="4">
        <v>4378.8900000000003</v>
      </c>
      <c r="F202" s="4">
        <v>2421.64</v>
      </c>
      <c r="G202" s="4">
        <v>245.7</v>
      </c>
      <c r="H202" s="4">
        <v>246.94</v>
      </c>
      <c r="I202" s="4">
        <v>210.91</v>
      </c>
      <c r="J202" s="2">
        <v>1.236637733</v>
      </c>
      <c r="K202" s="3">
        <v>5.61</v>
      </c>
      <c r="L202" s="3">
        <v>12.55</v>
      </c>
      <c r="M202" t="s">
        <v>18</v>
      </c>
      <c r="N202" s="2">
        <v>1.553025995</v>
      </c>
      <c r="O202" s="2">
        <v>1.0561101100000001</v>
      </c>
      <c r="P202" s="2">
        <f t="shared" si="18"/>
        <v>0.55302599517229245</v>
      </c>
      <c r="Q202" s="1">
        <f>Table1 [ Net_Income ] /H:H</f>
        <v>0.9949785372965092</v>
      </c>
      <c r="R202" s="2">
        <f t="shared" si="19"/>
        <v>5.6110110096394286E-2</v>
      </c>
      <c r="S202" s="2">
        <f t="shared" si="20"/>
        <v>0.85840455840455843</v>
      </c>
      <c r="T202" s="3" t="str">
        <f t="shared" si="21"/>
        <v/>
      </c>
      <c r="U202" s="3" t="str">
        <f t="shared" si="22"/>
        <v/>
      </c>
      <c r="V202" s="3" t="str">
        <f t="shared" si="23"/>
        <v/>
      </c>
    </row>
    <row r="203" spans="1:22" x14ac:dyDescent="0.25">
      <c r="A203" t="s">
        <v>73</v>
      </c>
      <c r="B203" t="s">
        <v>31</v>
      </c>
      <c r="C203">
        <v>2019</v>
      </c>
      <c r="D203" t="s">
        <v>36</v>
      </c>
      <c r="E203" s="4">
        <v>5787.12</v>
      </c>
      <c r="F203" s="4">
        <v>2385.58</v>
      </c>
      <c r="G203" s="4">
        <v>529.63</v>
      </c>
      <c r="H203" s="4">
        <v>499.81</v>
      </c>
      <c r="I203" s="4">
        <v>566.82000000000005</v>
      </c>
      <c r="J203" s="2">
        <v>0.70111570199999995</v>
      </c>
      <c r="K203" s="3">
        <v>9.15</v>
      </c>
      <c r="L203" s="3">
        <v>15.57</v>
      </c>
      <c r="M203" t="s">
        <v>18</v>
      </c>
      <c r="N203" s="2">
        <v>1.4122223140000001</v>
      </c>
      <c r="O203" s="2">
        <v>1.091518752</v>
      </c>
      <c r="P203" s="2">
        <f t="shared" si="18"/>
        <v>0.41222231438090101</v>
      </c>
      <c r="Q203" s="1">
        <f>Table1 [ Net_Income ] /H:H</f>
        <v>1.0596626718152897</v>
      </c>
      <c r="R203" s="2">
        <f t="shared" si="19"/>
        <v>9.1518751987171507E-2</v>
      </c>
      <c r="S203" s="2">
        <f t="shared" si="20"/>
        <v>1.0702188320148029</v>
      </c>
      <c r="T203" s="3">
        <f t="shared" si="21"/>
        <v>1.1555962555962558</v>
      </c>
      <c r="U203" s="3">
        <f t="shared" si="22"/>
        <v>0.32159519878325316</v>
      </c>
      <c r="V203" s="3">
        <f t="shared" si="23"/>
        <v>-1.4890735204241732E-2</v>
      </c>
    </row>
    <row r="204" spans="1:22" x14ac:dyDescent="0.25">
      <c r="A204" t="s">
        <v>73</v>
      </c>
      <c r="B204" t="s">
        <v>16</v>
      </c>
      <c r="C204">
        <v>2020</v>
      </c>
      <c r="D204" t="s">
        <v>36</v>
      </c>
      <c r="E204" s="4">
        <v>4250.67</v>
      </c>
      <c r="F204" s="4">
        <v>1941.93</v>
      </c>
      <c r="G204" s="4">
        <v>813.47</v>
      </c>
      <c r="H204" s="4">
        <v>756.59</v>
      </c>
      <c r="I204" s="4">
        <v>922.86</v>
      </c>
      <c r="J204" s="2">
        <v>0.84076136199999996</v>
      </c>
      <c r="K204" s="3">
        <v>19.13</v>
      </c>
      <c r="L204" s="3">
        <v>35.22</v>
      </c>
      <c r="M204" t="s">
        <v>18</v>
      </c>
      <c r="N204" s="2">
        <v>1.456852684</v>
      </c>
      <c r="O204" s="2">
        <v>1.1913745360000001</v>
      </c>
      <c r="P204" s="2">
        <f t="shared" si="18"/>
        <v>0.4568526844003416</v>
      </c>
      <c r="Q204" s="1">
        <f>Table1 [ Net_Income ] /H:H</f>
        <v>1.0751794234658136</v>
      </c>
      <c r="R204" s="2">
        <f t="shared" si="19"/>
        <v>0.19137453624957948</v>
      </c>
      <c r="S204" s="2">
        <f t="shared" si="20"/>
        <v>1.1344733057150234</v>
      </c>
      <c r="T204" s="3">
        <f t="shared" si="21"/>
        <v>0.535921303551536</v>
      </c>
      <c r="U204" s="3">
        <f t="shared" si="22"/>
        <v>-0.26549475386720855</v>
      </c>
      <c r="V204" s="3">
        <f t="shared" si="23"/>
        <v>-0.18597154570377011</v>
      </c>
    </row>
    <row r="205" spans="1:22" x14ac:dyDescent="0.25">
      <c r="A205" t="s">
        <v>73</v>
      </c>
      <c r="B205" t="s">
        <v>30</v>
      </c>
      <c r="C205">
        <v>2021</v>
      </c>
      <c r="D205" t="s">
        <v>36</v>
      </c>
      <c r="E205" s="4">
        <v>7540.9</v>
      </c>
      <c r="F205" s="4">
        <v>3990.2</v>
      </c>
      <c r="G205" s="4">
        <v>-160.47999999999999</v>
      </c>
      <c r="H205" s="4">
        <v>-161.75</v>
      </c>
      <c r="I205" s="4">
        <v>-225.68</v>
      </c>
      <c r="J205" s="2">
        <v>1.123460197</v>
      </c>
      <c r="K205" s="3">
        <v>-2.13</v>
      </c>
      <c r="L205" s="3">
        <v>-4.5199999999999996</v>
      </c>
      <c r="M205" t="s">
        <v>25</v>
      </c>
      <c r="N205" s="2">
        <v>1.5291410839999999</v>
      </c>
      <c r="O205" s="2">
        <v>0.97871872100000001</v>
      </c>
      <c r="P205" s="2">
        <f t="shared" si="18"/>
        <v>0.52914108395549608</v>
      </c>
      <c r="Q205" s="1">
        <f>Table1 [ Net_Income ] /H:H</f>
        <v>0.9921483771251931</v>
      </c>
      <c r="R205" s="2">
        <f t="shared" si="19"/>
        <v>-2.1281279422880557E-2</v>
      </c>
      <c r="S205" s="2">
        <f t="shared" si="20"/>
        <v>1.406281156530409</v>
      </c>
      <c r="T205" s="3">
        <f t="shared" si="21"/>
        <v>-1.1972783261828954</v>
      </c>
      <c r="U205" s="3">
        <f t="shared" si="22"/>
        <v>0.77404973804129695</v>
      </c>
      <c r="V205" s="3">
        <f t="shared" si="23"/>
        <v>1.0547599553021991</v>
      </c>
    </row>
    <row r="206" spans="1:22" x14ac:dyDescent="0.25">
      <c r="A206" t="s">
        <v>73</v>
      </c>
      <c r="B206" t="s">
        <v>22</v>
      </c>
      <c r="C206">
        <v>2022</v>
      </c>
      <c r="D206" t="s">
        <v>36</v>
      </c>
      <c r="E206" s="4">
        <v>3930.99</v>
      </c>
      <c r="F206" s="4">
        <v>2383.14</v>
      </c>
      <c r="G206" s="4">
        <v>913.55</v>
      </c>
      <c r="H206" s="4">
        <v>791.88</v>
      </c>
      <c r="I206" s="4">
        <v>780.6</v>
      </c>
      <c r="J206" s="2">
        <v>1.5386486109999999</v>
      </c>
      <c r="K206" s="3">
        <v>23.23</v>
      </c>
      <c r="L206" s="3">
        <v>58.98</v>
      </c>
      <c r="M206" t="s">
        <v>18</v>
      </c>
      <c r="N206" s="2">
        <v>1.6062442290000001</v>
      </c>
      <c r="O206" s="2">
        <v>1.232396928</v>
      </c>
      <c r="P206" s="2">
        <f t="shared" si="18"/>
        <v>0.60624422855311255</v>
      </c>
      <c r="Q206" s="1">
        <f>Table1 [ Net_Income ] /H:H</f>
        <v>1.1536470172248321</v>
      </c>
      <c r="R206" s="2">
        <f t="shared" si="19"/>
        <v>0.23239692800032563</v>
      </c>
      <c r="S206" s="2">
        <f t="shared" si="20"/>
        <v>0.85446883038695209</v>
      </c>
      <c r="T206" s="3">
        <f t="shared" si="21"/>
        <v>-6.6926096709870393</v>
      </c>
      <c r="U206" s="3">
        <f t="shared" si="22"/>
        <v>-0.47871076396716572</v>
      </c>
      <c r="V206" s="3">
        <f t="shared" si="23"/>
        <v>-0.40275174176732997</v>
      </c>
    </row>
    <row r="207" spans="1:22" x14ac:dyDescent="0.25">
      <c r="A207" t="s">
        <v>74</v>
      </c>
      <c r="B207" t="s">
        <v>19</v>
      </c>
      <c r="C207">
        <v>2018</v>
      </c>
      <c r="D207" t="s">
        <v>39</v>
      </c>
      <c r="E207" s="4">
        <v>3770.81</v>
      </c>
      <c r="F207" s="4">
        <v>2596.06</v>
      </c>
      <c r="G207" s="4">
        <v>1063.58</v>
      </c>
      <c r="H207" s="4">
        <v>1150.96</v>
      </c>
      <c r="I207" s="4">
        <v>1042.1300000000001</v>
      </c>
      <c r="J207" s="2">
        <v>2.2079978709999999</v>
      </c>
      <c r="K207" s="3">
        <v>28.2</v>
      </c>
      <c r="L207" s="3">
        <v>90.46</v>
      </c>
      <c r="M207" t="s">
        <v>18</v>
      </c>
      <c r="N207" s="2">
        <v>1.6884621609999999</v>
      </c>
      <c r="O207" s="2">
        <v>1.2820561100000001</v>
      </c>
      <c r="P207" s="2">
        <f t="shared" si="18"/>
        <v>0.6884621606498339</v>
      </c>
      <c r="Q207" s="1">
        <f>Table1 [ Net_Income ] /H:H</f>
        <v>0.92408076735942157</v>
      </c>
      <c r="R207" s="2">
        <f t="shared" si="19"/>
        <v>0.28205610996045943</v>
      </c>
      <c r="S207" s="2">
        <f t="shared" si="20"/>
        <v>0.97983226461573192</v>
      </c>
      <c r="T207" s="3" t="str">
        <f t="shared" si="21"/>
        <v/>
      </c>
      <c r="U207" s="3" t="str">
        <f t="shared" si="22"/>
        <v/>
      </c>
      <c r="V207" s="3" t="str">
        <f t="shared" si="23"/>
        <v/>
      </c>
    </row>
    <row r="208" spans="1:22" x14ac:dyDescent="0.25">
      <c r="A208" t="s">
        <v>74</v>
      </c>
      <c r="B208" t="s">
        <v>16</v>
      </c>
      <c r="C208">
        <v>2019</v>
      </c>
      <c r="D208" t="s">
        <v>39</v>
      </c>
      <c r="E208" s="4">
        <v>1873.31</v>
      </c>
      <c r="F208" s="4">
        <v>1448.55</v>
      </c>
      <c r="G208" s="4">
        <v>39.5</v>
      </c>
      <c r="H208" s="4">
        <v>32.5</v>
      </c>
      <c r="I208" s="4">
        <v>51.97</v>
      </c>
      <c r="J208" s="2">
        <v>3.4023333600000001</v>
      </c>
      <c r="K208" s="3">
        <v>2.11</v>
      </c>
      <c r="L208" s="3">
        <v>9.2799999999999994</v>
      </c>
      <c r="M208" t="s">
        <v>25</v>
      </c>
      <c r="N208" s="2">
        <v>1.773256962</v>
      </c>
      <c r="O208" s="2">
        <v>1.0210856720000001</v>
      </c>
      <c r="P208" s="2">
        <f t="shared" si="18"/>
        <v>0.77325696227533081</v>
      </c>
      <c r="Q208" s="1">
        <f>Table1 [ Net_Income ] /H:H</f>
        <v>1.2153846153846153</v>
      </c>
      <c r="R208" s="2">
        <f t="shared" si="19"/>
        <v>2.1085671885592881E-2</v>
      </c>
      <c r="S208" s="2">
        <f t="shared" si="20"/>
        <v>1.3156962025316454</v>
      </c>
      <c r="T208" s="3">
        <f t="shared" si="21"/>
        <v>-0.96286127982850378</v>
      </c>
      <c r="U208" s="3">
        <f t="shared" si="22"/>
        <v>-0.5032075336598768</v>
      </c>
      <c r="V208" s="3">
        <f t="shared" si="23"/>
        <v>-0.44201983005015294</v>
      </c>
    </row>
    <row r="209" spans="1:22" x14ac:dyDescent="0.25">
      <c r="A209" t="s">
        <v>74</v>
      </c>
      <c r="B209" t="s">
        <v>16</v>
      </c>
      <c r="C209">
        <v>2020</v>
      </c>
      <c r="D209" t="s">
        <v>39</v>
      </c>
      <c r="E209" s="4">
        <v>10494.34</v>
      </c>
      <c r="F209" s="4">
        <v>3117.44</v>
      </c>
      <c r="G209" s="4">
        <v>-139.97999999999999</v>
      </c>
      <c r="H209" s="4">
        <v>-116.94</v>
      </c>
      <c r="I209" s="4">
        <v>-298.66000000000003</v>
      </c>
      <c r="J209" s="2">
        <v>0.42253827399999999</v>
      </c>
      <c r="K209" s="3">
        <v>-1.33</v>
      </c>
      <c r="L209" s="3">
        <v>-1.9</v>
      </c>
      <c r="M209" t="s">
        <v>25</v>
      </c>
      <c r="N209" s="2">
        <v>1.297059177</v>
      </c>
      <c r="O209" s="2">
        <v>0.986661381</v>
      </c>
      <c r="P209" s="2">
        <f t="shared" si="18"/>
        <v>0.29705917666094295</v>
      </c>
      <c r="Q209" s="1">
        <f>Table1 [ Net_Income ] /H:H</f>
        <v>1.1970241149307337</v>
      </c>
      <c r="R209" s="2">
        <f t="shared" si="19"/>
        <v>-1.3338618722092098E-2</v>
      </c>
      <c r="S209" s="2">
        <f t="shared" si="20"/>
        <v>2.1335905129304189</v>
      </c>
      <c r="T209" s="3">
        <f t="shared" si="21"/>
        <v>-4.5437974683544304</v>
      </c>
      <c r="U209" s="3">
        <f t="shared" si="22"/>
        <v>4.6020306302747551</v>
      </c>
      <c r="V209" s="3">
        <f t="shared" si="23"/>
        <v>1.1521107314210763</v>
      </c>
    </row>
    <row r="210" spans="1:22" x14ac:dyDescent="0.25">
      <c r="A210" t="s">
        <v>74</v>
      </c>
      <c r="B210" t="s">
        <v>22</v>
      </c>
      <c r="C210">
        <v>2021</v>
      </c>
      <c r="D210" t="s">
        <v>39</v>
      </c>
      <c r="E210" s="4">
        <v>1779.96</v>
      </c>
      <c r="F210" s="4">
        <v>1286.8499999999999</v>
      </c>
      <c r="G210" s="4">
        <v>871.94</v>
      </c>
      <c r="H210" s="4">
        <v>703.61</v>
      </c>
      <c r="I210" s="4">
        <v>801.19</v>
      </c>
      <c r="J210" s="2">
        <v>2.6043256260000001</v>
      </c>
      <c r="K210" s="3">
        <v>48.96</v>
      </c>
      <c r="L210" s="3">
        <v>176.46</v>
      </c>
      <c r="M210" t="s">
        <v>18</v>
      </c>
      <c r="N210" s="2">
        <v>1.7229656849999999</v>
      </c>
      <c r="O210" s="2">
        <v>1.489864941</v>
      </c>
      <c r="P210" s="2">
        <f t="shared" si="18"/>
        <v>0.72296568462212629</v>
      </c>
      <c r="Q210" s="1">
        <f>Table1 [ Net_Income ] /H:H</f>
        <v>1.2392376458549481</v>
      </c>
      <c r="R210" s="2">
        <f t="shared" si="19"/>
        <v>0.48986494078518622</v>
      </c>
      <c r="S210" s="2">
        <f t="shared" si="20"/>
        <v>0.91885909580934466</v>
      </c>
      <c r="T210" s="3">
        <f t="shared" si="21"/>
        <v>-7.2290327189598527</v>
      </c>
      <c r="U210" s="3">
        <f t="shared" si="22"/>
        <v>-0.83038857136323019</v>
      </c>
      <c r="V210" s="3">
        <f t="shared" si="23"/>
        <v>-0.58720937692465613</v>
      </c>
    </row>
    <row r="211" spans="1:22" x14ac:dyDescent="0.25">
      <c r="A211" t="s">
        <v>74</v>
      </c>
      <c r="B211" t="s">
        <v>22</v>
      </c>
      <c r="C211">
        <v>2022</v>
      </c>
      <c r="D211" t="s">
        <v>39</v>
      </c>
      <c r="E211" s="4">
        <v>9908.36</v>
      </c>
      <c r="F211" s="4">
        <v>6778.49</v>
      </c>
      <c r="G211" s="4">
        <v>185.31</v>
      </c>
      <c r="H211" s="4">
        <v>187.7</v>
      </c>
      <c r="I211" s="4">
        <v>35.6</v>
      </c>
      <c r="J211" s="2">
        <v>2.1650417900000001</v>
      </c>
      <c r="K211" s="3">
        <v>1.87</v>
      </c>
      <c r="L211" s="3">
        <v>5.92</v>
      </c>
      <c r="M211" t="s">
        <v>25</v>
      </c>
      <c r="N211" s="2">
        <v>1.68411826</v>
      </c>
      <c r="O211" s="2">
        <v>1.018702389</v>
      </c>
      <c r="P211" s="2">
        <f t="shared" si="18"/>
        <v>0.68411825973218565</v>
      </c>
      <c r="Q211" s="1">
        <f>Table1 [ Net_Income ] /H:H</f>
        <v>0.98726691529035704</v>
      </c>
      <c r="R211" s="2">
        <f t="shared" si="19"/>
        <v>1.8702388689954743E-2</v>
      </c>
      <c r="S211" s="2">
        <f t="shared" si="20"/>
        <v>0.19211051751119745</v>
      </c>
      <c r="T211" s="3">
        <f t="shared" si="21"/>
        <v>-0.78747390875518963</v>
      </c>
      <c r="U211" s="3">
        <f t="shared" si="22"/>
        <v>4.5666194745949351</v>
      </c>
      <c r="V211" s="3">
        <f t="shared" si="23"/>
        <v>4.2675059253215215</v>
      </c>
    </row>
    <row r="212" spans="1:22" x14ac:dyDescent="0.25">
      <c r="A212" t="s">
        <v>75</v>
      </c>
      <c r="B212" t="s">
        <v>16</v>
      </c>
      <c r="C212">
        <v>2018</v>
      </c>
      <c r="D212" t="s">
        <v>36</v>
      </c>
      <c r="E212" s="4">
        <v>6825.99</v>
      </c>
      <c r="F212" s="4">
        <v>2913.49</v>
      </c>
      <c r="G212" s="4">
        <v>846.86</v>
      </c>
      <c r="H212" s="4">
        <v>1006.05</v>
      </c>
      <c r="I212" s="4">
        <v>684.43</v>
      </c>
      <c r="J212" s="2">
        <v>0.74447301799999999</v>
      </c>
      <c r="K212" s="3">
        <v>12.4</v>
      </c>
      <c r="L212" s="3">
        <v>21.64</v>
      </c>
      <c r="M212" t="s">
        <v>18</v>
      </c>
      <c r="N212" s="2">
        <v>1.4268230690000001</v>
      </c>
      <c r="O212" s="2">
        <v>1.1240640550000001</v>
      </c>
      <c r="P212" s="2">
        <f t="shared" si="18"/>
        <v>0.42682306888817589</v>
      </c>
      <c r="Q212" s="1">
        <f>Table1 [ Net_Income ] /H:H</f>
        <v>0.84176730778788333</v>
      </c>
      <c r="R212" s="2">
        <f t="shared" si="19"/>
        <v>0.12406405517734424</v>
      </c>
      <c r="S212" s="2">
        <f t="shared" si="20"/>
        <v>0.80819734076470717</v>
      </c>
      <c r="T212" s="3" t="str">
        <f t="shared" si="21"/>
        <v/>
      </c>
      <c r="U212" s="3" t="str">
        <f t="shared" si="22"/>
        <v/>
      </c>
      <c r="V212" s="3" t="str">
        <f t="shared" si="23"/>
        <v/>
      </c>
    </row>
    <row r="213" spans="1:22" x14ac:dyDescent="0.25">
      <c r="A213" t="s">
        <v>75</v>
      </c>
      <c r="B213" t="s">
        <v>26</v>
      </c>
      <c r="C213">
        <v>2019</v>
      </c>
      <c r="D213" t="s">
        <v>36</v>
      </c>
      <c r="E213" s="4">
        <v>8215.9699999999993</v>
      </c>
      <c r="F213" s="4">
        <v>3946.42</v>
      </c>
      <c r="G213" s="4">
        <v>885.25</v>
      </c>
      <c r="H213" s="4">
        <v>1004.98</v>
      </c>
      <c r="I213" s="4">
        <v>1063.0999999999999</v>
      </c>
      <c r="J213" s="2">
        <v>0.92410141899999998</v>
      </c>
      <c r="K213" s="3">
        <v>10.77</v>
      </c>
      <c r="L213" s="3">
        <v>20.73</v>
      </c>
      <c r="M213" t="s">
        <v>18</v>
      </c>
      <c r="N213" s="2">
        <v>1.48033525</v>
      </c>
      <c r="O213" s="2">
        <v>1.107747472</v>
      </c>
      <c r="P213" s="2">
        <f t="shared" si="18"/>
        <v>0.48033524952014189</v>
      </c>
      <c r="Q213" s="1">
        <f>Table1 [ Net_Income ] /H:H</f>
        <v>0.8808633007622042</v>
      </c>
      <c r="R213" s="2">
        <f t="shared" si="19"/>
        <v>0.10774747230089692</v>
      </c>
      <c r="S213" s="2">
        <f t="shared" si="20"/>
        <v>1.2009036995199096</v>
      </c>
      <c r="T213" s="3">
        <f t="shared" si="21"/>
        <v>4.5332168245046392E-2</v>
      </c>
      <c r="U213" s="3">
        <f t="shared" si="22"/>
        <v>0.20363053564391387</v>
      </c>
      <c r="V213" s="3">
        <f t="shared" si="23"/>
        <v>0.35453356627275207</v>
      </c>
    </row>
    <row r="214" spans="1:22" x14ac:dyDescent="0.25">
      <c r="A214" t="s">
        <v>75</v>
      </c>
      <c r="B214" t="s">
        <v>28</v>
      </c>
      <c r="C214">
        <v>2020</v>
      </c>
      <c r="D214" t="s">
        <v>36</v>
      </c>
      <c r="E214" s="4">
        <v>6581.29</v>
      </c>
      <c r="F214" s="4">
        <v>2351.33</v>
      </c>
      <c r="G214" s="4">
        <v>1229.22</v>
      </c>
      <c r="H214" s="4">
        <v>1361.25</v>
      </c>
      <c r="I214" s="4">
        <v>1074.46</v>
      </c>
      <c r="J214" s="2">
        <v>0.55574506300000004</v>
      </c>
      <c r="K214" s="3">
        <v>18.670000000000002</v>
      </c>
      <c r="L214" s="3">
        <v>29.05</v>
      </c>
      <c r="M214" t="s">
        <v>18</v>
      </c>
      <c r="N214" s="2">
        <v>1.3572749420000001</v>
      </c>
      <c r="O214" s="2">
        <v>1.1867749329999999</v>
      </c>
      <c r="P214" s="2">
        <f t="shared" si="18"/>
        <v>0.35727494153881684</v>
      </c>
      <c r="Q214" s="1">
        <f>Table1 [ Net_Income ] /H:H</f>
        <v>0.90300826446280991</v>
      </c>
      <c r="R214" s="2">
        <f t="shared" si="19"/>
        <v>0.18677493318179264</v>
      </c>
      <c r="S214" s="2">
        <f t="shared" si="20"/>
        <v>0.87409902214412394</v>
      </c>
      <c r="T214" s="3">
        <f t="shared" si="21"/>
        <v>0.38855690482914435</v>
      </c>
      <c r="U214" s="3">
        <f t="shared" si="22"/>
        <v>-0.19896372552480102</v>
      </c>
      <c r="V214" s="3">
        <f t="shared" si="23"/>
        <v>-0.40418657922876938</v>
      </c>
    </row>
    <row r="215" spans="1:22" x14ac:dyDescent="0.25">
      <c r="A215" t="s">
        <v>75</v>
      </c>
      <c r="B215" t="s">
        <v>26</v>
      </c>
      <c r="C215">
        <v>2021</v>
      </c>
      <c r="D215" t="s">
        <v>36</v>
      </c>
      <c r="E215" s="4">
        <v>5361.4</v>
      </c>
      <c r="F215" s="4">
        <v>3401.31</v>
      </c>
      <c r="G215" s="4">
        <v>817.77</v>
      </c>
      <c r="H215" s="4">
        <v>783.05</v>
      </c>
      <c r="I215" s="4">
        <v>878.26</v>
      </c>
      <c r="J215" s="2">
        <v>1.7343977939999999</v>
      </c>
      <c r="K215" s="3">
        <v>15.25</v>
      </c>
      <c r="L215" s="3">
        <v>41.7</v>
      </c>
      <c r="M215" t="s">
        <v>18</v>
      </c>
      <c r="N215" s="2">
        <v>1.6344070580000001</v>
      </c>
      <c r="O215" s="2">
        <v>1.1525291900000001</v>
      </c>
      <c r="P215" s="2">
        <f t="shared" si="18"/>
        <v>0.63440705785802221</v>
      </c>
      <c r="Q215" s="1">
        <f>Table1 [ Net_Income ] /H:H</f>
        <v>1.044339441925803</v>
      </c>
      <c r="R215" s="2">
        <f t="shared" si="19"/>
        <v>0.15252919013690455</v>
      </c>
      <c r="S215" s="2">
        <f t="shared" si="20"/>
        <v>1.0739694535138242</v>
      </c>
      <c r="T215" s="3">
        <f t="shared" si="21"/>
        <v>-0.33472445941328649</v>
      </c>
      <c r="U215" s="3">
        <f t="shared" si="22"/>
        <v>-0.18535727798045676</v>
      </c>
      <c r="V215" s="3">
        <f t="shared" si="23"/>
        <v>0.44654727324535476</v>
      </c>
    </row>
    <row r="216" spans="1:22" x14ac:dyDescent="0.25">
      <c r="A216" t="s">
        <v>75</v>
      </c>
      <c r="B216" t="s">
        <v>23</v>
      </c>
      <c r="C216">
        <v>2022</v>
      </c>
      <c r="D216" t="s">
        <v>36</v>
      </c>
      <c r="E216" s="4">
        <v>9917.74</v>
      </c>
      <c r="F216" s="4">
        <v>5479.33</v>
      </c>
      <c r="G216" s="4">
        <v>1454.35</v>
      </c>
      <c r="H216" s="4">
        <v>1400.19</v>
      </c>
      <c r="I216" s="4">
        <v>1602.65</v>
      </c>
      <c r="J216" s="2">
        <v>1.234246851</v>
      </c>
      <c r="K216" s="3">
        <v>14.66</v>
      </c>
      <c r="L216" s="3">
        <v>32.76</v>
      </c>
      <c r="M216" t="s">
        <v>18</v>
      </c>
      <c r="N216" s="2">
        <v>1.5524776810000001</v>
      </c>
      <c r="O216" s="2">
        <v>1.146641271</v>
      </c>
      <c r="P216" s="2">
        <f t="shared" si="18"/>
        <v>0.55247768140725606</v>
      </c>
      <c r="Q216" s="1">
        <f>Table1 [ Net_Income ] /H:H</f>
        <v>1.0386804647940635</v>
      </c>
      <c r="R216" s="2">
        <f t="shared" si="19"/>
        <v>0.14664127109603597</v>
      </c>
      <c r="S216" s="2">
        <f t="shared" si="20"/>
        <v>1.1019699522123287</v>
      </c>
      <c r="T216" s="3">
        <f t="shared" si="21"/>
        <v>0.77843403401934519</v>
      </c>
      <c r="U216" s="3">
        <f t="shared" si="22"/>
        <v>0.84984145932032684</v>
      </c>
      <c r="V216" s="3">
        <f t="shared" si="23"/>
        <v>0.61094695867180582</v>
      </c>
    </row>
    <row r="217" spans="1:22" x14ac:dyDescent="0.25">
      <c r="A217" t="s">
        <v>76</v>
      </c>
      <c r="B217" t="s">
        <v>28</v>
      </c>
      <c r="C217">
        <v>2018</v>
      </c>
      <c r="D217" t="s">
        <v>39</v>
      </c>
      <c r="E217" s="4">
        <v>4750.8</v>
      </c>
      <c r="F217" s="4">
        <v>3224.01</v>
      </c>
      <c r="G217" s="4">
        <v>308.27999999999997</v>
      </c>
      <c r="H217" s="4">
        <v>286.95</v>
      </c>
      <c r="I217" s="4">
        <v>375.32</v>
      </c>
      <c r="J217" s="2">
        <v>2.1102412429999999</v>
      </c>
      <c r="K217" s="3">
        <v>6.49</v>
      </c>
      <c r="L217" s="3">
        <v>20.18</v>
      </c>
      <c r="M217" t="s">
        <v>18</v>
      </c>
      <c r="N217" s="2">
        <v>1.678624653</v>
      </c>
      <c r="O217" s="2">
        <v>1.0648901239999999</v>
      </c>
      <c r="P217" s="2">
        <f t="shared" si="18"/>
        <v>0.67862465269007322</v>
      </c>
      <c r="Q217" s="1">
        <f>Table1 [ Net_Income ] /H:H</f>
        <v>1.0743335075797176</v>
      </c>
      <c r="R217" s="2">
        <f t="shared" si="19"/>
        <v>6.4890123768628433E-2</v>
      </c>
      <c r="S217" s="2">
        <f t="shared" si="20"/>
        <v>1.2174646425327624</v>
      </c>
      <c r="T217" s="3" t="str">
        <f t="shared" si="21"/>
        <v/>
      </c>
      <c r="U217" s="3" t="str">
        <f t="shared" si="22"/>
        <v/>
      </c>
      <c r="V217" s="3" t="str">
        <f t="shared" si="23"/>
        <v/>
      </c>
    </row>
    <row r="218" spans="1:22" x14ac:dyDescent="0.25">
      <c r="A218" t="s">
        <v>76</v>
      </c>
      <c r="B218" t="s">
        <v>31</v>
      </c>
      <c r="C218">
        <v>2019</v>
      </c>
      <c r="D218" t="s">
        <v>39</v>
      </c>
      <c r="E218" s="4">
        <v>4497.0600000000004</v>
      </c>
      <c r="F218" s="4">
        <v>3163.79</v>
      </c>
      <c r="G218" s="4">
        <v>1135.67</v>
      </c>
      <c r="H218" s="4">
        <v>963.14</v>
      </c>
      <c r="I218" s="4">
        <v>1153.46</v>
      </c>
      <c r="J218" s="2">
        <v>2.3711699450000001</v>
      </c>
      <c r="K218" s="3">
        <v>25.25</v>
      </c>
      <c r="L218" s="3">
        <v>85.12</v>
      </c>
      <c r="M218" t="s">
        <v>18</v>
      </c>
      <c r="N218" s="2">
        <v>1.70352408</v>
      </c>
      <c r="O218" s="2">
        <v>1.252536101</v>
      </c>
      <c r="P218" s="2">
        <f t="shared" si="18"/>
        <v>0.70352408017682655</v>
      </c>
      <c r="Q218" s="1">
        <f>Table1 [ Net_Income ] /H:H</f>
        <v>1.1791328363477793</v>
      </c>
      <c r="R218" s="2">
        <f t="shared" si="19"/>
        <v>0.25253610136400223</v>
      </c>
      <c r="S218" s="2">
        <f t="shared" si="20"/>
        <v>1.0156647617705847</v>
      </c>
      <c r="T218" s="3">
        <f t="shared" si="21"/>
        <v>2.6838912676787343</v>
      </c>
      <c r="U218" s="3">
        <f t="shared" si="22"/>
        <v>-5.3409952008082802E-2</v>
      </c>
      <c r="V218" s="3">
        <f t="shared" si="23"/>
        <v>-1.8678602113517094E-2</v>
      </c>
    </row>
    <row r="219" spans="1:22" x14ac:dyDescent="0.25">
      <c r="A219" t="s">
        <v>76</v>
      </c>
      <c r="B219" t="s">
        <v>28</v>
      </c>
      <c r="C219">
        <v>2020</v>
      </c>
      <c r="D219" t="s">
        <v>39</v>
      </c>
      <c r="E219" s="4">
        <v>3348.21</v>
      </c>
      <c r="F219" s="4">
        <v>1649.34</v>
      </c>
      <c r="G219" s="4">
        <v>890.93</v>
      </c>
      <c r="H219" s="4">
        <v>851.22</v>
      </c>
      <c r="I219" s="4">
        <v>870.41</v>
      </c>
      <c r="J219" s="2">
        <v>0.97027827600000005</v>
      </c>
      <c r="K219" s="3">
        <v>26.6</v>
      </c>
      <c r="L219" s="3">
        <v>52.41</v>
      </c>
      <c r="M219" t="s">
        <v>18</v>
      </c>
      <c r="N219" s="2">
        <v>1.492603511</v>
      </c>
      <c r="O219" s="2">
        <v>1.266091434</v>
      </c>
      <c r="P219" s="2">
        <f t="shared" si="18"/>
        <v>0.49260351053249346</v>
      </c>
      <c r="Q219" s="1">
        <f>Table1 [ Net_Income ] /H:H</f>
        <v>1.0466506895984586</v>
      </c>
      <c r="R219" s="2">
        <f t="shared" si="19"/>
        <v>0.26609143393036877</v>
      </c>
      <c r="S219" s="2">
        <f t="shared" si="20"/>
        <v>0.97696788748835484</v>
      </c>
      <c r="T219" s="3">
        <f t="shared" si="21"/>
        <v>-0.21550274287425053</v>
      </c>
      <c r="U219" s="3">
        <f t="shared" si="22"/>
        <v>-0.25546690504462921</v>
      </c>
      <c r="V219" s="3">
        <f t="shared" si="23"/>
        <v>-0.47868221342124478</v>
      </c>
    </row>
    <row r="220" spans="1:22" x14ac:dyDescent="0.25">
      <c r="A220" t="s">
        <v>76</v>
      </c>
      <c r="B220" t="s">
        <v>23</v>
      </c>
      <c r="C220">
        <v>2021</v>
      </c>
      <c r="D220" t="s">
        <v>39</v>
      </c>
      <c r="E220" s="4">
        <v>9384.14</v>
      </c>
      <c r="F220" s="4">
        <v>4553.82</v>
      </c>
      <c r="G220" s="4">
        <v>706.9</v>
      </c>
      <c r="H220" s="4">
        <v>754.46</v>
      </c>
      <c r="I220" s="4">
        <v>754.69</v>
      </c>
      <c r="J220" s="2">
        <v>0.94256098899999996</v>
      </c>
      <c r="K220" s="3">
        <v>7.53</v>
      </c>
      <c r="L220" s="3">
        <v>14.63</v>
      </c>
      <c r="M220" t="s">
        <v>18</v>
      </c>
      <c r="N220" s="2">
        <v>1.485267696</v>
      </c>
      <c r="O220" s="2">
        <v>1.075329226</v>
      </c>
      <c r="P220" s="2">
        <f t="shared" si="18"/>
        <v>0.48526769634724121</v>
      </c>
      <c r="Q220" s="1">
        <f>Table1 [ Net_Income ] /H:H</f>
        <v>0.93696153540280458</v>
      </c>
      <c r="R220" s="2">
        <f t="shared" si="19"/>
        <v>7.5329225693563817E-2</v>
      </c>
      <c r="S220" s="2">
        <f t="shared" si="20"/>
        <v>1.067605036072995</v>
      </c>
      <c r="T220" s="3">
        <f t="shared" si="21"/>
        <v>-0.20655943789074335</v>
      </c>
      <c r="U220" s="3">
        <f t="shared" si="22"/>
        <v>1.8027334008320861</v>
      </c>
      <c r="V220" s="3">
        <f t="shared" si="23"/>
        <v>1.7609953072137945</v>
      </c>
    </row>
    <row r="221" spans="1:22" x14ac:dyDescent="0.25">
      <c r="A221" t="s">
        <v>76</v>
      </c>
      <c r="B221" t="s">
        <v>30</v>
      </c>
      <c r="C221">
        <v>2022</v>
      </c>
      <c r="D221" t="s">
        <v>39</v>
      </c>
      <c r="E221" s="4">
        <v>3693.01</v>
      </c>
      <c r="F221" s="4">
        <v>2482.71</v>
      </c>
      <c r="G221" s="4">
        <v>1194.33</v>
      </c>
      <c r="H221" s="4">
        <v>1392.23</v>
      </c>
      <c r="I221" s="4">
        <v>1319.84</v>
      </c>
      <c r="J221" s="2">
        <v>2.0496287259999999</v>
      </c>
      <c r="K221" s="3">
        <v>32.33</v>
      </c>
      <c r="L221" s="3">
        <v>98.6</v>
      </c>
      <c r="M221" t="s">
        <v>18</v>
      </c>
      <c r="N221" s="2">
        <v>1.6722727529999999</v>
      </c>
      <c r="O221" s="2">
        <v>1.3234028609999999</v>
      </c>
      <c r="P221" s="2">
        <f t="shared" si="18"/>
        <v>0.67227275312008361</v>
      </c>
      <c r="Q221" s="1">
        <f>Table1 [ Net_Income ] /H:H</f>
        <v>0.85785394654618841</v>
      </c>
      <c r="R221" s="2">
        <f t="shared" si="19"/>
        <v>0.32340286108079858</v>
      </c>
      <c r="S221" s="2">
        <f t="shared" si="20"/>
        <v>1.1050882084516005</v>
      </c>
      <c r="T221" s="3">
        <f t="shared" si="21"/>
        <v>0.68953175838166636</v>
      </c>
      <c r="U221" s="3">
        <f t="shared" si="22"/>
        <v>-0.60646260605660185</v>
      </c>
      <c r="V221" s="3">
        <f t="shared" si="23"/>
        <v>-0.45480717287903338</v>
      </c>
    </row>
    <row r="222" spans="1:22" x14ac:dyDescent="0.25">
      <c r="A222" t="s">
        <v>77</v>
      </c>
      <c r="B222" t="s">
        <v>22</v>
      </c>
      <c r="C222">
        <v>2018</v>
      </c>
      <c r="D222" t="s">
        <v>17</v>
      </c>
      <c r="E222" s="4">
        <v>5416.56</v>
      </c>
      <c r="F222" s="4">
        <v>2983.61</v>
      </c>
      <c r="G222" s="4">
        <v>567.21</v>
      </c>
      <c r="H222" s="4">
        <v>591.69000000000005</v>
      </c>
      <c r="I222" s="4">
        <v>673.16</v>
      </c>
      <c r="J222" s="2">
        <v>1.2258254689999999</v>
      </c>
      <c r="K222" s="3">
        <v>10.47</v>
      </c>
      <c r="L222" s="3">
        <v>23.3</v>
      </c>
      <c r="M222" t="s">
        <v>18</v>
      </c>
      <c r="N222" s="2">
        <v>1.550831155</v>
      </c>
      <c r="O222" s="2">
        <v>1.1047177539999999</v>
      </c>
      <c r="P222" s="2">
        <f t="shared" si="18"/>
        <v>0.55083115482889511</v>
      </c>
      <c r="Q222" s="1">
        <f>Table1 [ Net_Income ] /H:H</f>
        <v>0.95862698372458544</v>
      </c>
      <c r="R222" s="2">
        <f t="shared" si="19"/>
        <v>0.10471775444193362</v>
      </c>
      <c r="S222" s="2">
        <f t="shared" si="20"/>
        <v>1.186791488161351</v>
      </c>
      <c r="T222" s="3" t="str">
        <f t="shared" si="21"/>
        <v/>
      </c>
      <c r="U222" s="3" t="str">
        <f t="shared" si="22"/>
        <v/>
      </c>
      <c r="V222" s="3" t="str">
        <f t="shared" si="23"/>
        <v/>
      </c>
    </row>
    <row r="223" spans="1:22" x14ac:dyDescent="0.25">
      <c r="A223" t="s">
        <v>77</v>
      </c>
      <c r="B223" t="s">
        <v>23</v>
      </c>
      <c r="C223">
        <v>2019</v>
      </c>
      <c r="D223" t="s">
        <v>17</v>
      </c>
      <c r="E223" s="4">
        <v>6498.47</v>
      </c>
      <c r="F223" s="4">
        <v>4698.32</v>
      </c>
      <c r="G223" s="4">
        <v>1144.79</v>
      </c>
      <c r="H223" s="4">
        <v>1113.1300000000001</v>
      </c>
      <c r="I223" s="4">
        <v>1303.47</v>
      </c>
      <c r="J223" s="2">
        <v>2.6085096779999999</v>
      </c>
      <c r="K223" s="3">
        <v>17.61</v>
      </c>
      <c r="L223" s="3">
        <v>63.56</v>
      </c>
      <c r="M223" t="s">
        <v>18</v>
      </c>
      <c r="N223" s="2">
        <v>1.722988642</v>
      </c>
      <c r="O223" s="2">
        <v>1.176163005</v>
      </c>
      <c r="P223" s="2">
        <f t="shared" si="18"/>
        <v>0.7229886419418724</v>
      </c>
      <c r="Q223" s="1">
        <f>Table1 [ Net_Income ] /H:H</f>
        <v>1.0284423203040074</v>
      </c>
      <c r="R223" s="2">
        <f t="shared" si="19"/>
        <v>0.176163004522603</v>
      </c>
      <c r="S223" s="2">
        <f t="shared" si="20"/>
        <v>1.1386105748652593</v>
      </c>
      <c r="T223" s="3">
        <f t="shared" si="21"/>
        <v>1.0182824703372646</v>
      </c>
      <c r="U223" s="3">
        <f t="shared" si="22"/>
        <v>0.19974116413369367</v>
      </c>
      <c r="V223" s="3">
        <f t="shared" si="23"/>
        <v>0.57470983137876586</v>
      </c>
    </row>
    <row r="224" spans="1:22" x14ac:dyDescent="0.25">
      <c r="A224" t="s">
        <v>77</v>
      </c>
      <c r="B224" t="s">
        <v>30</v>
      </c>
      <c r="C224">
        <v>2020</v>
      </c>
      <c r="D224" t="s">
        <v>17</v>
      </c>
      <c r="E224" s="4">
        <v>6207.83</v>
      </c>
      <c r="F224" s="4">
        <v>5082.75</v>
      </c>
      <c r="G224" s="4">
        <v>-105.69</v>
      </c>
      <c r="H224" s="4">
        <v>-104.81</v>
      </c>
      <c r="I224" s="4">
        <v>-227.87</v>
      </c>
      <c r="J224" s="2">
        <v>4.5136851509999998</v>
      </c>
      <c r="K224" s="3">
        <v>-1.7</v>
      </c>
      <c r="L224" s="3">
        <v>-9.39</v>
      </c>
      <c r="M224" t="s">
        <v>25</v>
      </c>
      <c r="N224" s="2">
        <v>1.818764367</v>
      </c>
      <c r="O224" s="2">
        <v>0.98297472699999999</v>
      </c>
      <c r="P224" s="2">
        <f t="shared" si="18"/>
        <v>0.8187643669365946</v>
      </c>
      <c r="Q224" s="1">
        <f>Table1 [ Net_Income ] /H:H</f>
        <v>1.0083961454059727</v>
      </c>
      <c r="R224" s="2">
        <f t="shared" si="19"/>
        <v>-1.7025272921455645E-2</v>
      </c>
      <c r="S224" s="2">
        <f t="shared" si="20"/>
        <v>2.1560223294540637</v>
      </c>
      <c r="T224" s="3">
        <f t="shared" si="21"/>
        <v>-1.0923226093868745</v>
      </c>
      <c r="U224" s="3">
        <f t="shared" si="22"/>
        <v>-4.4724373583320431E-2</v>
      </c>
      <c r="V224" s="3">
        <f t="shared" si="23"/>
        <v>8.1822864342999263E-2</v>
      </c>
    </row>
    <row r="225" spans="1:22" x14ac:dyDescent="0.25">
      <c r="A225" t="s">
        <v>77</v>
      </c>
      <c r="B225" t="s">
        <v>40</v>
      </c>
      <c r="C225">
        <v>2021</v>
      </c>
      <c r="D225" t="s">
        <v>17</v>
      </c>
      <c r="E225" s="4">
        <v>6867.67</v>
      </c>
      <c r="F225" s="4">
        <v>4806.78</v>
      </c>
      <c r="G225" s="4">
        <v>1359.21</v>
      </c>
      <c r="H225" s="4">
        <v>1376.75</v>
      </c>
      <c r="I225" s="4">
        <v>1391.58</v>
      </c>
      <c r="J225" s="2">
        <v>2.331254457</v>
      </c>
      <c r="K225" s="3">
        <v>19.79</v>
      </c>
      <c r="L225" s="3">
        <v>65.92</v>
      </c>
      <c r="M225" t="s">
        <v>18</v>
      </c>
      <c r="N225" s="2">
        <v>1.6999142359999999</v>
      </c>
      <c r="O225" s="2">
        <v>1.197914285</v>
      </c>
      <c r="P225" s="2">
        <f t="shared" si="18"/>
        <v>0.69991423583253121</v>
      </c>
      <c r="Q225" s="1">
        <f>Table1 [ Net_Income ] /H:H</f>
        <v>0.98725985109860181</v>
      </c>
      <c r="R225" s="2">
        <f t="shared" si="19"/>
        <v>0.19791428533986055</v>
      </c>
      <c r="S225" s="2">
        <f t="shared" si="20"/>
        <v>1.0238153044783367</v>
      </c>
      <c r="T225" s="3">
        <f t="shared" si="21"/>
        <v>-13.86034629577065</v>
      </c>
      <c r="U225" s="3">
        <f t="shared" si="22"/>
        <v>0.10629157048437218</v>
      </c>
      <c r="V225" s="3">
        <f t="shared" si="23"/>
        <v>-5.4295410948797453E-2</v>
      </c>
    </row>
    <row r="226" spans="1:22" x14ac:dyDescent="0.25">
      <c r="A226" t="s">
        <v>77</v>
      </c>
      <c r="B226" t="s">
        <v>28</v>
      </c>
      <c r="C226">
        <v>2022</v>
      </c>
      <c r="D226" t="s">
        <v>17</v>
      </c>
      <c r="E226" s="4">
        <v>661.4</v>
      </c>
      <c r="F226" s="4">
        <v>395.71</v>
      </c>
      <c r="G226" s="4">
        <v>327.10000000000002</v>
      </c>
      <c r="H226" s="4">
        <v>277.63</v>
      </c>
      <c r="I226" s="4">
        <v>199.56</v>
      </c>
      <c r="J226" s="2">
        <v>1.4837635330000001</v>
      </c>
      <c r="K226" s="3">
        <v>49.38</v>
      </c>
      <c r="L226" s="3">
        <v>122.65</v>
      </c>
      <c r="M226" t="s">
        <v>18</v>
      </c>
      <c r="N226" s="2">
        <v>1.598291503</v>
      </c>
      <c r="O226" s="2">
        <v>1.4945569999999999</v>
      </c>
      <c r="P226" s="2">
        <f t="shared" si="18"/>
        <v>0.59829150287269428</v>
      </c>
      <c r="Q226" s="1">
        <f>Table1 [ Net_Income ] /H:H</f>
        <v>1.1781867953751397</v>
      </c>
      <c r="R226" s="2">
        <f t="shared" si="19"/>
        <v>0.49455700030238892</v>
      </c>
      <c r="S226" s="2">
        <f t="shared" si="20"/>
        <v>0.61008865790278199</v>
      </c>
      <c r="T226" s="3">
        <f t="shared" si="21"/>
        <v>-0.75934550216669983</v>
      </c>
      <c r="U226" s="3">
        <f t="shared" si="22"/>
        <v>-0.90369368359283431</v>
      </c>
      <c r="V226" s="3">
        <f t="shared" si="23"/>
        <v>-0.9176766983302751</v>
      </c>
    </row>
    <row r="227" spans="1:22" x14ac:dyDescent="0.25">
      <c r="A227" t="s">
        <v>78</v>
      </c>
      <c r="B227" t="s">
        <v>22</v>
      </c>
      <c r="C227">
        <v>2018</v>
      </c>
      <c r="D227" t="s">
        <v>39</v>
      </c>
      <c r="E227" s="4">
        <v>7620.39</v>
      </c>
      <c r="F227" s="4">
        <v>3530.14</v>
      </c>
      <c r="G227" s="4">
        <v>-129.54</v>
      </c>
      <c r="H227" s="4">
        <v>-151.19</v>
      </c>
      <c r="I227" s="4">
        <v>-159.72999999999999</v>
      </c>
      <c r="J227" s="2">
        <v>0.86284966900000004</v>
      </c>
      <c r="K227" s="3">
        <v>-1.7</v>
      </c>
      <c r="L227" s="3">
        <v>-3.17</v>
      </c>
      <c r="M227" t="s">
        <v>25</v>
      </c>
      <c r="N227" s="2">
        <v>1.4632492560000001</v>
      </c>
      <c r="O227" s="2">
        <v>0.98300087000000003</v>
      </c>
      <c r="P227" s="2">
        <f t="shared" si="18"/>
        <v>0.46324925627166058</v>
      </c>
      <c r="Q227" s="1">
        <f>Table1 [ Net_Income ] /H:H</f>
        <v>0.85680269859117664</v>
      </c>
      <c r="R227" s="2">
        <f t="shared" si="19"/>
        <v>-1.6999129965789152E-2</v>
      </c>
      <c r="S227" s="2">
        <f t="shared" si="20"/>
        <v>1.2330554268951675</v>
      </c>
      <c r="T227" s="3" t="str">
        <f t="shared" si="21"/>
        <v/>
      </c>
      <c r="U227" s="3" t="str">
        <f t="shared" si="22"/>
        <v/>
      </c>
      <c r="V227" s="3" t="str">
        <f t="shared" si="23"/>
        <v/>
      </c>
    </row>
    <row r="228" spans="1:22" x14ac:dyDescent="0.25">
      <c r="A228" t="s">
        <v>78</v>
      </c>
      <c r="B228" t="s">
        <v>31</v>
      </c>
      <c r="C228">
        <v>2019</v>
      </c>
      <c r="D228" t="s">
        <v>39</v>
      </c>
      <c r="E228" s="4">
        <v>2354.77</v>
      </c>
      <c r="F228" s="4">
        <v>1919.28</v>
      </c>
      <c r="G228" s="4">
        <v>-275.39</v>
      </c>
      <c r="H228" s="4">
        <v>-220.6</v>
      </c>
      <c r="I228" s="4">
        <v>-220.2</v>
      </c>
      <c r="J228" s="2">
        <v>4.3971763570000002</v>
      </c>
      <c r="K228" s="3">
        <v>-11.69</v>
      </c>
      <c r="L228" s="3">
        <v>-63.09</v>
      </c>
      <c r="M228" t="s">
        <v>20</v>
      </c>
      <c r="N228" s="2">
        <v>1.8150604939999999</v>
      </c>
      <c r="O228" s="2">
        <v>0.88305014900000001</v>
      </c>
      <c r="P228" s="2">
        <f t="shared" si="18"/>
        <v>0.81506049423085902</v>
      </c>
      <c r="Q228" s="1">
        <f>Table1 [ Net_Income ] /H:H</f>
        <v>1.2483680870353582</v>
      </c>
      <c r="R228" s="2">
        <f t="shared" si="19"/>
        <v>-0.11694985072852125</v>
      </c>
      <c r="S228" s="2">
        <f t="shared" si="20"/>
        <v>0.79959330404154105</v>
      </c>
      <c r="T228" s="3">
        <f t="shared" si="21"/>
        <v>1.1259070557356801</v>
      </c>
      <c r="U228" s="3">
        <f t="shared" si="22"/>
        <v>-0.69099088104414608</v>
      </c>
      <c r="V228" s="3">
        <f t="shared" si="23"/>
        <v>-0.45631618009484043</v>
      </c>
    </row>
    <row r="229" spans="1:22" x14ac:dyDescent="0.25">
      <c r="A229" t="s">
        <v>78</v>
      </c>
      <c r="B229" t="s">
        <v>30</v>
      </c>
      <c r="C229">
        <v>2020</v>
      </c>
      <c r="D229" t="s">
        <v>39</v>
      </c>
      <c r="E229" s="4">
        <v>1792.11</v>
      </c>
      <c r="F229" s="4">
        <v>1440.55</v>
      </c>
      <c r="G229" s="4">
        <v>721.96</v>
      </c>
      <c r="H229" s="4">
        <v>696.27</v>
      </c>
      <c r="I229" s="4">
        <v>857.91</v>
      </c>
      <c r="J229" s="2">
        <v>4.0859451560000002</v>
      </c>
      <c r="K229" s="3">
        <v>40.26</v>
      </c>
      <c r="L229" s="3">
        <v>204.78</v>
      </c>
      <c r="M229" t="s">
        <v>18</v>
      </c>
      <c r="N229" s="2">
        <v>1.803829006</v>
      </c>
      <c r="O229" s="2">
        <v>1.402854735</v>
      </c>
      <c r="P229" s="2">
        <f t="shared" si="18"/>
        <v>0.80382900603199581</v>
      </c>
      <c r="Q229" s="1">
        <f>Table1 [ Net_Income ] /H:H</f>
        <v>1.0368966062016172</v>
      </c>
      <c r="R229" s="2">
        <f t="shared" si="19"/>
        <v>0.40285473547940698</v>
      </c>
      <c r="S229" s="2">
        <f t="shared" si="20"/>
        <v>1.1883068314034018</v>
      </c>
      <c r="T229" s="3">
        <f t="shared" si="21"/>
        <v>-3.6215911979374709</v>
      </c>
      <c r="U229" s="3">
        <f t="shared" si="22"/>
        <v>-0.23894478016961321</v>
      </c>
      <c r="V229" s="3">
        <f t="shared" si="23"/>
        <v>-0.24943207869617776</v>
      </c>
    </row>
    <row r="230" spans="1:22" x14ac:dyDescent="0.25">
      <c r="A230" t="s">
        <v>78</v>
      </c>
      <c r="B230" t="s">
        <v>16</v>
      </c>
      <c r="C230">
        <v>2021</v>
      </c>
      <c r="D230" t="s">
        <v>39</v>
      </c>
      <c r="E230" s="4">
        <v>6777.16</v>
      </c>
      <c r="F230" s="4">
        <v>3946.19</v>
      </c>
      <c r="G230" s="4">
        <v>49.61</v>
      </c>
      <c r="H230" s="4">
        <v>56.01</v>
      </c>
      <c r="I230" s="4">
        <v>19.11</v>
      </c>
      <c r="J230" s="2">
        <v>1.393442303</v>
      </c>
      <c r="K230" s="3">
        <v>0.73</v>
      </c>
      <c r="L230" s="3">
        <v>1.75</v>
      </c>
      <c r="M230" t="s">
        <v>25</v>
      </c>
      <c r="N230" s="2">
        <v>1.582277827</v>
      </c>
      <c r="O230" s="2">
        <v>1.007320175</v>
      </c>
      <c r="P230" s="2">
        <f t="shared" si="18"/>
        <v>0.58227782729048749</v>
      </c>
      <c r="Q230" s="1">
        <f>Table1 [ Net_Income ] /H:H</f>
        <v>0.88573469023388685</v>
      </c>
      <c r="R230" s="2">
        <f t="shared" si="19"/>
        <v>7.3201754127097483E-3</v>
      </c>
      <c r="S230" s="2">
        <f t="shared" si="20"/>
        <v>0.38520459584761135</v>
      </c>
      <c r="T230" s="3">
        <f t="shared" si="21"/>
        <v>-0.9312842816776552</v>
      </c>
      <c r="U230" s="3">
        <f t="shared" si="22"/>
        <v>2.7816651879627927</v>
      </c>
      <c r="V230" s="3">
        <f t="shared" si="23"/>
        <v>1.7393634375759262</v>
      </c>
    </row>
    <row r="231" spans="1:22" x14ac:dyDescent="0.25">
      <c r="A231" t="s">
        <v>78</v>
      </c>
      <c r="B231" t="s">
        <v>23</v>
      </c>
      <c r="C231">
        <v>2022</v>
      </c>
      <c r="D231" t="s">
        <v>39</v>
      </c>
      <c r="E231" s="4">
        <v>4162.87</v>
      </c>
      <c r="F231" s="4">
        <v>2801.2</v>
      </c>
      <c r="G231" s="4">
        <v>347.89</v>
      </c>
      <c r="H231" s="4">
        <v>299.60000000000002</v>
      </c>
      <c r="I231" s="4">
        <v>241.98</v>
      </c>
      <c r="J231" s="2">
        <v>2.0556774629999999</v>
      </c>
      <c r="K231" s="3">
        <v>8.35</v>
      </c>
      <c r="L231" s="3">
        <v>25.53</v>
      </c>
      <c r="M231" t="s">
        <v>18</v>
      </c>
      <c r="N231" s="2">
        <v>1.672901148</v>
      </c>
      <c r="O231" s="2">
        <v>1.083569749</v>
      </c>
      <c r="P231" s="2">
        <f t="shared" si="18"/>
        <v>0.67290114752562535</v>
      </c>
      <c r="Q231" s="1">
        <f>Table1 [ Net_Income ] /H:H</f>
        <v>1.1611815754339117</v>
      </c>
      <c r="R231" s="2">
        <f t="shared" si="19"/>
        <v>8.356974875506562E-2</v>
      </c>
      <c r="S231" s="2">
        <f t="shared" si="20"/>
        <v>0.69556468998821464</v>
      </c>
      <c r="T231" s="3">
        <f t="shared" si="21"/>
        <v>6.0124974803467035</v>
      </c>
      <c r="U231" s="3">
        <f t="shared" si="22"/>
        <v>-0.38575007820384938</v>
      </c>
      <c r="V231" s="3">
        <f t="shared" si="23"/>
        <v>-0.29015075300479709</v>
      </c>
    </row>
    <row r="232" spans="1:22" x14ac:dyDescent="0.25">
      <c r="A232" t="s">
        <v>79</v>
      </c>
      <c r="B232" t="s">
        <v>28</v>
      </c>
      <c r="C232">
        <v>2018</v>
      </c>
      <c r="D232" t="s">
        <v>17</v>
      </c>
      <c r="E232" s="4">
        <v>3654.53</v>
      </c>
      <c r="F232" s="4">
        <v>2793.79</v>
      </c>
      <c r="G232" s="4">
        <v>-452.72</v>
      </c>
      <c r="H232" s="4">
        <v>-478.43</v>
      </c>
      <c r="I232" s="4">
        <v>-409.89</v>
      </c>
      <c r="J232" s="2">
        <v>3.2420644780000001</v>
      </c>
      <c r="K232" s="3">
        <v>-12.38</v>
      </c>
      <c r="L232" s="3">
        <v>-52.54</v>
      </c>
      <c r="M232" t="s">
        <v>20</v>
      </c>
      <c r="N232" s="2">
        <v>1.7644731330000001</v>
      </c>
      <c r="O232" s="2">
        <v>0.87612086899999997</v>
      </c>
      <c r="P232" s="2">
        <f t="shared" si="18"/>
        <v>0.76447313334409617</v>
      </c>
      <c r="Q232" s="1">
        <f>Table1 [ Net_Income ] /H:H</f>
        <v>0.94626173107873679</v>
      </c>
      <c r="R232" s="2">
        <f t="shared" si="19"/>
        <v>-0.12387913083214531</v>
      </c>
      <c r="S232" s="2">
        <f t="shared" si="20"/>
        <v>0.9053940625552217</v>
      </c>
      <c r="T232" s="3" t="str">
        <f t="shared" si="21"/>
        <v/>
      </c>
      <c r="U232" s="3" t="str">
        <f t="shared" si="22"/>
        <v/>
      </c>
      <c r="V232" s="3" t="str">
        <f t="shared" si="23"/>
        <v/>
      </c>
    </row>
    <row r="233" spans="1:22" x14ac:dyDescent="0.25">
      <c r="A233" t="s">
        <v>79</v>
      </c>
      <c r="B233" t="s">
        <v>30</v>
      </c>
      <c r="C233">
        <v>2019</v>
      </c>
      <c r="D233" t="s">
        <v>17</v>
      </c>
      <c r="E233" s="4">
        <v>7837.78</v>
      </c>
      <c r="F233" s="4">
        <v>5822.95</v>
      </c>
      <c r="G233" s="4">
        <v>-383.09</v>
      </c>
      <c r="H233" s="4">
        <v>-328.2</v>
      </c>
      <c r="I233" s="4">
        <v>-473.27</v>
      </c>
      <c r="J233" s="2">
        <v>2.888611429</v>
      </c>
      <c r="K233" s="3">
        <v>-4.8899999999999997</v>
      </c>
      <c r="L233" s="3">
        <v>-19</v>
      </c>
      <c r="M233" t="s">
        <v>20</v>
      </c>
      <c r="N233" s="2">
        <v>1.7429335859999999</v>
      </c>
      <c r="O233" s="2">
        <v>0.95112263900000005</v>
      </c>
      <c r="P233" s="2">
        <f t="shared" si="18"/>
        <v>0.74293358578577096</v>
      </c>
      <c r="Q233" s="1">
        <f>Table1 [ Net_Income ] /H:H</f>
        <v>1.1672455819622181</v>
      </c>
      <c r="R233" s="2">
        <f t="shared" si="19"/>
        <v>-4.8877360681213303E-2</v>
      </c>
      <c r="S233" s="2">
        <f t="shared" si="20"/>
        <v>1.2354016027565324</v>
      </c>
      <c r="T233" s="3">
        <f t="shared" si="21"/>
        <v>-0.15380367556105329</v>
      </c>
      <c r="U233" s="3">
        <f t="shared" si="22"/>
        <v>1.1446752386763823</v>
      </c>
      <c r="V233" s="3">
        <f t="shared" si="23"/>
        <v>1.084247563345849</v>
      </c>
    </row>
    <row r="234" spans="1:22" x14ac:dyDescent="0.25">
      <c r="A234" t="s">
        <v>79</v>
      </c>
      <c r="B234" t="s">
        <v>40</v>
      </c>
      <c r="C234">
        <v>2020</v>
      </c>
      <c r="D234" t="s">
        <v>17</v>
      </c>
      <c r="E234" s="4">
        <v>5007.9399999999996</v>
      </c>
      <c r="F234" s="4">
        <v>3582.75</v>
      </c>
      <c r="G234" s="4">
        <v>935.2</v>
      </c>
      <c r="H234" s="4">
        <v>1007.18</v>
      </c>
      <c r="I234" s="4">
        <v>1131.7</v>
      </c>
      <c r="J234" s="2">
        <v>2.5121205409999998</v>
      </c>
      <c r="K234" s="3">
        <v>18.670000000000002</v>
      </c>
      <c r="L234" s="3">
        <v>65.569999999999993</v>
      </c>
      <c r="M234" t="s">
        <v>18</v>
      </c>
      <c r="N234" s="2">
        <v>1.7154139230000001</v>
      </c>
      <c r="O234" s="2">
        <v>1.1867434509999999</v>
      </c>
      <c r="P234" s="2">
        <f t="shared" si="18"/>
        <v>0.71541392269076709</v>
      </c>
      <c r="Q234" s="1">
        <f>Table1 [ Net_Income ] /H:H</f>
        <v>0.92853313211143995</v>
      </c>
      <c r="R234" s="2">
        <f t="shared" si="19"/>
        <v>0.18674345139917814</v>
      </c>
      <c r="S234" s="2">
        <f t="shared" si="20"/>
        <v>1.2101154833190761</v>
      </c>
      <c r="T234" s="3">
        <f t="shared" si="21"/>
        <v>-3.4412018063640399</v>
      </c>
      <c r="U234" s="3">
        <f t="shared" si="22"/>
        <v>-0.36105121603311147</v>
      </c>
      <c r="V234" s="3">
        <f t="shared" si="23"/>
        <v>-0.38471908568680824</v>
      </c>
    </row>
    <row r="235" spans="1:22" x14ac:dyDescent="0.25">
      <c r="A235" t="s">
        <v>79</v>
      </c>
      <c r="B235" t="s">
        <v>31</v>
      </c>
      <c r="C235">
        <v>2021</v>
      </c>
      <c r="D235" t="s">
        <v>17</v>
      </c>
      <c r="E235" s="4">
        <v>3119.28</v>
      </c>
      <c r="F235" s="4">
        <v>1108.58</v>
      </c>
      <c r="G235" s="4">
        <v>48.32</v>
      </c>
      <c r="H235" s="4">
        <v>40.19</v>
      </c>
      <c r="I235" s="4">
        <v>-117.42</v>
      </c>
      <c r="J235" s="2">
        <v>0.55106867900000001</v>
      </c>
      <c r="K235" s="3">
        <v>1.55</v>
      </c>
      <c r="L235" s="3">
        <v>2.4</v>
      </c>
      <c r="M235" t="s">
        <v>25</v>
      </c>
      <c r="N235" s="2">
        <v>1.355396117</v>
      </c>
      <c r="O235" s="2">
        <v>1.015490754</v>
      </c>
      <c r="P235" s="2">
        <f t="shared" si="18"/>
        <v>0.35539611705265312</v>
      </c>
      <c r="Q235" s="1">
        <f>Table1 [ Net_Income ] /H:H</f>
        <v>1.2022891266484201</v>
      </c>
      <c r="R235" s="2">
        <f t="shared" si="19"/>
        <v>1.5490754276627938E-2</v>
      </c>
      <c r="S235" s="2">
        <f t="shared" si="20"/>
        <v>-2.4300496688741724</v>
      </c>
      <c r="T235" s="3">
        <f t="shared" si="21"/>
        <v>-0.94833190761334474</v>
      </c>
      <c r="U235" s="3">
        <f t="shared" si="22"/>
        <v>-0.37713311261716387</v>
      </c>
      <c r="V235" s="3">
        <f t="shared" si="23"/>
        <v>-0.69057846626194963</v>
      </c>
    </row>
    <row r="236" spans="1:22" x14ac:dyDescent="0.25">
      <c r="A236" t="s">
        <v>79</v>
      </c>
      <c r="B236" t="s">
        <v>30</v>
      </c>
      <c r="C236">
        <v>2022</v>
      </c>
      <c r="D236" t="s">
        <v>17</v>
      </c>
      <c r="E236" s="4">
        <v>8465.43</v>
      </c>
      <c r="F236" s="4">
        <v>3352.51</v>
      </c>
      <c r="G236" s="4">
        <v>209.99</v>
      </c>
      <c r="H236" s="4">
        <v>173.83</v>
      </c>
      <c r="I236" s="4">
        <v>217.62</v>
      </c>
      <c r="J236" s="2">
        <v>0.65556639699999997</v>
      </c>
      <c r="K236" s="3">
        <v>2.48</v>
      </c>
      <c r="L236" s="3">
        <v>4.1100000000000003</v>
      </c>
      <c r="M236" t="s">
        <v>18</v>
      </c>
      <c r="N236" s="2">
        <v>1.3960235919999999</v>
      </c>
      <c r="O236" s="2">
        <v>1.0248055920000001</v>
      </c>
      <c r="P236" s="2">
        <f t="shared" si="18"/>
        <v>0.39602359242235774</v>
      </c>
      <c r="Q236" s="1">
        <f>Table1 [ Net_Income ] /H:H</f>
        <v>1.2080193292297072</v>
      </c>
      <c r="R236" s="2">
        <f t="shared" si="19"/>
        <v>2.4805591682879664E-2</v>
      </c>
      <c r="S236" s="2">
        <f t="shared" si="20"/>
        <v>1.0363350635744559</v>
      </c>
      <c r="T236" s="3">
        <f t="shared" si="21"/>
        <v>3.3458195364238414</v>
      </c>
      <c r="U236" s="3">
        <f t="shared" si="22"/>
        <v>1.7139051319535274</v>
      </c>
      <c r="V236" s="3">
        <f t="shared" si="23"/>
        <v>2.024148009164878</v>
      </c>
    </row>
    <row r="237" spans="1:22" x14ac:dyDescent="0.25">
      <c r="A237" t="s">
        <v>80</v>
      </c>
      <c r="B237" t="s">
        <v>28</v>
      </c>
      <c r="C237">
        <v>2018</v>
      </c>
      <c r="D237" t="s">
        <v>39</v>
      </c>
      <c r="E237" s="4">
        <v>4061.27</v>
      </c>
      <c r="F237" s="4">
        <v>3228.67</v>
      </c>
      <c r="G237" s="4">
        <v>42.29</v>
      </c>
      <c r="H237" s="4">
        <v>43.87</v>
      </c>
      <c r="I237" s="4">
        <v>114.35</v>
      </c>
      <c r="J237" s="2">
        <v>3.8731482399999999</v>
      </c>
      <c r="K237" s="3">
        <v>1.04</v>
      </c>
      <c r="L237" s="3">
        <v>5.07</v>
      </c>
      <c r="M237" t="s">
        <v>25</v>
      </c>
      <c r="N237" s="2">
        <v>1.7949902369999999</v>
      </c>
      <c r="O237" s="2">
        <v>1.0104129989999999</v>
      </c>
      <c r="P237" s="2">
        <f t="shared" si="18"/>
        <v>0.79499023704407734</v>
      </c>
      <c r="Q237" s="1">
        <f>Table1 [ Net_Income ] /H:H</f>
        <v>0.96398449965808075</v>
      </c>
      <c r="R237" s="2">
        <f t="shared" si="19"/>
        <v>1.0412998889509931E-2</v>
      </c>
      <c r="S237" s="2">
        <f t="shared" si="20"/>
        <v>2.7039489240955308</v>
      </c>
      <c r="T237" s="3" t="str">
        <f t="shared" si="21"/>
        <v/>
      </c>
      <c r="U237" s="3" t="str">
        <f t="shared" si="22"/>
        <v/>
      </c>
      <c r="V237" s="3" t="str">
        <f t="shared" si="23"/>
        <v/>
      </c>
    </row>
    <row r="238" spans="1:22" x14ac:dyDescent="0.25">
      <c r="A238" t="s">
        <v>80</v>
      </c>
      <c r="B238" t="s">
        <v>26</v>
      </c>
      <c r="C238">
        <v>2019</v>
      </c>
      <c r="D238" t="s">
        <v>39</v>
      </c>
      <c r="E238" s="4">
        <v>8619.75</v>
      </c>
      <c r="F238" s="4">
        <v>4616.6400000000003</v>
      </c>
      <c r="G238" s="4">
        <v>1488.28</v>
      </c>
      <c r="H238" s="4">
        <v>1584.62</v>
      </c>
      <c r="I238" s="4">
        <v>1511.39</v>
      </c>
      <c r="J238" s="2">
        <v>1.152971473</v>
      </c>
      <c r="K238" s="3">
        <v>17.260000000000002</v>
      </c>
      <c r="L238" s="3">
        <v>37.17</v>
      </c>
      <c r="M238" t="s">
        <v>18</v>
      </c>
      <c r="N238" s="2">
        <v>1.5355886190000001</v>
      </c>
      <c r="O238" s="2">
        <v>1.1726593000000001</v>
      </c>
      <c r="P238" s="2">
        <f t="shared" si="18"/>
        <v>0.53558861915948841</v>
      </c>
      <c r="Q238" s="1">
        <f>Table1 [ Net_Income ] /H:H</f>
        <v>0.93920308969973876</v>
      </c>
      <c r="R238" s="2">
        <f t="shared" si="19"/>
        <v>0.17265929986368514</v>
      </c>
      <c r="S238" s="2">
        <f t="shared" si="20"/>
        <v>1.0155279920445079</v>
      </c>
      <c r="T238" s="3">
        <f t="shared" si="21"/>
        <v>34.192244029321351</v>
      </c>
      <c r="U238" s="3">
        <f t="shared" si="22"/>
        <v>1.1224272210416937</v>
      </c>
      <c r="V238" s="3">
        <f t="shared" si="23"/>
        <v>0.42988908745706444</v>
      </c>
    </row>
    <row r="239" spans="1:22" x14ac:dyDescent="0.25">
      <c r="A239" t="s">
        <v>80</v>
      </c>
      <c r="B239" t="s">
        <v>40</v>
      </c>
      <c r="C239">
        <v>2020</v>
      </c>
      <c r="D239" t="s">
        <v>39</v>
      </c>
      <c r="E239" s="4">
        <v>5005.25</v>
      </c>
      <c r="F239" s="4">
        <v>1879.83</v>
      </c>
      <c r="G239" s="4">
        <v>-149.38999999999999</v>
      </c>
      <c r="H239" s="4">
        <v>-160.75</v>
      </c>
      <c r="I239" s="4">
        <v>-269.02</v>
      </c>
      <c r="J239" s="2">
        <v>0.60127337999999997</v>
      </c>
      <c r="K239" s="3">
        <v>-2.98</v>
      </c>
      <c r="L239" s="3">
        <v>-4.78</v>
      </c>
      <c r="M239" t="s">
        <v>25</v>
      </c>
      <c r="N239" s="2">
        <v>1.3755716499999999</v>
      </c>
      <c r="O239" s="2">
        <v>0.970153339</v>
      </c>
      <c r="P239" s="2">
        <f t="shared" si="18"/>
        <v>0.37557164976774388</v>
      </c>
      <c r="Q239" s="1">
        <f>Table1 [ Net_Income ] /H:H</f>
        <v>0.92933125972006214</v>
      </c>
      <c r="R239" s="2">
        <f t="shared" si="19"/>
        <v>-2.9846661005943756E-2</v>
      </c>
      <c r="S239" s="2">
        <f t="shared" si="20"/>
        <v>1.8007898788406185</v>
      </c>
      <c r="T239" s="3">
        <f t="shared" si="21"/>
        <v>-1.100377617115059</v>
      </c>
      <c r="U239" s="3">
        <f t="shared" si="22"/>
        <v>-0.4193277067200325</v>
      </c>
      <c r="V239" s="3">
        <f t="shared" si="23"/>
        <v>-0.59281425452276981</v>
      </c>
    </row>
    <row r="240" spans="1:22" x14ac:dyDescent="0.25">
      <c r="A240" t="s">
        <v>80</v>
      </c>
      <c r="B240" t="s">
        <v>23</v>
      </c>
      <c r="C240">
        <v>2021</v>
      </c>
      <c r="D240" t="s">
        <v>39</v>
      </c>
      <c r="E240" s="4">
        <v>731.42</v>
      </c>
      <c r="F240" s="4">
        <v>442.34</v>
      </c>
      <c r="G240" s="4">
        <v>-497.53</v>
      </c>
      <c r="H240" s="4">
        <v>-457.89</v>
      </c>
      <c r="I240" s="4">
        <v>-305.02999999999997</v>
      </c>
      <c r="J240" s="2">
        <v>1.5248680969999999</v>
      </c>
      <c r="K240" s="3">
        <v>-67.930000000000007</v>
      </c>
      <c r="L240" s="3">
        <v>-171.51</v>
      </c>
      <c r="M240" t="s">
        <v>20</v>
      </c>
      <c r="N240" s="2">
        <v>1.604768806</v>
      </c>
      <c r="O240" s="2">
        <v>0.31977523200000002</v>
      </c>
      <c r="P240" s="2">
        <f t="shared" si="18"/>
        <v>0.60476880588444393</v>
      </c>
      <c r="Q240" s="1">
        <f>Table1 [ Net_Income ] /H:H</f>
        <v>1.0865710105047064</v>
      </c>
      <c r="R240" s="2">
        <f t="shared" si="19"/>
        <v>-0.68022476825900302</v>
      </c>
      <c r="S240" s="2">
        <f t="shared" si="20"/>
        <v>0.6130886579703736</v>
      </c>
      <c r="T240" s="3">
        <f t="shared" si="21"/>
        <v>2.3304103353638128</v>
      </c>
      <c r="U240" s="3">
        <f t="shared" si="22"/>
        <v>-0.85386943709105434</v>
      </c>
      <c r="V240" s="3">
        <f t="shared" si="23"/>
        <v>-0.76469148806009057</v>
      </c>
    </row>
    <row r="241" spans="1:22" x14ac:dyDescent="0.25">
      <c r="A241" t="s">
        <v>80</v>
      </c>
      <c r="B241" t="s">
        <v>40</v>
      </c>
      <c r="C241">
        <v>2022</v>
      </c>
      <c r="D241" t="s">
        <v>39</v>
      </c>
      <c r="E241" s="4">
        <v>2122.27</v>
      </c>
      <c r="F241" s="4">
        <v>1375.64</v>
      </c>
      <c r="G241" s="4">
        <v>-459.95</v>
      </c>
      <c r="H241" s="4">
        <v>-503.58</v>
      </c>
      <c r="I241" s="4">
        <v>-352.51</v>
      </c>
      <c r="J241" s="2">
        <v>1.839978664</v>
      </c>
      <c r="K241" s="3">
        <v>-21.66</v>
      </c>
      <c r="L241" s="3">
        <v>-61.52</v>
      </c>
      <c r="M241" t="s">
        <v>20</v>
      </c>
      <c r="N241" s="2">
        <v>1.648192737</v>
      </c>
      <c r="O241" s="2">
        <v>0.78327451299999995</v>
      </c>
      <c r="P241" s="2">
        <f t="shared" si="18"/>
        <v>0.64819273702215086</v>
      </c>
      <c r="Q241" s="1">
        <f>Table1 [ Net_Income ] /H:H</f>
        <v>0.91336033996584454</v>
      </c>
      <c r="R241" s="2">
        <f t="shared" si="19"/>
        <v>-0.21672548733196059</v>
      </c>
      <c r="S241" s="2">
        <f t="shared" si="20"/>
        <v>0.76640939232525274</v>
      </c>
      <c r="T241" s="3">
        <f t="shared" si="21"/>
        <v>-7.5533133680381059E-2</v>
      </c>
      <c r="U241" s="3">
        <f t="shared" si="22"/>
        <v>1.9015750184572475</v>
      </c>
      <c r="V241" s="3">
        <f t="shared" si="23"/>
        <v>2.1099154496541126</v>
      </c>
    </row>
    <row r="242" spans="1:22" x14ac:dyDescent="0.25">
      <c r="A242" t="s">
        <v>81</v>
      </c>
      <c r="B242" t="s">
        <v>23</v>
      </c>
      <c r="C242">
        <v>2018</v>
      </c>
      <c r="D242" t="s">
        <v>29</v>
      </c>
      <c r="E242" s="4">
        <v>3023.42</v>
      </c>
      <c r="F242" s="4">
        <v>2510.46</v>
      </c>
      <c r="G242" s="4">
        <v>-321.75</v>
      </c>
      <c r="H242" s="4">
        <v>-354.6</v>
      </c>
      <c r="I242" s="4">
        <v>-470.67</v>
      </c>
      <c r="J242" s="2">
        <v>4.8845407190000003</v>
      </c>
      <c r="K242" s="3">
        <v>-10.64</v>
      </c>
      <c r="L242" s="3">
        <v>-62.6</v>
      </c>
      <c r="M242" t="s">
        <v>20</v>
      </c>
      <c r="N242" s="2">
        <v>1.8303378290000001</v>
      </c>
      <c r="O242" s="2">
        <v>0.89358077899999999</v>
      </c>
      <c r="P242" s="2">
        <f t="shared" si="18"/>
        <v>0.83033782934557554</v>
      </c>
      <c r="Q242" s="1">
        <f>Table1 [ Net_Income ] /H:H</f>
        <v>0.90736040609137047</v>
      </c>
      <c r="R242" s="2">
        <f t="shared" si="19"/>
        <v>-0.10641922061771107</v>
      </c>
      <c r="S242" s="2">
        <f t="shared" si="20"/>
        <v>1.462843822843823</v>
      </c>
      <c r="T242" s="3" t="str">
        <f t="shared" si="21"/>
        <v/>
      </c>
      <c r="U242" s="3" t="str">
        <f t="shared" si="22"/>
        <v/>
      </c>
      <c r="V242" s="3" t="str">
        <f t="shared" si="23"/>
        <v/>
      </c>
    </row>
    <row r="243" spans="1:22" x14ac:dyDescent="0.25">
      <c r="A243" t="s">
        <v>81</v>
      </c>
      <c r="B243" t="s">
        <v>19</v>
      </c>
      <c r="C243">
        <v>2019</v>
      </c>
      <c r="D243" t="s">
        <v>29</v>
      </c>
      <c r="E243" s="4">
        <v>3198.05</v>
      </c>
      <c r="F243" s="4">
        <v>1074.5999999999999</v>
      </c>
      <c r="G243" s="4">
        <v>183.35</v>
      </c>
      <c r="H243" s="4">
        <v>174.61</v>
      </c>
      <c r="I243" s="4">
        <v>121.88</v>
      </c>
      <c r="J243" s="2">
        <v>0.50582715700000003</v>
      </c>
      <c r="K243" s="3">
        <v>5.73</v>
      </c>
      <c r="L243" s="3">
        <v>8.6300000000000008</v>
      </c>
      <c r="M243" t="s">
        <v>25</v>
      </c>
      <c r="N243" s="2">
        <v>1.3360172610000001</v>
      </c>
      <c r="O243" s="2">
        <v>1.0573318119999999</v>
      </c>
      <c r="P243" s="2">
        <f t="shared" si="18"/>
        <v>0.33601726051812819</v>
      </c>
      <c r="Q243" s="1">
        <f>Table1 [ Net_Income ] /H:H</f>
        <v>1.0500544069640914</v>
      </c>
      <c r="R243" s="2">
        <f t="shared" si="19"/>
        <v>5.7331811572677097E-2</v>
      </c>
      <c r="S243" s="2">
        <f t="shared" si="20"/>
        <v>0.66473956913007903</v>
      </c>
      <c r="T243" s="3">
        <f t="shared" si="21"/>
        <v>-1.5698523698523699</v>
      </c>
      <c r="U243" s="3">
        <f t="shared" si="22"/>
        <v>5.7759094006125548E-2</v>
      </c>
      <c r="V243" s="3">
        <f t="shared" si="23"/>
        <v>-0.57195095719509581</v>
      </c>
    </row>
    <row r="244" spans="1:22" x14ac:dyDescent="0.25">
      <c r="A244" t="s">
        <v>81</v>
      </c>
      <c r="B244" t="s">
        <v>16</v>
      </c>
      <c r="C244">
        <v>2020</v>
      </c>
      <c r="D244" t="s">
        <v>29</v>
      </c>
      <c r="E244" s="4">
        <v>3084.07</v>
      </c>
      <c r="F244" s="4">
        <v>1497.48</v>
      </c>
      <c r="G244" s="4">
        <v>701.19</v>
      </c>
      <c r="H244" s="4">
        <v>705.59</v>
      </c>
      <c r="I244" s="4">
        <v>868.95</v>
      </c>
      <c r="J244" s="2">
        <v>0.94323489299999996</v>
      </c>
      <c r="K244" s="3">
        <v>22.73</v>
      </c>
      <c r="L244" s="3">
        <v>44.17</v>
      </c>
      <c r="M244" t="s">
        <v>18</v>
      </c>
      <c r="N244" s="2">
        <v>1.485553181</v>
      </c>
      <c r="O244" s="2">
        <v>1.227358653</v>
      </c>
      <c r="P244" s="2">
        <f t="shared" si="18"/>
        <v>0.48555318134802383</v>
      </c>
      <c r="Q244" s="1">
        <f>Table1 [ Net_Income ] /H:H</f>
        <v>0.993764083958106</v>
      </c>
      <c r="R244" s="2">
        <f t="shared" si="19"/>
        <v>0.22735865268946556</v>
      </c>
      <c r="S244" s="2">
        <f t="shared" si="20"/>
        <v>1.2392504171479912</v>
      </c>
      <c r="T244" s="3">
        <f t="shared" si="21"/>
        <v>2.8243250613580586</v>
      </c>
      <c r="U244" s="3">
        <f t="shared" si="22"/>
        <v>-3.5640468410437616E-2</v>
      </c>
      <c r="V244" s="3">
        <f t="shared" si="23"/>
        <v>0.39352317141261878</v>
      </c>
    </row>
    <row r="245" spans="1:22" x14ac:dyDescent="0.25">
      <c r="A245" t="s">
        <v>81</v>
      </c>
      <c r="B245" t="s">
        <v>30</v>
      </c>
      <c r="C245">
        <v>2021</v>
      </c>
      <c r="D245" t="s">
        <v>29</v>
      </c>
      <c r="E245" s="4">
        <v>5076.2700000000004</v>
      </c>
      <c r="F245" s="4">
        <v>3318.47</v>
      </c>
      <c r="G245" s="4">
        <v>294.36</v>
      </c>
      <c r="H245" s="4">
        <v>299.04000000000002</v>
      </c>
      <c r="I245" s="4">
        <v>345.54</v>
      </c>
      <c r="J245" s="2">
        <v>1.8867901380000001</v>
      </c>
      <c r="K245" s="3">
        <v>5.8</v>
      </c>
      <c r="L245" s="3">
        <v>16.739999999999998</v>
      </c>
      <c r="M245" t="s">
        <v>18</v>
      </c>
      <c r="N245" s="2">
        <v>1.6537221230000001</v>
      </c>
      <c r="O245" s="2">
        <v>1.057987459</v>
      </c>
      <c r="P245" s="2">
        <f t="shared" si="18"/>
        <v>0.65372212273972807</v>
      </c>
      <c r="Q245" s="1">
        <f>Table1 [ Net_Income ] /H:H</f>
        <v>0.9843499197431782</v>
      </c>
      <c r="R245" s="2">
        <f t="shared" si="19"/>
        <v>5.7987459295900337E-2</v>
      </c>
      <c r="S245" s="2">
        <f t="shared" si="20"/>
        <v>1.1738687321646963</v>
      </c>
      <c r="T245" s="3">
        <f t="shared" si="21"/>
        <v>-0.58019937534762334</v>
      </c>
      <c r="U245" s="3">
        <f t="shared" si="22"/>
        <v>0.64596458575842963</v>
      </c>
      <c r="V245" s="3">
        <f t="shared" si="23"/>
        <v>1.2160362742741138</v>
      </c>
    </row>
    <row r="246" spans="1:22" x14ac:dyDescent="0.25">
      <c r="A246" t="s">
        <v>81</v>
      </c>
      <c r="B246" t="s">
        <v>31</v>
      </c>
      <c r="C246">
        <v>2022</v>
      </c>
      <c r="D246" t="s">
        <v>29</v>
      </c>
      <c r="E246" s="4">
        <v>9006.98</v>
      </c>
      <c r="F246" s="4">
        <v>6314.77</v>
      </c>
      <c r="G246" s="4">
        <v>-338.16</v>
      </c>
      <c r="H246" s="4">
        <v>-325.04000000000002</v>
      </c>
      <c r="I246" s="4">
        <v>-468.75</v>
      </c>
      <c r="J246" s="2">
        <v>2.3446945559999999</v>
      </c>
      <c r="K246" s="3">
        <v>-3.75</v>
      </c>
      <c r="L246" s="3">
        <v>-12.56</v>
      </c>
      <c r="M246" t="s">
        <v>20</v>
      </c>
      <c r="N246" s="2">
        <v>1.7010973709999999</v>
      </c>
      <c r="O246" s="2">
        <v>0.96245578399999998</v>
      </c>
      <c r="P246" s="2">
        <f t="shared" si="18"/>
        <v>0.70109737114993043</v>
      </c>
      <c r="Q246" s="1">
        <f>Table1 [ Net_Income ] /H:H</f>
        <v>1.0403642628599556</v>
      </c>
      <c r="R246" s="2">
        <f t="shared" si="19"/>
        <v>-3.7544215708261816E-2</v>
      </c>
      <c r="S246" s="2">
        <f t="shared" si="20"/>
        <v>1.3861781405251952</v>
      </c>
      <c r="T246" s="3">
        <f t="shared" si="21"/>
        <v>-2.148797390949857</v>
      </c>
      <c r="U246" s="3">
        <f t="shared" si="22"/>
        <v>0.774330364618115</v>
      </c>
      <c r="V246" s="3">
        <f t="shared" si="23"/>
        <v>0.90291610290284408</v>
      </c>
    </row>
    <row r="247" spans="1:22" x14ac:dyDescent="0.25">
      <c r="A247" t="s">
        <v>82</v>
      </c>
      <c r="B247" t="s">
        <v>26</v>
      </c>
      <c r="C247">
        <v>2018</v>
      </c>
      <c r="D247" t="s">
        <v>33</v>
      </c>
      <c r="E247" s="4">
        <v>5393.42</v>
      </c>
      <c r="F247" s="4">
        <v>2198.9699999999998</v>
      </c>
      <c r="G247" s="4">
        <v>1365.46</v>
      </c>
      <c r="H247" s="4">
        <v>1406.51</v>
      </c>
      <c r="I247" s="4">
        <v>1357.2</v>
      </c>
      <c r="J247" s="2">
        <v>0.68815733700000004</v>
      </c>
      <c r="K247" s="3">
        <v>25.31</v>
      </c>
      <c r="L247" s="3">
        <v>42.73</v>
      </c>
      <c r="M247" t="s">
        <v>18</v>
      </c>
      <c r="N247" s="2">
        <v>1.407713473</v>
      </c>
      <c r="O247" s="2">
        <v>1.2531714570000001</v>
      </c>
      <c r="P247" s="2">
        <f t="shared" si="18"/>
        <v>0.40771347308386879</v>
      </c>
      <c r="Q247" s="1">
        <f>Table1 [ Net_Income ] /H:H</f>
        <v>0.97081428500330613</v>
      </c>
      <c r="R247" s="2">
        <f t="shared" si="19"/>
        <v>0.25317145707176525</v>
      </c>
      <c r="S247" s="2">
        <f t="shared" si="20"/>
        <v>0.9939507565216118</v>
      </c>
      <c r="T247" s="3" t="str">
        <f t="shared" si="21"/>
        <v/>
      </c>
      <c r="U247" s="3" t="str">
        <f t="shared" si="22"/>
        <v/>
      </c>
      <c r="V247" s="3" t="str">
        <f t="shared" si="23"/>
        <v/>
      </c>
    </row>
    <row r="248" spans="1:22" x14ac:dyDescent="0.25">
      <c r="A248" t="s">
        <v>82</v>
      </c>
      <c r="B248" t="s">
        <v>28</v>
      </c>
      <c r="C248">
        <v>2019</v>
      </c>
      <c r="D248" t="s">
        <v>33</v>
      </c>
      <c r="E248" s="4">
        <v>4653.54</v>
      </c>
      <c r="F248" s="4">
        <v>3694.54</v>
      </c>
      <c r="G248" s="4">
        <v>1158.6600000000001</v>
      </c>
      <c r="H248" s="4">
        <v>1074.0999999999999</v>
      </c>
      <c r="I248" s="4">
        <v>1339.78</v>
      </c>
      <c r="J248" s="2">
        <v>3.848466486</v>
      </c>
      <c r="K248" s="3">
        <v>24.89</v>
      </c>
      <c r="L248" s="3">
        <v>120.69</v>
      </c>
      <c r="M248" t="s">
        <v>18</v>
      </c>
      <c r="N248" s="2">
        <v>1.7939203269999999</v>
      </c>
      <c r="O248" s="2">
        <v>1.2489846440000001</v>
      </c>
      <c r="P248" s="2">
        <f t="shared" si="18"/>
        <v>0.79392032732070639</v>
      </c>
      <c r="Q248" s="1">
        <f>Table1 [ Net_Income ] /H:H</f>
        <v>1.078726375570245</v>
      </c>
      <c r="R248" s="2">
        <f t="shared" si="19"/>
        <v>0.24898464394847794</v>
      </c>
      <c r="S248" s="2">
        <f t="shared" si="20"/>
        <v>1.1563185058602177</v>
      </c>
      <c r="T248" s="3">
        <f t="shared" si="21"/>
        <v>-0.15145079313930832</v>
      </c>
      <c r="U248" s="3">
        <f t="shared" si="22"/>
        <v>-0.13718197359004122</v>
      </c>
      <c r="V248" s="3">
        <f t="shared" si="23"/>
        <v>0.6801229666616645</v>
      </c>
    </row>
    <row r="249" spans="1:22" x14ac:dyDescent="0.25">
      <c r="A249" t="s">
        <v>82</v>
      </c>
      <c r="B249" t="s">
        <v>16</v>
      </c>
      <c r="C249">
        <v>2020</v>
      </c>
      <c r="D249" t="s">
        <v>33</v>
      </c>
      <c r="E249" s="4">
        <v>7722.36</v>
      </c>
      <c r="F249" s="4">
        <v>2693.37</v>
      </c>
      <c r="G249" s="4">
        <v>-448.38</v>
      </c>
      <c r="H249" s="4">
        <v>-382.94</v>
      </c>
      <c r="I249" s="4">
        <v>-263.13</v>
      </c>
      <c r="J249" s="2">
        <v>0.53546112700000004</v>
      </c>
      <c r="K249" s="3">
        <v>-5.81</v>
      </c>
      <c r="L249" s="3">
        <v>-8.91</v>
      </c>
      <c r="M249" t="s">
        <v>20</v>
      </c>
      <c r="N249" s="2">
        <v>1.348775504</v>
      </c>
      <c r="O249" s="2">
        <v>0.94193743900000004</v>
      </c>
      <c r="P249" s="2">
        <f t="shared" si="18"/>
        <v>0.34877550386151385</v>
      </c>
      <c r="Q249" s="1">
        <f>Table1 [ Net_Income ] /H:H</f>
        <v>1.1708883898260825</v>
      </c>
      <c r="R249" s="2">
        <f t="shared" si="19"/>
        <v>-5.8062561185958698E-2</v>
      </c>
      <c r="S249" s="2">
        <f t="shared" si="20"/>
        <v>0.58684597885721934</v>
      </c>
      <c r="T249" s="3">
        <f t="shared" si="21"/>
        <v>-1.3869815131272329</v>
      </c>
      <c r="U249" s="3">
        <f t="shared" si="22"/>
        <v>0.65945925037713216</v>
      </c>
      <c r="V249" s="3">
        <f t="shared" si="23"/>
        <v>-0.27098637448775764</v>
      </c>
    </row>
    <row r="250" spans="1:22" x14ac:dyDescent="0.25">
      <c r="A250" t="s">
        <v>82</v>
      </c>
      <c r="B250" t="s">
        <v>22</v>
      </c>
      <c r="C250">
        <v>2021</v>
      </c>
      <c r="D250" t="s">
        <v>33</v>
      </c>
      <c r="E250" s="4">
        <v>7959.28</v>
      </c>
      <c r="F250" s="4">
        <v>6710.03</v>
      </c>
      <c r="G250" s="4">
        <v>512.28</v>
      </c>
      <c r="H250" s="4">
        <v>499.89</v>
      </c>
      <c r="I250" s="4">
        <v>354.55</v>
      </c>
      <c r="J250" s="2">
        <v>5.3669662200000001</v>
      </c>
      <c r="K250" s="3">
        <v>6.44</v>
      </c>
      <c r="L250" s="3">
        <v>40.97</v>
      </c>
      <c r="M250" t="s">
        <v>18</v>
      </c>
      <c r="N250" s="2">
        <v>1.8430448479999999</v>
      </c>
      <c r="O250" s="2">
        <v>1.064362606</v>
      </c>
      <c r="P250" s="2">
        <f t="shared" si="18"/>
        <v>0.84304484827773363</v>
      </c>
      <c r="Q250" s="1">
        <f>Table1 [ Net_Income ] /H:H</f>
        <v>1.0247854527996159</v>
      </c>
      <c r="R250" s="2">
        <f t="shared" si="19"/>
        <v>6.4362605662823771E-2</v>
      </c>
      <c r="S250" s="2">
        <f t="shared" si="20"/>
        <v>0.69210197548215824</v>
      </c>
      <c r="T250" s="3">
        <f t="shared" si="21"/>
        <v>-2.1425130469690887</v>
      </c>
      <c r="U250" s="3">
        <f t="shared" si="22"/>
        <v>3.0679740390243408E-2</v>
      </c>
      <c r="V250" s="3">
        <f t="shared" si="23"/>
        <v>1.4913138558757244</v>
      </c>
    </row>
    <row r="251" spans="1:22" x14ac:dyDescent="0.25">
      <c r="A251" t="s">
        <v>82</v>
      </c>
      <c r="B251" t="s">
        <v>28</v>
      </c>
      <c r="C251">
        <v>2022</v>
      </c>
      <c r="D251" t="s">
        <v>33</v>
      </c>
      <c r="E251" s="4">
        <v>3456.94</v>
      </c>
      <c r="F251" s="4">
        <v>1514.42</v>
      </c>
      <c r="G251" s="4">
        <v>-195.95</v>
      </c>
      <c r="H251" s="4">
        <v>-161.57</v>
      </c>
      <c r="I251" s="4">
        <v>-83.65</v>
      </c>
      <c r="J251" s="2">
        <v>0.77921511700000001</v>
      </c>
      <c r="K251" s="3">
        <v>-5.67</v>
      </c>
      <c r="L251" s="3">
        <v>-10.08</v>
      </c>
      <c r="M251" t="s">
        <v>25</v>
      </c>
      <c r="N251" s="2">
        <v>1.4380810770000001</v>
      </c>
      <c r="O251" s="2">
        <v>0.94331692199999995</v>
      </c>
      <c r="P251" s="2">
        <f t="shared" si="18"/>
        <v>0.43808107748471192</v>
      </c>
      <c r="Q251" s="1">
        <f>Table1 [ Net_Income ] /H:H</f>
        <v>1.212787027294671</v>
      </c>
      <c r="R251" s="2">
        <f t="shared" si="19"/>
        <v>-5.6683078097971032E-2</v>
      </c>
      <c r="S251" s="2">
        <f t="shared" si="20"/>
        <v>0.42689461597346268</v>
      </c>
      <c r="T251" s="3">
        <f t="shared" si="21"/>
        <v>-1.3825056609666591</v>
      </c>
      <c r="U251" s="3">
        <f t="shared" si="22"/>
        <v>-0.56567176930576635</v>
      </c>
      <c r="V251" s="3">
        <f t="shared" si="23"/>
        <v>-0.77430503291341468</v>
      </c>
    </row>
    <row r="252" spans="1:22" x14ac:dyDescent="0.25">
      <c r="A252" t="s">
        <v>83</v>
      </c>
      <c r="B252" t="s">
        <v>31</v>
      </c>
      <c r="C252">
        <v>2018</v>
      </c>
      <c r="D252" t="s">
        <v>39</v>
      </c>
      <c r="E252" s="4">
        <v>8029.03</v>
      </c>
      <c r="F252" s="4">
        <v>2146.81</v>
      </c>
      <c r="G252" s="4">
        <v>890.07</v>
      </c>
      <c r="H252" s="4">
        <v>1062.27</v>
      </c>
      <c r="I252" s="4">
        <v>785.74</v>
      </c>
      <c r="J252" s="2">
        <v>0.36490394999999998</v>
      </c>
      <c r="K252" s="3">
        <v>11.08</v>
      </c>
      <c r="L252" s="3">
        <v>15.13</v>
      </c>
      <c r="M252" t="s">
        <v>18</v>
      </c>
      <c r="N252" s="2">
        <v>1.267380991</v>
      </c>
      <c r="O252" s="2">
        <v>1.11085648</v>
      </c>
      <c r="P252" s="2">
        <f t="shared" si="18"/>
        <v>0.26738099122808112</v>
      </c>
      <c r="Q252" s="1">
        <f>Table1 [ Net_Income ] /H:H</f>
        <v>0.83789432065294145</v>
      </c>
      <c r="R252" s="2">
        <f t="shared" si="19"/>
        <v>0.11085647954983355</v>
      </c>
      <c r="S252" s="2">
        <f t="shared" si="20"/>
        <v>0.88278450009549803</v>
      </c>
      <c r="T252" s="3" t="str">
        <f t="shared" si="21"/>
        <v/>
      </c>
      <c r="U252" s="3" t="str">
        <f t="shared" si="22"/>
        <v/>
      </c>
      <c r="V252" s="3" t="str">
        <f t="shared" si="23"/>
        <v/>
      </c>
    </row>
    <row r="253" spans="1:22" x14ac:dyDescent="0.25">
      <c r="A253" t="s">
        <v>83</v>
      </c>
      <c r="B253" t="s">
        <v>31</v>
      </c>
      <c r="C253">
        <v>2019</v>
      </c>
      <c r="D253" t="s">
        <v>39</v>
      </c>
      <c r="E253" s="4">
        <v>5966.3</v>
      </c>
      <c r="F253" s="4">
        <v>4364.04</v>
      </c>
      <c r="G253" s="4">
        <v>883.24</v>
      </c>
      <c r="H253" s="4">
        <v>924.94</v>
      </c>
      <c r="I253" s="4">
        <v>936.51</v>
      </c>
      <c r="J253" s="2">
        <v>2.7219815289999998</v>
      </c>
      <c r="K253" s="3">
        <v>14.8</v>
      </c>
      <c r="L253" s="3">
        <v>55.09</v>
      </c>
      <c r="M253" t="s">
        <v>18</v>
      </c>
      <c r="N253" s="2">
        <v>1.7314483009999999</v>
      </c>
      <c r="O253" s="2">
        <v>1.1480381479999999</v>
      </c>
      <c r="P253" s="2">
        <f t="shared" si="18"/>
        <v>0.73144830129225813</v>
      </c>
      <c r="Q253" s="1">
        <f>Table1 [ Net_Income ] /H:H</f>
        <v>0.95491599455099785</v>
      </c>
      <c r="R253" s="2">
        <f t="shared" si="19"/>
        <v>0.14803814759566231</v>
      </c>
      <c r="S253" s="2">
        <f t="shared" si="20"/>
        <v>1.0603120329695213</v>
      </c>
      <c r="T253" s="3">
        <f t="shared" si="21"/>
        <v>-7.6735537654342252E-3</v>
      </c>
      <c r="U253" s="3">
        <f t="shared" si="22"/>
        <v>-0.25690899149710483</v>
      </c>
      <c r="V253" s="3">
        <f t="shared" si="23"/>
        <v>1.0328021576199105</v>
      </c>
    </row>
    <row r="254" spans="1:22" x14ac:dyDescent="0.25">
      <c r="A254" t="s">
        <v>83</v>
      </c>
      <c r="B254" t="s">
        <v>22</v>
      </c>
      <c r="C254">
        <v>2020</v>
      </c>
      <c r="D254" t="s">
        <v>39</v>
      </c>
      <c r="E254" s="4">
        <v>6621.75</v>
      </c>
      <c r="F254" s="4">
        <v>4825.58</v>
      </c>
      <c r="G254" s="4">
        <v>747.79</v>
      </c>
      <c r="H254" s="4">
        <v>755.88</v>
      </c>
      <c r="I254" s="4">
        <v>718.23</v>
      </c>
      <c r="J254" s="2">
        <v>2.6850989909999998</v>
      </c>
      <c r="K254" s="3">
        <v>11.29</v>
      </c>
      <c r="L254" s="3">
        <v>41.61</v>
      </c>
      <c r="M254" t="s">
        <v>18</v>
      </c>
      <c r="N254" s="2">
        <v>1.728746932</v>
      </c>
      <c r="O254" s="2">
        <v>1.112929362</v>
      </c>
      <c r="P254" s="2">
        <f t="shared" si="18"/>
        <v>0.72874693245743194</v>
      </c>
      <c r="Q254" s="1">
        <f>Table1 [ Net_Income ] /H:H</f>
        <v>0.9892972429486161</v>
      </c>
      <c r="R254" s="2">
        <f t="shared" si="19"/>
        <v>0.11292936157360214</v>
      </c>
      <c r="S254" s="2">
        <f t="shared" si="20"/>
        <v>0.96047018547988083</v>
      </c>
      <c r="T254" s="3">
        <f t="shared" si="21"/>
        <v>-0.15335582627598393</v>
      </c>
      <c r="U254" s="3">
        <f t="shared" si="22"/>
        <v>0.10985870640095198</v>
      </c>
      <c r="V254" s="3">
        <f t="shared" si="23"/>
        <v>0.10575980055178229</v>
      </c>
    </row>
    <row r="255" spans="1:22" x14ac:dyDescent="0.25">
      <c r="A255" t="s">
        <v>83</v>
      </c>
      <c r="B255" t="s">
        <v>26</v>
      </c>
      <c r="C255">
        <v>2021</v>
      </c>
      <c r="D255" t="s">
        <v>39</v>
      </c>
      <c r="E255" s="4">
        <v>8277.2999999999993</v>
      </c>
      <c r="F255" s="4">
        <v>4819.08</v>
      </c>
      <c r="G255" s="4">
        <v>328.26</v>
      </c>
      <c r="H255" s="4">
        <v>371.27</v>
      </c>
      <c r="I255" s="4">
        <v>421.71</v>
      </c>
      <c r="J255" s="2">
        <v>1.3931126949999999</v>
      </c>
      <c r="K255" s="3">
        <v>3.97</v>
      </c>
      <c r="L255" s="3">
        <v>9.49</v>
      </c>
      <c r="M255" t="s">
        <v>18</v>
      </c>
      <c r="N255" s="2">
        <v>1.582204342</v>
      </c>
      <c r="O255" s="2">
        <v>1.0396578590000001</v>
      </c>
      <c r="P255" s="2">
        <f t="shared" si="18"/>
        <v>0.58220434199557836</v>
      </c>
      <c r="Q255" s="1">
        <f>Table1 [ Net_Income ] /H:H</f>
        <v>0.88415438898914533</v>
      </c>
      <c r="R255" s="2">
        <f t="shared" si="19"/>
        <v>3.9657859446921101E-2</v>
      </c>
      <c r="S255" s="2">
        <f t="shared" si="20"/>
        <v>1.2846828733321147</v>
      </c>
      <c r="T255" s="3">
        <f t="shared" si="21"/>
        <v>-0.56102649139464289</v>
      </c>
      <c r="U255" s="3">
        <f t="shared" si="22"/>
        <v>0.25001698946653061</v>
      </c>
      <c r="V255" s="3">
        <f t="shared" si="23"/>
        <v>-1.3469883412978337E-3</v>
      </c>
    </row>
    <row r="256" spans="1:22" x14ac:dyDescent="0.25">
      <c r="A256" t="s">
        <v>83</v>
      </c>
      <c r="B256" t="s">
        <v>30</v>
      </c>
      <c r="C256">
        <v>2022</v>
      </c>
      <c r="D256" t="s">
        <v>39</v>
      </c>
      <c r="E256" s="4">
        <v>4356.1000000000004</v>
      </c>
      <c r="F256" s="4">
        <v>1350.1</v>
      </c>
      <c r="G256" s="4">
        <v>-461.62</v>
      </c>
      <c r="H256" s="4">
        <v>-417.27</v>
      </c>
      <c r="I256" s="4">
        <v>-357.5</v>
      </c>
      <c r="J256" s="2">
        <v>0.44898793799999998</v>
      </c>
      <c r="K256" s="3">
        <v>-10.59</v>
      </c>
      <c r="L256" s="3">
        <v>-15.35</v>
      </c>
      <c r="M256" t="s">
        <v>20</v>
      </c>
      <c r="N256" s="2">
        <v>1.3099331970000001</v>
      </c>
      <c r="O256" s="2">
        <v>0.89402906299999996</v>
      </c>
      <c r="P256" s="2">
        <f t="shared" si="18"/>
        <v>0.30993319712586942</v>
      </c>
      <c r="Q256" s="1">
        <f>Table1 [ Net_Income ] /H:H</f>
        <v>1.1062860977304863</v>
      </c>
      <c r="R256" s="2">
        <f t="shared" si="19"/>
        <v>-0.10597093730630609</v>
      </c>
      <c r="S256" s="2">
        <f t="shared" si="20"/>
        <v>0.77444651444911394</v>
      </c>
      <c r="T256" s="3">
        <f t="shared" si="21"/>
        <v>-2.4062633278498753</v>
      </c>
      <c r="U256" s="3">
        <f t="shared" si="22"/>
        <v>-0.47372935619102841</v>
      </c>
      <c r="V256" s="3">
        <f t="shared" si="23"/>
        <v>-0.71984279157017528</v>
      </c>
    </row>
    <row r="261" spans="5:6" x14ac:dyDescent="0.25">
      <c r="E261" s="5"/>
      <c r="F261" s="6"/>
    </row>
    <row r="262" spans="5:6" x14ac:dyDescent="0.25">
      <c r="E262" s="5"/>
    </row>
    <row r="263" spans="5:6" x14ac:dyDescent="0.25">
      <c r="E263" s="5"/>
    </row>
    <row r="264" spans="5:6" x14ac:dyDescent="0.25">
      <c r="E264" s="3"/>
    </row>
  </sheetData>
  <conditionalFormatting sqref="V1:V1048576">
    <cfRule type="cellIs" dxfId="19" priority="22" operator="lessThan">
      <formula>0</formula>
    </cfRule>
    <cfRule type="cellIs" dxfId="18" priority="23" operator="greaterThan">
      <formula>0</formula>
    </cfRule>
    <cfRule type="colorScale" priority="24">
      <colorScale>
        <cfvo type="percent" val="&quot;&lt;0%&quot;"/>
        <cfvo type="percent" val="&quot;&gt;0%&quot;"/>
        <color rgb="FFFF7128"/>
        <color rgb="FF00B050"/>
      </colorScale>
    </cfRule>
    <cfRule type="colorScale" priority="25">
      <colorScale>
        <cfvo type="min"/>
        <cfvo type="percentile" val="50"/>
        <cfvo type="max"/>
        <color rgb="FFF8696B"/>
        <color rgb="FFFFEB84"/>
        <color rgb="FF63BE7B"/>
      </colorScale>
    </cfRule>
  </conditionalFormatting>
  <conditionalFormatting sqref="W3">
    <cfRule type="cellIs" dxfId="17" priority="21" operator="equal">
      <formula>" "</formula>
    </cfRule>
  </conditionalFormatting>
  <conditionalFormatting sqref="U1:U1048576">
    <cfRule type="cellIs" dxfId="16" priority="19" operator="lessThan">
      <formula>0</formula>
    </cfRule>
    <cfRule type="cellIs" dxfId="15" priority="20" operator="greaterThan">
      <formula>0</formula>
    </cfRule>
  </conditionalFormatting>
  <conditionalFormatting sqref="T1:T1048576">
    <cfRule type="cellIs" dxfId="14" priority="17" operator="lessThan">
      <formula>0</formula>
    </cfRule>
    <cfRule type="cellIs" dxfId="13" priority="18" operator="greaterThan">
      <formula>0</formula>
    </cfRule>
  </conditionalFormatting>
  <conditionalFormatting sqref="K1:K1048576">
    <cfRule type="cellIs" dxfId="12" priority="15" operator="lessThan">
      <formula>0</formula>
    </cfRule>
    <cfRule type="cellIs" dxfId="11" priority="16" operator="greaterThan">
      <formula>0</formula>
    </cfRule>
  </conditionalFormatting>
  <conditionalFormatting sqref="L1:L1048576">
    <cfRule type="cellIs" dxfId="10" priority="13" operator="lessThan">
      <formula>0</formula>
    </cfRule>
    <cfRule type="cellIs" dxfId="9" priority="14" operator="greaterThan">
      <formula>0</formula>
    </cfRule>
  </conditionalFormatting>
  <conditionalFormatting sqref="R1:R1048576">
    <cfRule type="cellIs" dxfId="8" priority="11" operator="lessThan">
      <formula>0</formula>
    </cfRule>
    <cfRule type="cellIs" dxfId="7" priority="12" operator="greaterThan">
      <formula>0</formula>
    </cfRule>
  </conditionalFormatting>
  <conditionalFormatting sqref="S1:S1048576">
    <cfRule type="cellIs" dxfId="6" priority="9" operator="lessThan">
      <formula>0</formula>
    </cfRule>
    <cfRule type="cellIs" dxfId="5" priority="10" operator="greaterThan">
      <formula>0</formula>
    </cfRule>
  </conditionalFormatting>
  <conditionalFormatting sqref="M1:M1048576">
    <cfRule type="containsText" dxfId="4" priority="4" operator="containsText" text="Stable">
      <formula>NOT(ISERROR(SEARCH("Stable",M1)))</formula>
    </cfRule>
    <cfRule type="containsText" dxfId="3" priority="5" operator="containsText" text="Declining">
      <formula>NOT(ISERROR(SEARCH("Declining",M1)))</formula>
    </cfRule>
    <cfRule type="containsText" dxfId="2" priority="6" operator="containsText" text="Collapsed">
      <formula>NOT(ISERROR(SEARCH("Collapsed",M1)))</formula>
    </cfRule>
    <cfRule type="containsText" dxfId="1" priority="7" operator="containsText" text="Collapsed">
      <formula>NOT(ISERROR(SEARCH("Collapsed",M1)))</formula>
    </cfRule>
    <cfRule type="containsText" dxfId="0" priority="8" operator="containsText" text="Declining">
      <formula>NOT(ISERROR(SEARCH("Declining",M1)))</formula>
    </cfRule>
  </conditionalFormatting>
  <conditionalFormatting sqref="G1:G260 G262:G1048576">
    <cfRule type="dataBar" priority="3">
      <dataBar>
        <cfvo type="min"/>
        <cfvo type="max"/>
        <color rgb="FF63C384"/>
      </dataBar>
      <extLst>
        <ext xmlns:x14="http://schemas.microsoft.com/office/spreadsheetml/2009/9/main" uri="{B025F937-C7B1-47D3-B67F-A62EFF666E3E}">
          <x14:id>{FAA98FB8-E398-4990-AA82-4C4E510E270B}</x14:id>
        </ext>
      </extLst>
    </cfRule>
  </conditionalFormatting>
  <conditionalFormatting sqref="H1:H1048576">
    <cfRule type="dataBar" priority="2">
      <dataBar>
        <cfvo type="min"/>
        <cfvo type="max"/>
        <color rgb="FF638EC6"/>
      </dataBar>
      <extLst>
        <ext xmlns:x14="http://schemas.microsoft.com/office/spreadsheetml/2009/9/main" uri="{B025F937-C7B1-47D3-B67F-A62EFF666E3E}">
          <x14:id>{B2F122A5-D6F6-45C1-8770-0EA47FF797BB}</x14:id>
        </ext>
      </extLst>
    </cfRule>
  </conditionalFormatting>
  <conditionalFormatting sqref="I1:I1048576">
    <cfRule type="dataBar" priority="1">
      <dataBar>
        <cfvo type="min"/>
        <cfvo type="max"/>
        <color rgb="FF63C384"/>
      </dataBar>
      <extLst>
        <ext xmlns:x14="http://schemas.microsoft.com/office/spreadsheetml/2009/9/main" uri="{B025F937-C7B1-47D3-B67F-A62EFF666E3E}">
          <x14:id>{73669324-BDD8-49F1-BAA1-AC7E3EE99208}</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AA98FB8-E398-4990-AA82-4C4E510E270B}">
            <x14:dataBar minLength="0" maxLength="100" gradient="0">
              <x14:cfvo type="autoMin"/>
              <x14:cfvo type="autoMax"/>
              <x14:negativeFillColor rgb="FFFF0000"/>
              <x14:axisColor rgb="FF000000"/>
            </x14:dataBar>
          </x14:cfRule>
          <xm:sqref>G1:G260 G262:G1048576</xm:sqref>
        </x14:conditionalFormatting>
        <x14:conditionalFormatting xmlns:xm="http://schemas.microsoft.com/office/excel/2006/main">
          <x14:cfRule type="dataBar" id="{B2F122A5-D6F6-45C1-8770-0EA47FF797BB}">
            <x14:dataBar minLength="0" maxLength="100" gradient="0">
              <x14:cfvo type="autoMin"/>
              <x14:cfvo type="autoMax"/>
              <x14:negativeFillColor rgb="FFFF0000"/>
              <x14:axisColor rgb="FF000000"/>
            </x14:dataBar>
          </x14:cfRule>
          <xm:sqref>H1:H1048576</xm:sqref>
        </x14:conditionalFormatting>
        <x14:conditionalFormatting xmlns:xm="http://schemas.microsoft.com/office/excel/2006/main">
          <x14:cfRule type="dataBar" id="{73669324-BDD8-49F1-BAA1-AC7E3EE99208}">
            <x14:dataBar minLength="0" maxLength="100" border="1" negativeBarBorderColorSameAsPositive="0">
              <x14:cfvo type="autoMin"/>
              <x14:cfvo type="autoMax"/>
              <x14:borderColor rgb="FF63C384"/>
              <x14:negativeFillColor rgb="FFFF0000"/>
              <x14:negativeBorderColor rgb="FFFF0000"/>
              <x14:axisColor rgb="FF000000"/>
            </x14:dataBar>
          </x14:cfRule>
          <xm:sqref>I1:I1048576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22CB8-D95C-4D5F-8954-E9DF00D8981F}">
  <dimension ref="A1"/>
  <sheetViews>
    <sheetView zoomScale="77" zoomScaleNormal="77" workbookViewId="0">
      <selection activeCell="X7" sqref="X7"/>
    </sheetView>
  </sheetViews>
  <sheetFormatPr defaultRowHeight="15" x14ac:dyDescent="0.25"/>
  <cols>
    <col min="1" max="1" width="25" style="7" customWidth="1"/>
    <col min="2"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Company That Predicted Its Fall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Kelechi  Duru</cp:lastModifiedBy>
  <dcterms:created xsi:type="dcterms:W3CDTF">2025-10-17T17:37:19Z</dcterms:created>
  <dcterms:modified xsi:type="dcterms:W3CDTF">2025-10-17T23:50:39Z</dcterms:modified>
</cp:coreProperties>
</file>