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Projects\DeMijnGang\De MijnGang\Files\"/>
    </mc:Choice>
  </mc:AlternateContent>
  <xr:revisionPtr revIDLastSave="0" documentId="13_ncr:1_{C5089EC0-FE9A-4BE5-9EF6-F3F52105D8F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otaaloverzicht" sheetId="1" r:id="rId1"/>
    <sheet name="JAN" sheetId="2" r:id="rId2"/>
    <sheet name="Namen en Groepen" sheetId="3" r:id="rId3"/>
    <sheet name="-&gt; Niet aanraken -&gt;" sheetId="5" r:id="rId4"/>
    <sheet name="1" sheetId="4" r:id="rId5"/>
    <sheet name="2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F6" i="1"/>
  <c r="F5" i="1"/>
  <c r="F4" i="1"/>
  <c r="C8" i="1"/>
  <c r="C6" i="1"/>
  <c r="C5" i="1"/>
  <c r="C4" i="1"/>
  <c r="F3" i="4"/>
  <c r="E3" i="4"/>
  <c r="D3" i="4"/>
  <c r="C3" i="4"/>
  <c r="P29" i="2"/>
  <c r="P10" i="2"/>
  <c r="P9" i="2"/>
  <c r="P8" i="2"/>
  <c r="P7" i="2"/>
  <c r="P6" i="2"/>
  <c r="P5" i="2"/>
  <c r="P18" i="2"/>
  <c r="P17" i="2"/>
  <c r="P16" i="2"/>
  <c r="P15" i="2"/>
  <c r="P14" i="2"/>
  <c r="P27" i="2"/>
  <c r="P26" i="2"/>
  <c r="P25" i="2"/>
  <c r="P24" i="2"/>
  <c r="P23" i="2"/>
  <c r="P22" i="2"/>
  <c r="H35" i="2"/>
  <c r="K35" i="2"/>
</calcChain>
</file>

<file path=xl/sharedStrings.xml><?xml version="1.0" encoding="utf-8"?>
<sst xmlns="http://schemas.openxmlformats.org/spreadsheetml/2006/main" count="171" uniqueCount="102">
  <si>
    <t>Totaaloverzicht</t>
  </si>
  <si>
    <t>Bank</t>
  </si>
  <si>
    <t>Totaal bijgeschreven</t>
  </si>
  <si>
    <t>Totaal afgeschreven</t>
  </si>
  <si>
    <t>Actueel saldo</t>
  </si>
  <si>
    <t>Totaal saldo</t>
  </si>
  <si>
    <t>Contributie gelden</t>
  </si>
  <si>
    <t>Kas</t>
  </si>
  <si>
    <t>Total</t>
  </si>
  <si>
    <t>Naam</t>
  </si>
  <si>
    <t>Rol</t>
  </si>
  <si>
    <t>Teun Wiesen</t>
  </si>
  <si>
    <t>Paul Heidendal</t>
  </si>
  <si>
    <t>Verkoop</t>
  </si>
  <si>
    <t>Johnny Schöder</t>
  </si>
  <si>
    <t>Piet Göbbels</t>
  </si>
  <si>
    <t>Wendy Debets</t>
  </si>
  <si>
    <t>Representatie</t>
  </si>
  <si>
    <t>Rocky Debets</t>
  </si>
  <si>
    <t>Bankkosten</t>
  </si>
  <si>
    <t>Marcel Olislagers</t>
  </si>
  <si>
    <t>Contributie</t>
  </si>
  <si>
    <t>Jan van Roon</t>
  </si>
  <si>
    <t>Sponsor</t>
  </si>
  <si>
    <t>Jo Wetselaer</t>
  </si>
  <si>
    <t>Inkoop</t>
  </si>
  <si>
    <t>Math Vluggen</t>
  </si>
  <si>
    <t>Onderhoud</t>
  </si>
  <si>
    <t>Frist Maassen</t>
  </si>
  <si>
    <t>Vaste lasten</t>
  </si>
  <si>
    <t>Johan Verbeek</t>
  </si>
  <si>
    <t>Subsidie</t>
  </si>
  <si>
    <t>Petra Vluggen</t>
  </si>
  <si>
    <t>Diverse</t>
  </si>
  <si>
    <t>Alexander Mulkens</t>
  </si>
  <si>
    <t>Verkoop penningen</t>
  </si>
  <si>
    <t>Frank Hipwood</t>
  </si>
  <si>
    <t>Miriam Heidendal</t>
  </si>
  <si>
    <t>Ed van Veen</t>
  </si>
  <si>
    <t>Adriën Vluggen</t>
  </si>
  <si>
    <t>Wendy Vinken</t>
  </si>
  <si>
    <t>Peter van Wersch</t>
  </si>
  <si>
    <t>Rudi Shekho</t>
  </si>
  <si>
    <t>Groepen</t>
  </si>
  <si>
    <t>Kasboek SV Diana 2024</t>
  </si>
  <si>
    <t>Januari</t>
  </si>
  <si>
    <t>Bon Nr.</t>
  </si>
  <si>
    <t>Datum</t>
  </si>
  <si>
    <t>Beschrijving</t>
  </si>
  <si>
    <t>Groep</t>
  </si>
  <si>
    <t>Inkomsten</t>
  </si>
  <si>
    <t>Uitgaven</t>
  </si>
  <si>
    <t>Bank in</t>
  </si>
  <si>
    <t>Bank uit</t>
  </si>
  <si>
    <t>Penningen</t>
  </si>
  <si>
    <t>Bank Start</t>
  </si>
  <si>
    <t>Kas Start</t>
  </si>
  <si>
    <t>Jaar contributie</t>
  </si>
  <si>
    <t>Koekjes</t>
  </si>
  <si>
    <t>Contributie Hans</t>
  </si>
  <si>
    <t>Terug contributie Hans</t>
  </si>
  <si>
    <t>Half jaar contributie</t>
  </si>
  <si>
    <t>Contributie (beiden) incl.februari</t>
  </si>
  <si>
    <t>Contributie januari &amp; februari</t>
  </si>
  <si>
    <t>Beginsaldo bank</t>
  </si>
  <si>
    <t>Bank Eind</t>
  </si>
  <si>
    <t>Kas Eind</t>
  </si>
  <si>
    <t>Telhulp munten en biljetten</t>
  </si>
  <si>
    <t>Munten</t>
  </si>
  <si>
    <t>=</t>
  </si>
  <si>
    <t>Biljetten</t>
  </si>
  <si>
    <t>#</t>
  </si>
  <si>
    <t>Valuta</t>
  </si>
  <si>
    <t>Totaal</t>
  </si>
  <si>
    <t>Rollen kleingeld</t>
  </si>
  <si>
    <t>Kleur</t>
  </si>
  <si>
    <t>Rood</t>
  </si>
  <si>
    <t>Blauw</t>
  </si>
  <si>
    <t>Oranje</t>
  </si>
  <si>
    <t>Groen</t>
  </si>
  <si>
    <t>Geel</t>
  </si>
  <si>
    <t>Paars</t>
  </si>
  <si>
    <t>Kasgeld totaal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</si>
  <si>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</si>
  <si>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</si>
  <si>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</si>
  <si>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</si>
  <si>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</si>
  <si>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</si>
  <si>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</si>
  <si>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</si>
  <si>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</si>
  <si>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</si>
  <si>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</si>
  <si>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</si>
  <si>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</si>
  <si>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Cash +</t>
  </si>
  <si>
    <t>Cash -</t>
  </si>
  <si>
    <t>Bank +</t>
  </si>
  <si>
    <t>Bank -</t>
  </si>
  <si>
    <t>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</si>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</sst>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5" formatCode="_ [$€-2]\ * #,##0.00_ ;_ [$€-2]\ * \-#,##0.00_ ;_ [$€-2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2"/>
      <color theme="1"/>
      <name val="Rockwell"/>
      <family val="1"/>
    </font>
    <font>
      <i/>
      <sz val="14"/>
      <color theme="1"/>
      <name val="Rockwell"/>
      <family val="1"/>
    </font>
    <font>
      <b/>
      <sz val="11"/>
      <color theme="1"/>
      <name val="Rockwell"/>
      <family val="1"/>
    </font>
    <font>
      <sz val="18"/>
      <color theme="1"/>
      <name val="Rockwell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65" fontId="2" fillId="0" borderId="0" xfId="0" applyNumberFormat="1" applyFont="1"/>
    <xf numFmtId="44" fontId="2" fillId="0" borderId="0" xfId="1" applyFont="1"/>
    <xf numFmtId="44" fontId="3" fillId="0" borderId="1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4" fontId="3" fillId="0" borderId="0" xfId="1" applyFont="1" applyAlignment="1">
      <alignment horizontal="left"/>
    </xf>
    <xf numFmtId="44" fontId="3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44" fontId="2" fillId="0" borderId="1" xfId="0" applyNumberFormat="1" applyFont="1" applyBorder="1" applyAlignment="1">
      <alignment horizontal="left"/>
    </xf>
    <xf numFmtId="44" fontId="2" fillId="0" borderId="0" xfId="0" applyNumberFormat="1" applyFont="1" applyFill="1" applyBorder="1"/>
    <xf numFmtId="44" fontId="6" fillId="0" borderId="0" xfId="1" applyFont="1"/>
    <xf numFmtId="44" fontId="6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30"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34" formatCode="_ &quot;€&quot;\ * #,##0.00_ ;_ &quot;€&quot;\ * \-#,##0.00_ ;_ &quot;€&quot;\ * &quot;-&quot;??_ ;_ @_ "/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ckwell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333375</xdr:colOff>
      <xdr:row>7</xdr:row>
      <xdr:rowOff>47625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84E1E9-FE78-4D46-204A-C2B85DA119D6}"/>
            </a:ext>
          </a:extLst>
        </xdr:cNvPr>
        <xdr:cNvSpPr txBox="1"/>
      </xdr:nvSpPr>
      <xdr:spPr>
        <a:xfrm>
          <a:off x="11296650" y="1285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L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15B154-8D82-491D-8BC8-C059A2CC3131}" name="Table5" displayName="Table5" ref="B2:C100" totalsRowShown="0" headerRowDxfId="26" dataDxfId="27">
  <autoFilter ref="B2:C100" xr:uid="{BF15B154-8D82-491D-8BC8-C059A2CC3131}"/>
  <sortState xmlns:xlrd2="http://schemas.microsoft.com/office/spreadsheetml/2017/richdata2" ref="B3:C23">
    <sortCondition ref="B2:B100"/>
  </sortState>
  <tableColumns count="2">
    <tableColumn id="1" xr3:uid="{C2DEEFD8-8EDB-4E10-978D-EFE1986A2650}" name="Naam" dataDxfId="29"/>
    <tableColumn id="2" xr3:uid="{3565D40D-9AB6-41B8-B8FA-C640EB5610D1}" name="Rol" dataDxfId="2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441441-9685-4BD9-8384-DD1438F2D521}" name="Table6" displayName="Table6" ref="E2:E100" totalsRowShown="0" headerRowDxfId="23" dataDxfId="24">
  <autoFilter ref="E2:E100" xr:uid="{E9441441-9685-4BD9-8384-DD1438F2D521}"/>
  <sortState xmlns:xlrd2="http://schemas.microsoft.com/office/spreadsheetml/2017/richdata2" ref="E3:E24">
    <sortCondition ref="E2:E100"/>
  </sortState>
  <tableColumns count="1">
    <tableColumn id="1" xr3:uid="{7AEDD962-31B5-4B35-8445-7ABA19B07552}" name="Groepen" dataDxfId="2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D00A17-A61E-47FD-8CA0-361B845E8D7A}" name="Table7" displayName="Table7" ref="B2:F14" totalsRowShown="0" headerRowDxfId="19" dataDxfId="18">
  <autoFilter ref="B2:F14" xr:uid="{E3D00A17-A61E-47FD-8CA0-361B845E8D7A}"/>
  <tableColumns count="5">
    <tableColumn id="1" xr3:uid="{3D36D141-B94F-4143-9DAA-EDF1FC580F91}" name="Month" dataDxfId="22"/>
    <tableColumn id="2" xr3:uid="{6D2FAB58-0F50-45E0-BB8A-010B52A6F569}" name="Cash +" dataDxfId="21" dataCellStyle="Currency">
      <calculatedColumnFormula>SUM(JAN!G5:G34)</calculatedColumnFormula>
    </tableColumn>
    <tableColumn id="3" xr3:uid="{B192FBB0-CF95-4FF2-A73D-B70B987A2602}" name="Cash -" dataDxfId="20" dataCellStyle="Currency">
      <calculatedColumnFormula>SUM(JAN!H5:H34)</calculatedColumnFormula>
    </tableColumn>
    <tableColumn id="4" xr3:uid="{C4E0A14A-7EDA-4595-80C7-F717035394AF}" name="Bank +" dataDxfId="17" dataCellStyle="Currency">
      <calculatedColumnFormula>SUM(JAN!I5:I34)</calculatedColumnFormula>
    </tableColumn>
    <tableColumn id="5" xr3:uid="{44E534C9-AF90-4F27-A7A4-7D0DC50012FA}" name="Bank -" dataDxfId="16" dataCellStyle="Currency">
      <calculatedColumnFormula>SUM(JAN!J5:J34)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15A6DC-01F7-4A02-AD2C-71B1198B9DB3}" name="Table8" displayName="Table8" ref="B2:O50" totalsRowShown="0" headerRowDxfId="2" dataDxfId="1">
  <autoFilter ref="B2:O50" xr:uid="{5515A6DC-01F7-4A02-AD2C-71B1198B9DB3}"/>
  <tableColumns count="14">
    <tableColumn id="1" xr3:uid="{6EA0F0E8-EE4A-479F-A301-A5D8D9C2E4D0}" name="Name" dataDxfId="15"/>
    <tableColumn id="2" xr3:uid="{AC98DCB3-B1A1-4A88-86E1-262938DF1354}" name="January" dataDxfId="14" dataCellStyle="Currency"/>
    <tableColumn id="3" xr3:uid="{21D6A0D3-0381-4DF5-A0AA-04295880C98B}" name="February" dataDxfId="13" dataCellStyle="Currency"/>
    <tableColumn id="4" xr3:uid="{4309E786-41BC-431E-9D65-B7560DB07FA4}" name="March" dataDxfId="12" dataCellStyle="Currency"/>
    <tableColumn id="5" xr3:uid="{B7E53ED4-CC44-42A2-A5E0-073B550DEB5A}" name="April" dataDxfId="11" dataCellStyle="Currency"/>
    <tableColumn id="6" xr3:uid="{A7B4DAF9-8331-4A4C-B290-99E63D8C636D}" name="May" dataDxfId="10" dataCellStyle="Currency"/>
    <tableColumn id="7" xr3:uid="{C29A8B38-BF41-4F44-9972-D5B4E42FF951}" name="June" dataDxfId="9" dataCellStyle="Currency"/>
    <tableColumn id="8" xr3:uid="{F9EC8317-5E7B-4F82-BF68-5B7BABBB9599}" name="July" dataDxfId="8" dataCellStyle="Currency"/>
    <tableColumn id="9" xr3:uid="{8ADF0D1F-A87A-4D19-BC99-8A6BC6C1D466}" name="August" dataDxfId="7" dataCellStyle="Currency"/>
    <tableColumn id="10" xr3:uid="{FF4C84A3-426B-4604-A80A-B7FE69AFDCE9}" name="September" dataDxfId="6" dataCellStyle="Currency"/>
    <tableColumn id="11" xr3:uid="{C547571D-8898-4E95-AE42-8F4CFE57FFC3}" name="October" dataDxfId="5" dataCellStyle="Currency"/>
    <tableColumn id="12" xr3:uid="{AAA15731-E51E-4C12-AAD2-3CFF64D62CE8}" name="November" dataDxfId="4" dataCellStyle="Currency"/>
    <tableColumn id="13" xr3:uid="{91962CDB-D7B3-478D-8332-663D3D39BD36}" name="December" dataDxfId="3" dataCellStyle="Currency"/>
    <tableColumn id="14" xr3:uid="{50F71673-1B8D-4873-A71B-F93DE075F474}" name="Total" dataDxfId="0" dataCellStyle="Currency">
      <calculatedColumnFormula>SUM(Table8[[#This Row],[January]:[December]])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/>
  </sheetViews>
  <sheetFormatPr defaultRowHeight="14.25" x14ac:dyDescent="0.2"/>
  <cols>
    <col min="1" max="1" width="3.7109375" style="1" customWidth="1"/>
    <col min="2" max="2" width="25.7109375" style="1" customWidth="1"/>
    <col min="3" max="3" width="15.7109375" style="1" customWidth="1"/>
    <col min="4" max="4" width="5.7109375" style="1" customWidth="1"/>
    <col min="5" max="5" width="25.7109375" style="1" customWidth="1"/>
    <col min="6" max="6" width="15.7109375" style="1" customWidth="1"/>
    <col min="7" max="26" width="10.7109375" style="1" customWidth="1"/>
    <col min="27" max="16384" width="9.140625" style="1"/>
  </cols>
  <sheetData>
    <row r="1" spans="1:12" ht="12" customHeight="1" x14ac:dyDescent="0.2"/>
    <row r="2" spans="1:12" ht="18" x14ac:dyDescent="0.25">
      <c r="B2" s="5" t="s">
        <v>0</v>
      </c>
      <c r="C2" s="5"/>
      <c r="D2" s="5"/>
      <c r="E2" s="5"/>
      <c r="F2" s="5"/>
      <c r="G2" s="4"/>
      <c r="H2" s="4"/>
      <c r="I2" s="4"/>
      <c r="J2" s="4"/>
    </row>
    <row r="3" spans="1:12" ht="18" x14ac:dyDescent="0.25">
      <c r="A3" s="2"/>
      <c r="B3" s="5" t="s">
        <v>1</v>
      </c>
      <c r="C3" s="6"/>
      <c r="D3" s="7"/>
      <c r="E3" s="5" t="s">
        <v>7</v>
      </c>
      <c r="F3" s="6"/>
      <c r="G3" s="2"/>
      <c r="H3" s="2"/>
      <c r="I3" s="2"/>
      <c r="J3" s="2"/>
      <c r="K3" s="2"/>
    </row>
    <row r="4" spans="1:12" ht="15" x14ac:dyDescent="0.25">
      <c r="A4" s="2"/>
      <c r="B4" s="9" t="s">
        <v>2</v>
      </c>
      <c r="C4" s="27">
        <f>SUM(Table7[Bank +])</f>
        <v>769.43000000000006</v>
      </c>
      <c r="D4" s="8"/>
      <c r="E4" s="9" t="s">
        <v>2</v>
      </c>
      <c r="F4" s="27">
        <f>SUM(Table7[Cash +])</f>
        <v>0</v>
      </c>
      <c r="G4" s="2"/>
      <c r="H4" s="2"/>
      <c r="I4" s="2"/>
      <c r="J4" s="2"/>
      <c r="K4" s="2"/>
    </row>
    <row r="5" spans="1:12" ht="15" x14ac:dyDescent="0.25">
      <c r="A5" s="2"/>
      <c r="B5" s="9" t="s">
        <v>3</v>
      </c>
      <c r="C5" s="27">
        <f>SUM(Table7[Bank -])</f>
        <v>26.72</v>
      </c>
      <c r="D5" s="8"/>
      <c r="E5" s="9" t="s">
        <v>3</v>
      </c>
      <c r="F5" s="27">
        <f>SUM(Table7[Cash -])</f>
        <v>0</v>
      </c>
      <c r="G5" s="2"/>
      <c r="H5" s="2"/>
      <c r="I5" s="2"/>
      <c r="J5" s="2"/>
      <c r="K5" s="2"/>
    </row>
    <row r="6" spans="1:12" ht="15" x14ac:dyDescent="0.25">
      <c r="A6" s="2"/>
      <c r="B6" s="9" t="s">
        <v>4</v>
      </c>
      <c r="C6" s="27">
        <f>C4 - C5</f>
        <v>742.71</v>
      </c>
      <c r="D6" s="8"/>
      <c r="E6" s="9" t="s">
        <v>4</v>
      </c>
      <c r="F6" s="27">
        <f>F4 + F5</f>
        <v>0</v>
      </c>
      <c r="G6" s="2"/>
      <c r="H6" s="2"/>
      <c r="I6" s="2"/>
      <c r="J6" s="2"/>
      <c r="K6" s="2"/>
    </row>
    <row r="7" spans="1: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2">
      <c r="A8" s="2"/>
      <c r="B8" s="1" t="s">
        <v>5</v>
      </c>
      <c r="C8" s="16">
        <f>C6 + F6</f>
        <v>742.71</v>
      </c>
      <c r="D8" s="2"/>
      <c r="G8" s="2"/>
      <c r="H8" s="2"/>
      <c r="I8" s="2"/>
      <c r="J8" s="2"/>
      <c r="K8" s="2"/>
    </row>
    <row r="9" spans="1:12" x14ac:dyDescent="0.2">
      <c r="A9" s="2"/>
      <c r="B9" s="1" t="s">
        <v>6</v>
      </c>
      <c r="C9" s="16">
        <v>0</v>
      </c>
      <c r="D9" s="2"/>
      <c r="E9" s="2"/>
      <c r="F9" s="2"/>
      <c r="G9" s="2"/>
      <c r="H9" s="2"/>
      <c r="I9" s="2"/>
      <c r="J9" s="2"/>
      <c r="K9" s="2"/>
    </row>
    <row r="10" spans="1:12" x14ac:dyDescent="0.2">
      <c r="L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C514-F53A-4A12-B987-0F019A2BB10C}">
  <dimension ref="B2:P35"/>
  <sheetViews>
    <sheetView workbookViewId="0"/>
  </sheetViews>
  <sheetFormatPr defaultRowHeight="14.25" x14ac:dyDescent="0.2"/>
  <cols>
    <col min="1" max="1" width="5.7109375" style="1" customWidth="1"/>
    <col min="2" max="3" width="9.140625" style="1"/>
    <col min="4" max="4" width="50.7109375" style="1" customWidth="1"/>
    <col min="5" max="6" width="25.7109375" style="1" customWidth="1"/>
    <col min="7" max="11" width="15.7109375" style="1" customWidth="1"/>
    <col min="12" max="12" width="9.140625" style="1"/>
    <col min="13" max="15" width="10.7109375" style="1" customWidth="1"/>
    <col min="16" max="16" width="15.7109375" style="1" customWidth="1"/>
    <col min="17" max="16384" width="9.140625" style="1"/>
  </cols>
  <sheetData>
    <row r="2" spans="2:16" ht="23.25" thickBot="1" x14ac:dyDescent="0.35">
      <c r="B2" s="10" t="s">
        <v>45</v>
      </c>
      <c r="D2" s="10" t="s">
        <v>44</v>
      </c>
      <c r="M2" s="10" t="s">
        <v>67</v>
      </c>
    </row>
    <row r="3" spans="2:16" ht="16.5" thickBot="1" x14ac:dyDescent="0.3">
      <c r="G3" s="3" t="s">
        <v>56</v>
      </c>
      <c r="H3" s="15">
        <v>0</v>
      </c>
      <c r="I3" s="3"/>
      <c r="J3" s="3" t="s">
        <v>55</v>
      </c>
      <c r="K3" s="16">
        <v>0</v>
      </c>
      <c r="M3" s="13" t="s">
        <v>68</v>
      </c>
    </row>
    <row r="4" spans="2:16" ht="16.5" thickBot="1" x14ac:dyDescent="0.3">
      <c r="B4" s="12" t="s">
        <v>46</v>
      </c>
      <c r="C4" s="12" t="s">
        <v>47</v>
      </c>
      <c r="D4" s="13" t="s">
        <v>48</v>
      </c>
      <c r="E4" s="13" t="s">
        <v>9</v>
      </c>
      <c r="F4" s="13" t="s">
        <v>49</v>
      </c>
      <c r="G4" s="13" t="s">
        <v>50</v>
      </c>
      <c r="H4" s="13" t="s">
        <v>51</v>
      </c>
      <c r="I4" s="13" t="s">
        <v>52</v>
      </c>
      <c r="J4" s="13" t="s">
        <v>53</v>
      </c>
      <c r="K4" s="13" t="s">
        <v>54</v>
      </c>
      <c r="M4" s="22" t="s">
        <v>71</v>
      </c>
      <c r="N4" s="22" t="s">
        <v>72</v>
      </c>
      <c r="O4" s="23"/>
      <c r="P4" s="22" t="s">
        <v>73</v>
      </c>
    </row>
    <row r="5" spans="2:16" ht="16.5" thickBot="1" x14ac:dyDescent="0.3">
      <c r="B5" s="12">
        <v>1</v>
      </c>
      <c r="C5" s="12">
        <v>1</v>
      </c>
      <c r="D5" s="14"/>
      <c r="E5" s="13" t="s">
        <v>20</v>
      </c>
      <c r="F5" s="13" t="s">
        <v>21</v>
      </c>
      <c r="G5" s="17"/>
      <c r="H5" s="17"/>
      <c r="I5" s="17">
        <v>10</v>
      </c>
      <c r="J5" s="17"/>
      <c r="K5" s="13"/>
      <c r="M5" s="22">
        <v>1</v>
      </c>
      <c r="N5" s="24">
        <v>0.05</v>
      </c>
      <c r="O5" s="25" t="s">
        <v>69</v>
      </c>
      <c r="P5" s="26">
        <f t="shared" ref="P5:P10" si="0">(M5) * (N5)</f>
        <v>0.05</v>
      </c>
    </row>
    <row r="6" spans="2:16" ht="16.5" thickBot="1" x14ac:dyDescent="0.3">
      <c r="B6" s="12">
        <v>2</v>
      </c>
      <c r="C6" s="12">
        <v>1</v>
      </c>
      <c r="D6" s="14"/>
      <c r="E6" s="13" t="s">
        <v>38</v>
      </c>
      <c r="F6" s="13" t="s">
        <v>21</v>
      </c>
      <c r="G6" s="17"/>
      <c r="H6" s="17"/>
      <c r="I6" s="17">
        <v>5</v>
      </c>
      <c r="J6" s="17"/>
      <c r="K6" s="13"/>
      <c r="M6" s="22">
        <v>4</v>
      </c>
      <c r="N6" s="24">
        <v>0.1</v>
      </c>
      <c r="O6" s="25" t="s">
        <v>69</v>
      </c>
      <c r="P6" s="26">
        <f t="shared" si="0"/>
        <v>0.4</v>
      </c>
    </row>
    <row r="7" spans="2:16" ht="16.5" thickBot="1" x14ac:dyDescent="0.3">
      <c r="B7" s="12">
        <v>3</v>
      </c>
      <c r="C7" s="12">
        <v>2</v>
      </c>
      <c r="D7" s="14"/>
      <c r="E7" s="13" t="s">
        <v>16</v>
      </c>
      <c r="F7" s="13" t="s">
        <v>21</v>
      </c>
      <c r="G7" s="17"/>
      <c r="H7" s="17"/>
      <c r="I7" s="17">
        <v>10</v>
      </c>
      <c r="J7" s="17"/>
      <c r="K7" s="13"/>
      <c r="M7" s="22">
        <v>10</v>
      </c>
      <c r="N7" s="24">
        <v>0.2</v>
      </c>
      <c r="O7" s="25" t="s">
        <v>69</v>
      </c>
      <c r="P7" s="26">
        <f t="shared" si="0"/>
        <v>2</v>
      </c>
    </row>
    <row r="8" spans="2:16" ht="16.5" thickBot="1" x14ac:dyDescent="0.3">
      <c r="B8" s="12">
        <v>4</v>
      </c>
      <c r="C8" s="12">
        <v>2</v>
      </c>
      <c r="D8" s="14"/>
      <c r="E8" s="13" t="s">
        <v>15</v>
      </c>
      <c r="F8" s="13" t="s">
        <v>21</v>
      </c>
      <c r="G8" s="17"/>
      <c r="H8" s="17"/>
      <c r="I8" s="17">
        <v>10</v>
      </c>
      <c r="J8" s="17"/>
      <c r="K8" s="13"/>
      <c r="M8" s="22">
        <v>18</v>
      </c>
      <c r="N8" s="24">
        <v>0.5</v>
      </c>
      <c r="O8" s="25" t="s">
        <v>69</v>
      </c>
      <c r="P8" s="26">
        <f t="shared" si="0"/>
        <v>9</v>
      </c>
    </row>
    <row r="9" spans="2:16" ht="16.5" thickBot="1" x14ac:dyDescent="0.3">
      <c r="B9" s="12">
        <v>5</v>
      </c>
      <c r="C9" s="12">
        <v>3</v>
      </c>
      <c r="D9" s="14"/>
      <c r="E9" s="13"/>
      <c r="F9" s="13" t="s">
        <v>19</v>
      </c>
      <c r="G9" s="17"/>
      <c r="H9" s="17"/>
      <c r="I9" s="17"/>
      <c r="J9" s="17">
        <v>9.9499999999999993</v>
      </c>
      <c r="K9" s="13"/>
      <c r="M9" s="22">
        <v>14</v>
      </c>
      <c r="N9" s="24">
        <v>1</v>
      </c>
      <c r="O9" s="25" t="s">
        <v>69</v>
      </c>
      <c r="P9" s="26">
        <f t="shared" si="0"/>
        <v>14</v>
      </c>
    </row>
    <row r="10" spans="2:16" ht="16.5" thickBot="1" x14ac:dyDescent="0.3">
      <c r="B10" s="12">
        <v>6</v>
      </c>
      <c r="C10" s="12">
        <v>3</v>
      </c>
      <c r="D10" s="14" t="s">
        <v>57</v>
      </c>
      <c r="E10" s="13" t="s">
        <v>11</v>
      </c>
      <c r="F10" s="13" t="s">
        <v>21</v>
      </c>
      <c r="G10" s="17"/>
      <c r="H10" s="17"/>
      <c r="I10" s="17">
        <v>120</v>
      </c>
      <c r="J10" s="17"/>
      <c r="K10" s="13"/>
      <c r="M10" s="22">
        <v>18</v>
      </c>
      <c r="N10" s="24">
        <v>2</v>
      </c>
      <c r="O10" s="25" t="s">
        <v>69</v>
      </c>
      <c r="P10" s="26">
        <f t="shared" si="0"/>
        <v>36</v>
      </c>
    </row>
    <row r="11" spans="2:16" ht="16.5" thickBot="1" x14ac:dyDescent="0.3">
      <c r="B11" s="12">
        <v>7</v>
      </c>
      <c r="C11" s="12">
        <v>4</v>
      </c>
      <c r="D11" s="14"/>
      <c r="E11" s="13" t="s">
        <v>30</v>
      </c>
      <c r="F11" s="13" t="s">
        <v>21</v>
      </c>
      <c r="G11" s="17"/>
      <c r="H11" s="17"/>
      <c r="I11" s="17">
        <v>5</v>
      </c>
      <c r="J11" s="17"/>
      <c r="K11" s="13"/>
    </row>
    <row r="12" spans="2:16" ht="16.5" thickBot="1" x14ac:dyDescent="0.3">
      <c r="B12" s="12">
        <v>8</v>
      </c>
      <c r="C12" s="12">
        <v>4</v>
      </c>
      <c r="D12" s="14" t="s">
        <v>58</v>
      </c>
      <c r="E12" s="13"/>
      <c r="F12" s="13" t="s">
        <v>17</v>
      </c>
      <c r="G12" s="17"/>
      <c r="H12" s="17"/>
      <c r="I12" s="17"/>
      <c r="J12" s="17">
        <v>6.77</v>
      </c>
      <c r="K12" s="13"/>
      <c r="M12" s="13" t="s">
        <v>70</v>
      </c>
    </row>
    <row r="13" spans="2:16" ht="16.5" thickBot="1" x14ac:dyDescent="0.3">
      <c r="B13" s="12">
        <v>9</v>
      </c>
      <c r="C13" s="12">
        <v>7</v>
      </c>
      <c r="D13" s="14" t="s">
        <v>59</v>
      </c>
      <c r="E13" s="13"/>
      <c r="F13" s="13" t="s">
        <v>21</v>
      </c>
      <c r="G13" s="17"/>
      <c r="H13" s="17"/>
      <c r="I13" s="17">
        <v>10</v>
      </c>
      <c r="J13" s="17"/>
      <c r="K13" s="13"/>
      <c r="M13" s="22" t="s">
        <v>71</v>
      </c>
      <c r="N13" s="22" t="s">
        <v>72</v>
      </c>
      <c r="O13" s="23"/>
      <c r="P13" s="22" t="s">
        <v>73</v>
      </c>
    </row>
    <row r="14" spans="2:16" ht="16.5" thickBot="1" x14ac:dyDescent="0.3">
      <c r="B14" s="12">
        <v>10</v>
      </c>
      <c r="C14" s="12">
        <v>7</v>
      </c>
      <c r="D14" s="14" t="s">
        <v>60</v>
      </c>
      <c r="E14" s="13"/>
      <c r="F14" s="13"/>
      <c r="G14" s="17"/>
      <c r="H14" s="17"/>
      <c r="I14" s="17"/>
      <c r="J14" s="17">
        <v>10</v>
      </c>
      <c r="K14" s="13"/>
      <c r="M14" s="22">
        <v>3</v>
      </c>
      <c r="N14" s="24">
        <v>5</v>
      </c>
      <c r="O14" s="25" t="s">
        <v>69</v>
      </c>
      <c r="P14" s="26">
        <f t="shared" ref="P14:P18" si="1">(M14) * (N14)</f>
        <v>15</v>
      </c>
    </row>
    <row r="15" spans="2:16" ht="16.5" thickBot="1" x14ac:dyDescent="0.3">
      <c r="B15" s="12">
        <v>11</v>
      </c>
      <c r="C15" s="12">
        <v>11</v>
      </c>
      <c r="D15" s="14" t="s">
        <v>61</v>
      </c>
      <c r="E15" s="13" t="s">
        <v>42</v>
      </c>
      <c r="F15" s="13" t="s">
        <v>21</v>
      </c>
      <c r="G15" s="17"/>
      <c r="H15" s="17"/>
      <c r="I15" s="17">
        <v>30</v>
      </c>
      <c r="J15" s="17"/>
      <c r="K15" s="13"/>
      <c r="M15" s="22">
        <v>1</v>
      </c>
      <c r="N15" s="24">
        <v>10</v>
      </c>
      <c r="O15" s="25" t="s">
        <v>69</v>
      </c>
      <c r="P15" s="26">
        <f t="shared" si="1"/>
        <v>10</v>
      </c>
    </row>
    <row r="16" spans="2:16" ht="16.5" thickBot="1" x14ac:dyDescent="0.3">
      <c r="B16" s="12">
        <v>12</v>
      </c>
      <c r="C16" s="12">
        <v>12</v>
      </c>
      <c r="D16" s="14"/>
      <c r="E16" s="13" t="s">
        <v>24</v>
      </c>
      <c r="F16" s="13" t="s">
        <v>21</v>
      </c>
      <c r="G16" s="17"/>
      <c r="H16" s="17"/>
      <c r="I16" s="17">
        <v>5</v>
      </c>
      <c r="J16" s="17"/>
      <c r="K16" s="13"/>
      <c r="M16" s="22">
        <v>0</v>
      </c>
      <c r="N16" s="24">
        <v>20</v>
      </c>
      <c r="O16" s="25" t="s">
        <v>69</v>
      </c>
      <c r="P16" s="26">
        <f t="shared" si="1"/>
        <v>0</v>
      </c>
    </row>
    <row r="17" spans="2:16" ht="16.5" thickBot="1" x14ac:dyDescent="0.3">
      <c r="B17" s="12">
        <v>13</v>
      </c>
      <c r="C17" s="12">
        <v>23</v>
      </c>
      <c r="D17" s="14" t="s">
        <v>62</v>
      </c>
      <c r="E17" s="13" t="s">
        <v>40</v>
      </c>
      <c r="F17" s="13" t="s">
        <v>21</v>
      </c>
      <c r="G17" s="17"/>
      <c r="H17" s="17"/>
      <c r="I17" s="17">
        <v>20</v>
      </c>
      <c r="J17" s="17"/>
      <c r="K17" s="13"/>
      <c r="M17" s="22">
        <v>4</v>
      </c>
      <c r="N17" s="24">
        <v>50</v>
      </c>
      <c r="O17" s="25" t="s">
        <v>69</v>
      </c>
      <c r="P17" s="26">
        <f t="shared" si="1"/>
        <v>200</v>
      </c>
    </row>
    <row r="18" spans="2:16" ht="16.5" thickBot="1" x14ac:dyDescent="0.3">
      <c r="B18" s="12">
        <v>14</v>
      </c>
      <c r="C18" s="12">
        <v>23</v>
      </c>
      <c r="D18" s="14" t="s">
        <v>63</v>
      </c>
      <c r="E18" s="13" t="s">
        <v>26</v>
      </c>
      <c r="F18" s="13" t="s">
        <v>21</v>
      </c>
      <c r="G18" s="17"/>
      <c r="H18" s="17"/>
      <c r="I18" s="17">
        <v>20</v>
      </c>
      <c r="J18" s="17"/>
      <c r="K18" s="13"/>
      <c r="M18" s="22">
        <v>0</v>
      </c>
      <c r="N18" s="24">
        <v>100</v>
      </c>
      <c r="O18" s="25" t="s">
        <v>69</v>
      </c>
      <c r="P18" s="26">
        <f t="shared" si="1"/>
        <v>0</v>
      </c>
    </row>
    <row r="19" spans="2:16" ht="16.5" thickBot="1" x14ac:dyDescent="0.3">
      <c r="B19" s="12">
        <v>15</v>
      </c>
      <c r="C19" s="12">
        <v>25</v>
      </c>
      <c r="D19" s="14" t="s">
        <v>57</v>
      </c>
      <c r="E19" s="13" t="s">
        <v>22</v>
      </c>
      <c r="F19" s="13" t="s">
        <v>21</v>
      </c>
      <c r="G19" s="17"/>
      <c r="H19" s="17"/>
      <c r="I19" s="17">
        <v>120</v>
      </c>
      <c r="J19" s="17"/>
      <c r="K19" s="13"/>
    </row>
    <row r="20" spans="2:16" ht="16.5" thickBot="1" x14ac:dyDescent="0.3">
      <c r="B20" s="12">
        <v>16</v>
      </c>
      <c r="C20" s="12">
        <v>26</v>
      </c>
      <c r="D20" s="14"/>
      <c r="E20" s="13" t="s">
        <v>34</v>
      </c>
      <c r="F20" s="13" t="s">
        <v>21</v>
      </c>
      <c r="G20" s="17"/>
      <c r="H20" s="17"/>
      <c r="I20" s="17">
        <v>10</v>
      </c>
      <c r="J20" s="17"/>
      <c r="K20" s="13"/>
      <c r="M20" s="13" t="s">
        <v>74</v>
      </c>
      <c r="N20" s="23"/>
    </row>
    <row r="21" spans="2:16" ht="16.5" thickBot="1" x14ac:dyDescent="0.3">
      <c r="B21" s="12">
        <v>17</v>
      </c>
      <c r="C21" s="12"/>
      <c r="D21" s="14"/>
      <c r="E21" s="13"/>
      <c r="F21" s="13"/>
      <c r="G21" s="17"/>
      <c r="H21" s="17"/>
      <c r="I21" s="17"/>
      <c r="J21" s="17"/>
      <c r="K21" s="13"/>
      <c r="M21" s="22" t="s">
        <v>71</v>
      </c>
      <c r="N21" s="22" t="s">
        <v>72</v>
      </c>
      <c r="O21" s="22" t="s">
        <v>75</v>
      </c>
      <c r="P21" s="22" t="s">
        <v>73</v>
      </c>
    </row>
    <row r="22" spans="2:16" ht="16.5" thickBot="1" x14ac:dyDescent="0.3">
      <c r="B22" s="12">
        <v>18</v>
      </c>
      <c r="C22" s="12"/>
      <c r="D22" s="14"/>
      <c r="E22" s="13"/>
      <c r="F22" s="13"/>
      <c r="G22" s="17"/>
      <c r="H22" s="17"/>
      <c r="I22" s="17"/>
      <c r="J22" s="17"/>
      <c r="K22" s="13"/>
      <c r="M22" s="22">
        <v>0</v>
      </c>
      <c r="N22" s="24">
        <v>2.5</v>
      </c>
      <c r="O22" s="22" t="s">
        <v>76</v>
      </c>
      <c r="P22" s="26">
        <f>(M22) * (N22)</f>
        <v>0</v>
      </c>
    </row>
    <row r="23" spans="2:16" ht="16.5" thickBot="1" x14ac:dyDescent="0.3">
      <c r="B23" s="12">
        <v>19</v>
      </c>
      <c r="C23" s="12"/>
      <c r="D23" s="14"/>
      <c r="E23" s="13"/>
      <c r="F23" s="13"/>
      <c r="G23" s="17"/>
      <c r="H23" s="17"/>
      <c r="I23" s="17"/>
      <c r="J23" s="17"/>
      <c r="K23" s="13"/>
      <c r="M23" s="22">
        <v>0</v>
      </c>
      <c r="N23" s="24">
        <v>4</v>
      </c>
      <c r="O23" s="22" t="s">
        <v>77</v>
      </c>
      <c r="P23" s="26">
        <f>(M23) * (N23)</f>
        <v>0</v>
      </c>
    </row>
    <row r="24" spans="2:16" ht="16.5" thickBot="1" x14ac:dyDescent="0.3">
      <c r="B24" s="12">
        <v>20</v>
      </c>
      <c r="C24" s="12"/>
      <c r="D24" s="14"/>
      <c r="E24" s="13"/>
      <c r="F24" s="13"/>
      <c r="G24" s="17"/>
      <c r="H24" s="17"/>
      <c r="I24" s="17"/>
      <c r="J24" s="17"/>
      <c r="K24" s="13"/>
      <c r="M24" s="22">
        <v>0</v>
      </c>
      <c r="N24" s="24">
        <v>8</v>
      </c>
      <c r="O24" s="22" t="s">
        <v>78</v>
      </c>
      <c r="P24" s="26">
        <f t="shared" ref="P24:P27" si="2">(M24) * (N24)</f>
        <v>0</v>
      </c>
    </row>
    <row r="25" spans="2:16" ht="16.5" thickBot="1" x14ac:dyDescent="0.3">
      <c r="B25" s="12">
        <v>21</v>
      </c>
      <c r="C25" s="12"/>
      <c r="D25" s="14"/>
      <c r="E25" s="13"/>
      <c r="F25" s="13"/>
      <c r="G25" s="17"/>
      <c r="H25" s="17"/>
      <c r="I25" s="17"/>
      <c r="J25" s="17"/>
      <c r="K25" s="13"/>
      <c r="M25" s="22">
        <v>0</v>
      </c>
      <c r="N25" s="24">
        <v>20</v>
      </c>
      <c r="O25" s="22" t="s">
        <v>79</v>
      </c>
      <c r="P25" s="26">
        <f t="shared" si="2"/>
        <v>0</v>
      </c>
    </row>
    <row r="26" spans="2:16" ht="16.5" thickBot="1" x14ac:dyDescent="0.3">
      <c r="B26" s="12">
        <v>22</v>
      </c>
      <c r="C26" s="12"/>
      <c r="D26" s="14"/>
      <c r="E26" s="13"/>
      <c r="F26" s="13"/>
      <c r="G26" s="17"/>
      <c r="H26" s="17"/>
      <c r="I26" s="17"/>
      <c r="J26" s="17"/>
      <c r="K26" s="13"/>
      <c r="M26" s="22">
        <v>0</v>
      </c>
      <c r="N26" s="24">
        <v>25</v>
      </c>
      <c r="O26" s="22" t="s">
        <v>80</v>
      </c>
      <c r="P26" s="26">
        <f t="shared" si="2"/>
        <v>0</v>
      </c>
    </row>
    <row r="27" spans="2:16" ht="16.5" thickBot="1" x14ac:dyDescent="0.3">
      <c r="B27" s="12">
        <v>23</v>
      </c>
      <c r="C27" s="12"/>
      <c r="D27" s="14"/>
      <c r="E27" s="13"/>
      <c r="F27" s="13"/>
      <c r="G27" s="17"/>
      <c r="H27" s="17"/>
      <c r="I27" s="17"/>
      <c r="J27" s="17"/>
      <c r="K27" s="13"/>
      <c r="M27" s="22">
        <v>0</v>
      </c>
      <c r="N27" s="24">
        <v>50</v>
      </c>
      <c r="O27" s="22" t="s">
        <v>81</v>
      </c>
      <c r="P27" s="26">
        <f t="shared" si="2"/>
        <v>0</v>
      </c>
    </row>
    <row r="28" spans="2:16" ht="16.5" thickBot="1" x14ac:dyDescent="0.3">
      <c r="B28" s="12">
        <v>24</v>
      </c>
      <c r="C28" s="12"/>
      <c r="D28" s="14"/>
      <c r="E28" s="13"/>
      <c r="F28" s="13"/>
      <c r="G28" s="17"/>
      <c r="H28" s="17"/>
      <c r="I28" s="17"/>
      <c r="J28" s="17"/>
      <c r="K28" s="13"/>
    </row>
    <row r="29" spans="2:16" ht="16.5" thickBot="1" x14ac:dyDescent="0.3">
      <c r="B29" s="12">
        <v>25</v>
      </c>
      <c r="C29" s="12"/>
      <c r="D29" s="14"/>
      <c r="E29" s="13"/>
      <c r="F29" s="13"/>
      <c r="G29" s="17"/>
      <c r="H29" s="17"/>
      <c r="I29" s="17"/>
      <c r="J29" s="17"/>
      <c r="K29" s="13"/>
      <c r="M29" s="19" t="s">
        <v>82</v>
      </c>
      <c r="P29" s="20">
        <f>SUM(P5:P10) + SUM(P14:P18) + SUM(P22:P27)</f>
        <v>286.45</v>
      </c>
    </row>
    <row r="30" spans="2:16" ht="16.5" thickBot="1" x14ac:dyDescent="0.3">
      <c r="B30" s="12">
        <v>26</v>
      </c>
      <c r="C30" s="12"/>
      <c r="D30" s="14"/>
      <c r="E30" s="13"/>
      <c r="F30" s="13"/>
      <c r="G30" s="17"/>
      <c r="H30" s="17"/>
      <c r="I30" s="17"/>
      <c r="J30" s="17"/>
      <c r="K30" s="13"/>
      <c r="M30" s="18"/>
    </row>
    <row r="31" spans="2:16" ht="16.5" thickBot="1" x14ac:dyDescent="0.3">
      <c r="B31" s="12">
        <v>27</v>
      </c>
      <c r="C31" s="12"/>
      <c r="D31" s="14"/>
      <c r="E31" s="13"/>
      <c r="F31" s="13"/>
      <c r="G31" s="17"/>
      <c r="H31" s="17"/>
      <c r="I31" s="17"/>
      <c r="J31" s="17"/>
      <c r="K31" s="13"/>
    </row>
    <row r="32" spans="2:16" ht="16.5" thickBot="1" x14ac:dyDescent="0.3">
      <c r="B32" s="12">
        <v>28</v>
      </c>
      <c r="C32" s="12"/>
      <c r="D32" s="14"/>
      <c r="E32" s="13"/>
      <c r="F32" s="13"/>
      <c r="G32" s="17"/>
      <c r="H32" s="17"/>
      <c r="I32" s="17"/>
      <c r="J32" s="17"/>
      <c r="K32" s="13"/>
    </row>
    <row r="33" spans="2:11" ht="16.5" thickBot="1" x14ac:dyDescent="0.3">
      <c r="B33" s="12">
        <v>29</v>
      </c>
      <c r="C33" s="12"/>
      <c r="D33" s="14"/>
      <c r="E33" s="13"/>
      <c r="F33" s="13"/>
      <c r="G33" s="17"/>
      <c r="H33" s="17"/>
      <c r="I33" s="17"/>
      <c r="J33" s="17"/>
      <c r="K33" s="13"/>
    </row>
    <row r="34" spans="2:11" ht="16.5" thickBot="1" x14ac:dyDescent="0.3">
      <c r="B34" s="12">
        <v>30</v>
      </c>
      <c r="C34" s="12"/>
      <c r="D34" s="14" t="s">
        <v>64</v>
      </c>
      <c r="E34" s="13"/>
      <c r="F34" s="13"/>
      <c r="G34" s="17"/>
      <c r="H34" s="17"/>
      <c r="I34" s="17">
        <v>394.43</v>
      </c>
      <c r="J34" s="17"/>
      <c r="K34" s="13"/>
    </row>
    <row r="35" spans="2:11" x14ac:dyDescent="0.2">
      <c r="G35" s="1" t="s">
        <v>66</v>
      </c>
      <c r="H35" s="16">
        <f>SUM(G5:G34) - SUM(H5:H34)</f>
        <v>0</v>
      </c>
      <c r="J35" s="1" t="s">
        <v>65</v>
      </c>
      <c r="K35" s="16">
        <f>SUM(I5:I34) - SUM(J5:J34)</f>
        <v>742.71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Title="Naam" prompt="Selecteer een naam uit de lijst." xr:uid="{601DB44D-3693-48C7-8A9A-FDCC8D9D4420}">
          <x14:formula1>
            <xm:f>'Namen en Groepen'!$B$3:$B$100</xm:f>
          </x14:formula1>
          <xm:sqref>E5:E34</xm:sqref>
        </x14:dataValidation>
        <x14:dataValidation type="list" allowBlank="1" showInputMessage="1" promptTitle="Groep" prompt="Selecteer een groep uit de lijst." xr:uid="{0CC86C12-A888-45B8-83A3-42CBD519410C}">
          <x14:formula1>
            <xm:f>'Namen en Groepen'!$E$3:$E$100</xm:f>
          </x14:formula1>
          <xm:sqref>F5:F34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E75-3381-4C40-8B50-F07D2BDFFD41}">
  <dimension ref="B2:E23"/>
  <sheetViews>
    <sheetView workbookViewId="0">
      <selection activeCell="G2" sqref="G2"/>
    </sheetView>
  </sheetViews>
  <sheetFormatPr defaultRowHeight="14.25" x14ac:dyDescent="0.2"/>
  <cols>
    <col min="1" max="1" width="5.7109375" style="1" customWidth="1"/>
    <col min="2" max="3" width="25.7109375" style="1" customWidth="1"/>
    <col min="4" max="4" width="9.140625" style="1"/>
    <col min="5" max="5" width="25.7109375" style="1" customWidth="1"/>
    <col min="6" max="16384" width="9.140625" style="1"/>
  </cols>
  <sheetData>
    <row r="2" spans="2:5" x14ac:dyDescent="0.2">
      <c r="B2" s="1" t="s">
        <v>9</v>
      </c>
      <c r="C2" s="1" t="s">
        <v>10</v>
      </c>
      <c r="E2" s="1" t="s">
        <v>43</v>
      </c>
    </row>
    <row r="3" spans="2:5" x14ac:dyDescent="0.2">
      <c r="B3" s="1" t="s">
        <v>39</v>
      </c>
      <c r="E3" s="1" t="s">
        <v>19</v>
      </c>
    </row>
    <row r="4" spans="2:5" x14ac:dyDescent="0.2">
      <c r="B4" s="1" t="s">
        <v>34</v>
      </c>
      <c r="C4" s="1" t="s">
        <v>35</v>
      </c>
      <c r="E4" s="1" t="s">
        <v>21</v>
      </c>
    </row>
    <row r="5" spans="2:5" x14ac:dyDescent="0.2">
      <c r="B5" s="1" t="s">
        <v>38</v>
      </c>
      <c r="E5" s="1" t="s">
        <v>33</v>
      </c>
    </row>
    <row r="6" spans="2:5" x14ac:dyDescent="0.2">
      <c r="B6" s="1" t="s">
        <v>36</v>
      </c>
      <c r="E6" s="1" t="s">
        <v>25</v>
      </c>
    </row>
    <row r="7" spans="2:5" x14ac:dyDescent="0.2">
      <c r="B7" s="1" t="s">
        <v>28</v>
      </c>
      <c r="C7" s="1" t="s">
        <v>29</v>
      </c>
      <c r="E7" s="1" t="s">
        <v>27</v>
      </c>
    </row>
    <row r="8" spans="2:5" x14ac:dyDescent="0.2">
      <c r="B8" s="1" t="s">
        <v>22</v>
      </c>
      <c r="E8" s="1" t="s">
        <v>17</v>
      </c>
    </row>
    <row r="9" spans="2:5" x14ac:dyDescent="0.2">
      <c r="B9" s="1" t="s">
        <v>24</v>
      </c>
      <c r="E9" s="1" t="s">
        <v>23</v>
      </c>
    </row>
    <row r="10" spans="2:5" x14ac:dyDescent="0.2">
      <c r="B10" s="1" t="s">
        <v>30</v>
      </c>
      <c r="C10" s="1" t="s">
        <v>31</v>
      </c>
      <c r="E10" s="1" t="s">
        <v>31</v>
      </c>
    </row>
    <row r="11" spans="2:5" x14ac:dyDescent="0.2">
      <c r="B11" s="1" t="s">
        <v>14</v>
      </c>
      <c r="E11" s="1" t="s">
        <v>29</v>
      </c>
    </row>
    <row r="12" spans="2:5" x14ac:dyDescent="0.2">
      <c r="B12" s="1" t="s">
        <v>20</v>
      </c>
      <c r="C12" s="1" t="s">
        <v>21</v>
      </c>
      <c r="E12" s="1" t="s">
        <v>13</v>
      </c>
    </row>
    <row r="13" spans="2:5" x14ac:dyDescent="0.2">
      <c r="B13" s="1" t="s">
        <v>26</v>
      </c>
      <c r="C13" s="1" t="s">
        <v>27</v>
      </c>
      <c r="E13" s="1" t="s">
        <v>35</v>
      </c>
    </row>
    <row r="14" spans="2:5" x14ac:dyDescent="0.2">
      <c r="B14" s="1" t="s">
        <v>37</v>
      </c>
    </row>
    <row r="15" spans="2:5" x14ac:dyDescent="0.2">
      <c r="B15" s="1" t="s">
        <v>12</v>
      </c>
      <c r="C15" s="1" t="s">
        <v>13</v>
      </c>
    </row>
    <row r="16" spans="2:5" x14ac:dyDescent="0.2">
      <c r="B16" s="1" t="s">
        <v>41</v>
      </c>
    </row>
    <row r="17" spans="2:3" x14ac:dyDescent="0.2">
      <c r="B17" s="1" t="s">
        <v>32</v>
      </c>
      <c r="C17" s="1" t="s">
        <v>33</v>
      </c>
    </row>
    <row r="18" spans="2:3" x14ac:dyDescent="0.2">
      <c r="B18" s="1" t="s">
        <v>15</v>
      </c>
    </row>
    <row r="19" spans="2:3" x14ac:dyDescent="0.2">
      <c r="B19" s="1" t="s">
        <v>18</v>
      </c>
      <c r="C19" s="1" t="s">
        <v>19</v>
      </c>
    </row>
    <row r="20" spans="2:3" x14ac:dyDescent="0.2">
      <c r="B20" s="1" t="s">
        <v>42</v>
      </c>
    </row>
    <row r="21" spans="2:3" x14ac:dyDescent="0.2">
      <c r="B21" s="1" t="s">
        <v>11</v>
      </c>
    </row>
    <row r="22" spans="2:3" x14ac:dyDescent="0.2">
      <c r="B22" s="1" t="s">
        <v>16</v>
      </c>
      <c r="C22" s="1" t="s">
        <v>17</v>
      </c>
    </row>
    <row r="23" spans="2:3" x14ac:dyDescent="0.2">
      <c r="B23" s="1" t="s">
        <v>40</v>
      </c>
    </row>
  </sheetData>
  <dataValidations count="1">
    <dataValidation type="list" allowBlank="1" showInputMessage="1" showErrorMessage="1" errorTitle="Ongeldige invoer" error="Selecteer a.u.b. een rol uit de lijst." promptTitle="Rol" prompt="Selecteer een rol (indien toepasselijk)" sqref="C3:C100" xr:uid="{979B2734-25F4-49E8-885C-10C7085509E4}">
      <formula1>$E$3:$E$100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8222-4884-4576-B198-3899E8D4BC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4E83-D3F2-4FC8-ACBF-E7852F7397C2}">
  <dimension ref="B2:F14"/>
  <sheetViews>
    <sheetView workbookViewId="0">
      <selection activeCell="E10" sqref="E10"/>
    </sheetView>
  </sheetViews>
  <sheetFormatPr defaultRowHeight="14.25" x14ac:dyDescent="0.2"/>
  <cols>
    <col min="1" max="1" width="5.7109375" style="1" customWidth="1"/>
    <col min="2" max="6" width="15.7109375" style="1" customWidth="1"/>
    <col min="7" max="16384" width="9.140625" style="1"/>
  </cols>
  <sheetData>
    <row r="2" spans="2:6" ht="15.75" x14ac:dyDescent="0.25">
      <c r="B2" s="18" t="s">
        <v>83</v>
      </c>
      <c r="C2" s="18" t="s">
        <v>96</v>
      </c>
      <c r="D2" s="18" t="s">
        <v>97</v>
      </c>
      <c r="E2" s="18" t="s">
        <v>98</v>
      </c>
      <c r="F2" s="18" t="s">
        <v>99</v>
      </c>
    </row>
    <row r="3" spans="2:6" ht="15.75" x14ac:dyDescent="0.25">
      <c r="B3" s="18" t="s">
        <v>84</v>
      </c>
      <c r="C3" s="21">
        <f>SUM(JAN!G5:G34)</f>
        <v>0</v>
      </c>
      <c r="D3" s="21">
        <f>SUM(JAN!H5:H34)</f>
        <v>0</v>
      </c>
      <c r="E3" s="21">
        <f>SUM(JAN!I5:I34)</f>
        <v>769.43000000000006</v>
      </c>
      <c r="F3" s="21">
        <f>SUM(JAN!J5:J34)</f>
        <v>26.72</v>
      </c>
    </row>
    <row r="4" spans="2:6" ht="15.75" x14ac:dyDescent="0.25">
      <c r="B4" s="18" t="s">
        <v>85</v>
      </c>
      <c r="C4" s="21"/>
      <c r="D4" s="21"/>
      <c r="E4" s="21"/>
      <c r="F4" s="21"/>
    </row>
    <row r="5" spans="2:6" ht="15.75" x14ac:dyDescent="0.25">
      <c r="B5" s="18" t="s">
        <v>86</v>
      </c>
      <c r="C5" s="21"/>
      <c r="D5" s="21"/>
      <c r="E5" s="21"/>
      <c r="F5" s="21"/>
    </row>
    <row r="6" spans="2:6" ht="15.75" x14ac:dyDescent="0.25">
      <c r="B6" s="18" t="s">
        <v>87</v>
      </c>
      <c r="C6" s="21"/>
      <c r="D6" s="21"/>
      <c r="E6" s="21"/>
      <c r="F6" s="21"/>
    </row>
    <row r="7" spans="2:6" ht="15.75" x14ac:dyDescent="0.25">
      <c r="B7" s="18" t="s">
        <v>88</v>
      </c>
      <c r="C7" s="21"/>
      <c r="D7" s="21"/>
      <c r="E7" s="21"/>
      <c r="F7" s="21"/>
    </row>
    <row r="8" spans="2:6" ht="15.75" x14ac:dyDescent="0.25">
      <c r="B8" s="18" t="s">
        <v>89</v>
      </c>
      <c r="C8" s="21"/>
      <c r="D8" s="21"/>
      <c r="E8" s="21"/>
      <c r="F8" s="21"/>
    </row>
    <row r="9" spans="2:6" ht="15.75" x14ac:dyDescent="0.25">
      <c r="B9" s="18" t="s">
        <v>90</v>
      </c>
      <c r="C9" s="21"/>
      <c r="D9" s="21"/>
      <c r="E9" s="21"/>
      <c r="F9" s="21"/>
    </row>
    <row r="10" spans="2:6" ht="15.75" x14ac:dyDescent="0.25">
      <c r="B10" s="18" t="s">
        <v>91</v>
      </c>
      <c r="C10" s="21"/>
      <c r="D10" s="21"/>
      <c r="E10" s="21"/>
      <c r="F10" s="21"/>
    </row>
    <row r="11" spans="2:6" ht="15.75" x14ac:dyDescent="0.25">
      <c r="B11" s="18" t="s">
        <v>92</v>
      </c>
      <c r="C11" s="21"/>
      <c r="D11" s="21"/>
      <c r="E11" s="21"/>
      <c r="F11" s="21"/>
    </row>
    <row r="12" spans="2:6" ht="15.75" x14ac:dyDescent="0.25">
      <c r="B12" s="18" t="s">
        <v>93</v>
      </c>
      <c r="C12" s="21"/>
      <c r="D12" s="21"/>
      <c r="E12" s="21"/>
      <c r="F12" s="21"/>
    </row>
    <row r="13" spans="2:6" ht="15.75" x14ac:dyDescent="0.25">
      <c r="B13" s="18" t="s">
        <v>94</v>
      </c>
      <c r="C13" s="21"/>
      <c r="D13" s="21"/>
      <c r="E13" s="21"/>
      <c r="F13" s="21"/>
    </row>
    <row r="14" spans="2:6" ht="15.75" x14ac:dyDescent="0.25">
      <c r="B14" s="18" t="s">
        <v>95</v>
      </c>
      <c r="C14" s="21"/>
      <c r="D14" s="21"/>
      <c r="E14" s="21"/>
      <c r="F14" s="21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046-8A19-4881-9BB4-B583E1FA86A7}">
  <dimension ref="B2:O54"/>
  <sheetViews>
    <sheetView workbookViewId="0">
      <selection activeCell="C4" sqref="C4"/>
    </sheetView>
  </sheetViews>
  <sheetFormatPr defaultRowHeight="14.25" x14ac:dyDescent="0.2"/>
  <cols>
    <col min="1" max="1" width="5.7109375" style="1" customWidth="1"/>
    <col min="2" max="2" width="25.7109375" style="1" customWidth="1"/>
    <col min="3" max="15" width="15.7109375" style="1" customWidth="1"/>
    <col min="16" max="16384" width="9.140625" style="1"/>
  </cols>
  <sheetData>
    <row r="2" spans="2:15" x14ac:dyDescent="0.2">
      <c r="B2" s="11" t="s">
        <v>100</v>
      </c>
      <c r="C2" s="11" t="s">
        <v>84</v>
      </c>
      <c r="D2" s="11" t="s">
        <v>85</v>
      </c>
      <c r="E2" s="11" t="s">
        <v>86</v>
      </c>
      <c r="F2" s="11" t="s">
        <v>87</v>
      </c>
      <c r="G2" s="11" t="s">
        <v>88</v>
      </c>
      <c r="H2" s="11" t="s">
        <v>89</v>
      </c>
      <c r="I2" s="11" t="s">
        <v>90</v>
      </c>
      <c r="J2" s="11" t="s">
        <v>91</v>
      </c>
      <c r="K2" s="11" t="s">
        <v>92</v>
      </c>
      <c r="L2" s="11" t="s">
        <v>93</v>
      </c>
      <c r="M2" s="11" t="s">
        <v>94</v>
      </c>
      <c r="N2" s="11" t="s">
        <v>95</v>
      </c>
      <c r="O2" s="11" t="s">
        <v>8</v>
      </c>
    </row>
    <row r="3" spans="2:15" x14ac:dyDescent="0.2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>
        <f>SUM(Table8[[#This Row],[January]:[December]])</f>
        <v>0</v>
      </c>
    </row>
    <row r="4" spans="2:15" x14ac:dyDescent="0.2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f>SUM(Table8[[#This Row],[January]:[December]])</f>
        <v>0</v>
      </c>
    </row>
    <row r="5" spans="2:15" x14ac:dyDescent="0.2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f>SUM(Table8[[#This Row],[January]:[December]])</f>
        <v>0</v>
      </c>
    </row>
    <row r="6" spans="2:15" x14ac:dyDescent="0.2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>
        <f>SUM(Table8[[#This Row],[January]:[December]])</f>
        <v>0</v>
      </c>
    </row>
    <row r="7" spans="2:15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>
        <f>SUM(Table8[[#This Row],[January]:[December]])</f>
        <v>0</v>
      </c>
    </row>
    <row r="8" spans="2:15" x14ac:dyDescent="0.2"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>
        <f>SUM(Table8[[#This Row],[January]:[December]])</f>
        <v>0</v>
      </c>
    </row>
    <row r="9" spans="2:15" x14ac:dyDescent="0.2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>
        <f>SUM(Table8[[#This Row],[January]:[December]])</f>
        <v>0</v>
      </c>
    </row>
    <row r="10" spans="2:15" x14ac:dyDescent="0.2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>
        <f>SUM(Table8[[#This Row],[January]:[December]])</f>
        <v>0</v>
      </c>
    </row>
    <row r="11" spans="2:15" x14ac:dyDescent="0.2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>
        <f>SUM(Table8[[#This Row],[January]:[December]])</f>
        <v>0</v>
      </c>
    </row>
    <row r="12" spans="2:15" x14ac:dyDescent="0.2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f>SUM(Table8[[#This Row],[January]:[December]])</f>
        <v>0</v>
      </c>
    </row>
    <row r="13" spans="2:15" x14ac:dyDescent="0.2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f>SUM(Table8[[#This Row],[January]:[December]])</f>
        <v>0</v>
      </c>
    </row>
    <row r="14" spans="2:15" x14ac:dyDescent="0.2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f>SUM(Table8[[#This Row],[January]:[December]])</f>
        <v>0</v>
      </c>
    </row>
    <row r="15" spans="2:15" x14ac:dyDescent="0.2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>
        <f>SUM(Table8[[#This Row],[January]:[December]])</f>
        <v>0</v>
      </c>
    </row>
    <row r="16" spans="2:15" x14ac:dyDescent="0.2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>
        <f>SUM(Table8[[#This Row],[January]:[December]])</f>
        <v>0</v>
      </c>
    </row>
    <row r="17" spans="3:15" x14ac:dyDescent="0.2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f>SUM(Table8[[#This Row],[January]:[December]])</f>
        <v>0</v>
      </c>
    </row>
    <row r="18" spans="3:15" x14ac:dyDescent="0.2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>
        <f>SUM(Table8[[#This Row],[January]:[December]])</f>
        <v>0</v>
      </c>
    </row>
    <row r="19" spans="3:15" x14ac:dyDescent="0.2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>
        <f>SUM(Table8[[#This Row],[January]:[December]])</f>
        <v>0</v>
      </c>
    </row>
    <row r="20" spans="3:15" x14ac:dyDescent="0.2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>
        <f>SUM(Table8[[#This Row],[January]:[December]])</f>
        <v>0</v>
      </c>
    </row>
    <row r="21" spans="3:15" x14ac:dyDescent="0.2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>
        <f>SUM(Table8[[#This Row],[January]:[December]])</f>
        <v>0</v>
      </c>
    </row>
    <row r="22" spans="3:15" x14ac:dyDescent="0.2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f>SUM(Table8[[#This Row],[January]:[December]])</f>
        <v>0</v>
      </c>
    </row>
    <row r="23" spans="3:15" x14ac:dyDescent="0.2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f>SUM(Table8[[#This Row],[January]:[December]])</f>
        <v>0</v>
      </c>
    </row>
    <row r="24" spans="3:15" x14ac:dyDescent="0.2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>SUM(Table8[[#This Row],[January]:[December]])</f>
        <v>0</v>
      </c>
    </row>
    <row r="25" spans="3:15" x14ac:dyDescent="0.2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f>SUM(Table8[[#This Row],[January]:[December]])</f>
        <v>0</v>
      </c>
    </row>
    <row r="26" spans="3:15" x14ac:dyDescent="0.2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>
        <f>SUM(Table8[[#This Row],[January]:[December]])</f>
        <v>0</v>
      </c>
    </row>
    <row r="27" spans="3:15" x14ac:dyDescent="0.2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>
        <f>SUM(Table8[[#This Row],[January]:[December]])</f>
        <v>0</v>
      </c>
    </row>
    <row r="28" spans="3:15" x14ac:dyDescent="0.2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>
        <f>SUM(Table8[[#This Row],[January]:[December]])</f>
        <v>0</v>
      </c>
    </row>
    <row r="29" spans="3:15" x14ac:dyDescent="0.2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f>SUM(Table8[[#This Row],[January]:[December]])</f>
        <v>0</v>
      </c>
    </row>
    <row r="30" spans="3:15" x14ac:dyDescent="0.2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f>SUM(Table8[[#This Row],[January]:[December]])</f>
        <v>0</v>
      </c>
    </row>
    <row r="31" spans="3:15" x14ac:dyDescent="0.2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f>SUM(Table8[[#This Row],[January]:[December]])</f>
        <v>0</v>
      </c>
    </row>
    <row r="32" spans="3:15" x14ac:dyDescent="0.2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>
        <f>SUM(Table8[[#This Row],[January]:[December]])</f>
        <v>0</v>
      </c>
    </row>
    <row r="33" spans="3:15" x14ac:dyDescent="0.2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>
        <f>SUM(Table8[[#This Row],[January]:[December]])</f>
        <v>0</v>
      </c>
    </row>
    <row r="34" spans="3:15" x14ac:dyDescent="0.2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>
        <f>SUM(Table8[[#This Row],[January]:[December]])</f>
        <v>0</v>
      </c>
    </row>
    <row r="35" spans="3:15" x14ac:dyDescent="0.2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f>SUM(Table8[[#This Row],[January]:[December]])</f>
        <v>0</v>
      </c>
    </row>
    <row r="36" spans="3:15" x14ac:dyDescent="0.2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f>SUM(Table8[[#This Row],[January]:[December]])</f>
        <v>0</v>
      </c>
    </row>
    <row r="37" spans="3:15" x14ac:dyDescent="0.2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f>SUM(Table8[[#This Row],[January]:[December]])</f>
        <v>0</v>
      </c>
    </row>
    <row r="38" spans="3:15" x14ac:dyDescent="0.2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>
        <f>SUM(Table8[[#This Row],[January]:[December]])</f>
        <v>0</v>
      </c>
    </row>
    <row r="39" spans="3:15" x14ac:dyDescent="0.2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>
        <f>SUM(Table8[[#This Row],[January]:[December]])</f>
        <v>0</v>
      </c>
    </row>
    <row r="40" spans="3:15" x14ac:dyDescent="0.2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>
        <f>SUM(Table8[[#This Row],[January]:[December]])</f>
        <v>0</v>
      </c>
    </row>
    <row r="41" spans="3:15" x14ac:dyDescent="0.2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>
        <f>SUM(Table8[[#This Row],[January]:[December]])</f>
        <v>0</v>
      </c>
    </row>
    <row r="42" spans="3:15" x14ac:dyDescent="0.2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>
        <f>SUM(Table8[[#This Row],[January]:[December]])</f>
        <v>0</v>
      </c>
    </row>
    <row r="43" spans="3:15" x14ac:dyDescent="0.2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f>SUM(Table8[[#This Row],[January]:[December]])</f>
        <v>0</v>
      </c>
    </row>
    <row r="44" spans="3:15" x14ac:dyDescent="0.2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>
        <f>SUM(Table8[[#This Row],[January]:[December]])</f>
        <v>0</v>
      </c>
    </row>
    <row r="45" spans="3:15" x14ac:dyDescent="0.2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f>SUM(Table8[[#This Row],[January]:[December]])</f>
        <v>0</v>
      </c>
    </row>
    <row r="46" spans="3:15" x14ac:dyDescent="0.2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>
        <f>SUM(Table8[[#This Row],[January]:[December]])</f>
        <v>0</v>
      </c>
    </row>
    <row r="47" spans="3:15" x14ac:dyDescent="0.2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>
        <f>SUM(Table8[[#This Row],[January]:[December]])</f>
        <v>0</v>
      </c>
    </row>
    <row r="48" spans="3:15" x14ac:dyDescent="0.2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>
        <f>SUM(Table8[[#This Row],[January]:[December]])</f>
        <v>0</v>
      </c>
    </row>
    <row r="49" spans="3:15" x14ac:dyDescent="0.2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>
        <f>SUM(Table8[[#This Row],[January]:[December]])</f>
        <v>0</v>
      </c>
    </row>
    <row r="50" spans="3:15" x14ac:dyDescent="0.2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>
        <f>SUM(Table8[[#This Row],[January]:[December]])</f>
        <v>0</v>
      </c>
    </row>
    <row r="51" spans="3:15" ht="22.5" x14ac:dyDescent="0.3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9" t="s">
        <v>101</v>
      </c>
      <c r="O51" s="28">
        <f>SUM(Table8[Total])</f>
        <v>0</v>
      </c>
    </row>
    <row r="52" spans="3:15" x14ac:dyDescent="0.2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3:15" x14ac:dyDescent="0.2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3:15" x14ac:dyDescent="0.2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3 p T W v W / A j G l A A A A 9 w A A A B I A H A B D b 2 5 m a W c v U G F j a 2 F n Z S 5 4 b W w g o h g A K K A U A A A A A A A A A A A A A A A A A A A A A A A A A A A A h Y 8 x D o I w G I W v Q r r T F h g E 8 l M G V z A m J s a 1 K R U a o R h a L H d z 8 E h e Q Y y i b o 7 v e 9 / w 3 v 1 6 g 3 z q W u 8 i B 6 N 6 n a E A U + R J L f p K 6 T p D o z 3 6 M c o Z b L k 4 8 V p 6 s 6 x N O p k q Q 4 2 1 5 5 Q Q 5 x x 2 E e 6 H m o S U B u R Q F j v R y I 6 j j 6 z + y 7 7 S x n I t J G K w f 4 1 h I Q 6 i B A f x K s E U y E K h V P p r h P P g Z / s D Y T 2 2 d h w k k 9 r f F E C W C O R 9 g j 0 A U E s D B B Q A A g A I A M d 6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l N a K I p H u A 4 A A A A R A A A A E w A c A E Z v c m 1 1 b G F z L 1 N l Y 3 R p b 2 4 x L m 0 g o h g A K K A U A A A A A A A A A A A A A A A A A A A A A A A A A A A A K 0 5 N L s n M z 1 M I h t C G 1 g B Q S w E C L Q A U A A I A C A D H e l N a 9 b 8 C M a U A A A D 3 A A A A E g A A A A A A A A A A A A A A A A A A A A A A Q 2 9 u Z m l n L 1 B h Y 2 t h Z 2 U u e G 1 s U E s B A i 0 A F A A C A A g A x 3 p T W g / K 6 a u k A A A A 6 Q A A A B M A A A A A A A A A A A A A A A A A 8 Q A A A F t D b 2 5 0 Z W 5 0 X 1 R 5 c G V z X S 5 4 b W x Q S w E C L Q A U A A I A C A D H e l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t 1 9 D q c T A 0 S u 8 M 2 z F m F u 5 g A A A A A C A A A A A A A Q Z g A A A A E A A C A A A A B H D 2 V e e S d o 9 i q G 8 G A Z X E w Q q p Z r 8 D x I z Y X 2 Z l N N l C l K v w A A A A A O g A A A A A I A A C A A A A C c u b O t Z 9 c r 5 D K I Z l Q Z T q v l / A t 6 Q e g n q b P I y A E d 1 d V U a V A A A A C N M Y 7 4 S d J V Z i S B I U i 6 + j r T k G Y M t A q g d b J W e Z L 7 k / H m K X U S V + w O g 7 M d K 5 R d n / S w o N D O W x L g r T n P U T l w y + 9 y 7 X v 0 z Y Y 3 n y z w e F A f p O g J s 3 0 g C U A A A A A P J n I C I H 9 E C Q 7 R e v 1 u 2 D u Z 8 z G r I k c P l P C a G j D Z w y 6 Q 8 3 + n y h a z S + w q Q A 9 s p M M 9 H Q R 4 6 i j 8 6 b I M h j 7 n z d e p 7 J j P < / D a t a M a s h u p > 
</file>

<file path=customXml/itemProps1.xml><?xml version="1.0" encoding="utf-8"?>
<ds:datastoreItem xmlns:ds="http://schemas.openxmlformats.org/officeDocument/2006/customXml" ds:itemID="{7F53B8C3-9DBC-4642-B3FB-D65D457C0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Totaaloverzicht</vt:lpstr>
      <vt:lpstr>JAN</vt:lpstr>
      <vt:lpstr>Namen en Groepen</vt:lpstr>
      <vt:lpstr>-&gt; Niet aanraken -&gt;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Ozzymops</dc:creator>
  <cp:lastModifiedBy>Justin Muris</cp:lastModifiedBy>
  <dcterms:created xsi:type="dcterms:W3CDTF">2015-06-05T18:17:20Z</dcterms:created>
  <dcterms:modified xsi:type="dcterms:W3CDTF">2025-02-19T15:10:45Z</dcterms:modified>
</cp:coreProperties>
</file>