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2orSC" sheetId="1" r:id="rId1"/>
    <sheet name="2-1Cascade" sheetId="4" r:id="rId2"/>
    <sheet name="2orGM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I3" i="4"/>
  <c r="G3" i="4"/>
  <c r="F3" i="4"/>
  <c r="G2" i="4"/>
  <c r="F2" i="4"/>
  <c r="C3" i="4"/>
  <c r="J5" i="4"/>
  <c r="D3" i="4"/>
  <c r="D2" i="4"/>
  <c r="C2" i="4"/>
  <c r="M5" i="3"/>
  <c r="J5" i="1"/>
  <c r="E3" i="1"/>
  <c r="E2" i="1"/>
  <c r="D3" i="1"/>
  <c r="D2" i="1"/>
  <c r="C3" i="1"/>
  <c r="C2" i="1"/>
  <c r="I3" i="1"/>
</calcChain>
</file>

<file path=xl/sharedStrings.xml><?xml version="1.0" encoding="utf-8"?>
<sst xmlns="http://schemas.openxmlformats.org/spreadsheetml/2006/main" count="61" uniqueCount="28">
  <si>
    <t>Min</t>
  </si>
  <si>
    <t>Max</t>
  </si>
  <si>
    <t>Npoints</t>
  </si>
  <si>
    <t>Adc</t>
  </si>
  <si>
    <t>points_data_set</t>
  </si>
  <si>
    <t>Inicial</t>
  </si>
  <si>
    <t>Filtrado</t>
  </si>
  <si>
    <t>% Descartado</t>
  </si>
  <si>
    <t>Gm(A/V)</t>
  </si>
  <si>
    <t>Io(A)</t>
  </si>
  <si>
    <t>Adc1</t>
  </si>
  <si>
    <t>Gm1(A/V)</t>
  </si>
  <si>
    <t>Io1(A)</t>
  </si>
  <si>
    <t>Adc2</t>
  </si>
  <si>
    <t>Gm2(A/V)</t>
  </si>
  <si>
    <t>Io2(A)</t>
  </si>
  <si>
    <t>IIP3_INT1(dBm)</t>
  </si>
  <si>
    <t>GBW1(MHz)</t>
  </si>
  <si>
    <t>GBW2(MHz)</t>
  </si>
  <si>
    <t>IIP3_INT2(dBm)</t>
  </si>
  <si>
    <t>IIP_FF(dBm)</t>
  </si>
  <si>
    <t>Escala</t>
  </si>
  <si>
    <t>Vn(Vrms)</t>
  </si>
  <si>
    <t>Description</t>
  </si>
  <si>
    <t>log</t>
  </si>
  <si>
    <t>escala</t>
  </si>
  <si>
    <t>description</t>
  </si>
  <si>
    <t>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</si>
</sst>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0" borderId="0" xfId="0" applyFont="1"/>
    <xf numFmtId="0" fontId="0" fillId="3" borderId="0" xfId="0" applyFill="1"/>
    <xf numFmtId="11" fontId="0" fillId="0" borderId="1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E5" sqref="E5"/>
    </sheetView>
  </sheetViews>
  <sheetFormatPr baseColWidth="10" defaultColWidth="8.88671875" defaultRowHeight="14.4" x14ac:dyDescent="0.3"/>
  <cols>
    <col min="1" max="1" width="10.21875" bestFit="1" customWidth="1"/>
    <col min="5" max="5" width="10" bestFit="1" customWidth="1"/>
    <col min="9" max="9" width="12.21875" bestFit="1" customWidth="1"/>
  </cols>
  <sheetData>
    <row r="1" spans="1:10" x14ac:dyDescent="0.3">
      <c r="A1" s="1"/>
      <c r="B1" s="2" t="s">
        <v>3</v>
      </c>
      <c r="C1" s="2" t="s">
        <v>8</v>
      </c>
      <c r="D1" s="2" t="s">
        <v>9</v>
      </c>
      <c r="E1" s="2" t="s">
        <v>22</v>
      </c>
      <c r="I1" s="3" t="s">
        <v>4</v>
      </c>
      <c r="J1" s="3"/>
    </row>
    <row r="2" spans="1:10" x14ac:dyDescent="0.3">
      <c r="A2" s="2" t="s">
        <v>0</v>
      </c>
      <c r="B2" s="1">
        <v>10</v>
      </c>
      <c r="C2" s="1">
        <f>0.00001</f>
        <v>1.0000000000000001E-5</v>
      </c>
      <c r="D2" s="1">
        <f>0.0001</f>
        <v>1E-4</v>
      </c>
      <c r="E2" s="1">
        <f>0.00000000001</f>
        <v>9.9999999999999994E-12</v>
      </c>
      <c r="I2" s="2" t="s">
        <v>5</v>
      </c>
      <c r="J2" s="2" t="s">
        <v>6</v>
      </c>
    </row>
    <row r="3" spans="1:10" x14ac:dyDescent="0.3">
      <c r="A3" s="2" t="s">
        <v>1</v>
      </c>
      <c r="B3" s="1">
        <v>1000</v>
      </c>
      <c r="C3" s="1">
        <f>0.001</f>
        <v>1E-3</v>
      </c>
      <c r="D3" s="1">
        <f>0.01</f>
        <v>0.01</v>
      </c>
      <c r="E3" s="1">
        <f>0.0000001</f>
        <v>9.9999999999999995E-8</v>
      </c>
      <c r="I3" s="1">
        <f>E4</f>
        <v>50000</v>
      </c>
      <c r="J3" s="1">
        <v>23433</v>
      </c>
    </row>
    <row r="4" spans="1:10" x14ac:dyDescent="0.3">
      <c r="A4" s="2" t="s">
        <v>2</v>
      </c>
      <c r="B4" s="1">
        <v>50000</v>
      </c>
      <c r="C4" s="1">
        <v>50000</v>
      </c>
      <c r="D4" s="1">
        <v>50000</v>
      </c>
      <c r="E4" s="1">
        <v>50000</v>
      </c>
    </row>
    <row r="5" spans="1:10" x14ac:dyDescent="0.3">
      <c r="A5" s="2" t="s">
        <v>21</v>
      </c>
      <c r="B5" s="1" t="s">
        <v>24</v>
      </c>
      <c r="C5" s="1" t="s">
        <v>24</v>
      </c>
      <c r="D5" s="1" t="s">
        <v>24</v>
      </c>
      <c r="E5" s="1" t="s">
        <v>24</v>
      </c>
      <c r="I5" s="2" t="s">
        <v>7</v>
      </c>
      <c r="J5" s="1">
        <f>(1-J3/I3)*100</f>
        <v>53.133999999999993</v>
      </c>
    </row>
    <row r="6" spans="1:10" x14ac:dyDescent="0.3">
      <c r="A6" s="2" t="s">
        <v>23</v>
      </c>
      <c r="B6" s="1"/>
      <c r="C6" s="1"/>
      <c r="D6" s="1"/>
      <c r="E6" s="1"/>
    </row>
  </sheetData>
  <mergeCells count="1"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I5" sqref="I5:J5"/>
    </sheetView>
  </sheetViews>
  <sheetFormatPr baseColWidth="10" defaultColWidth="8.88671875" defaultRowHeight="14.4" x14ac:dyDescent="0.3"/>
  <cols>
    <col min="1" max="1" width="10" bestFit="1" customWidth="1"/>
    <col min="5" max="5" width="10" bestFit="1" customWidth="1"/>
    <col min="9" max="9" width="12.21875" bestFit="1" customWidth="1"/>
  </cols>
  <sheetData>
    <row r="1" spans="1:10" x14ac:dyDescent="0.3">
      <c r="A1" s="1"/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I1" s="3" t="s">
        <v>4</v>
      </c>
      <c r="J1" s="3"/>
    </row>
    <row r="2" spans="1:10" x14ac:dyDescent="0.3">
      <c r="A2" s="2" t="s">
        <v>0</v>
      </c>
      <c r="B2" s="1">
        <v>100</v>
      </c>
      <c r="C2" s="1">
        <f>0.00001</f>
        <v>1.0000000000000001E-5</v>
      </c>
      <c r="D2" s="1">
        <f>0.0001</f>
        <v>1E-4</v>
      </c>
      <c r="E2" s="1">
        <v>100</v>
      </c>
      <c r="F2" s="1">
        <f>0.00001</f>
        <v>1.0000000000000001E-5</v>
      </c>
      <c r="G2" s="1">
        <f>0.0001</f>
        <v>1E-4</v>
      </c>
      <c r="I2" s="2" t="s">
        <v>5</v>
      </c>
      <c r="J2" s="2" t="s">
        <v>6</v>
      </c>
    </row>
    <row r="3" spans="1:10" x14ac:dyDescent="0.3">
      <c r="A3" s="2" t="s">
        <v>1</v>
      </c>
      <c r="B3" s="1">
        <v>10000</v>
      </c>
      <c r="C3" s="1">
        <f>0.01</f>
        <v>0.01</v>
      </c>
      <c r="D3" s="1">
        <f>0.01</f>
        <v>0.01</v>
      </c>
      <c r="E3" s="1">
        <v>10000</v>
      </c>
      <c r="F3" s="1">
        <f>0.01</f>
        <v>0.01</v>
      </c>
      <c r="G3" s="1">
        <f>0.01</f>
        <v>0.01</v>
      </c>
      <c r="I3" s="1">
        <f>B4*C4*D4*5</f>
        <v>62500</v>
      </c>
      <c r="J3" s="1">
        <v>59827</v>
      </c>
    </row>
    <row r="4" spans="1:10" x14ac:dyDescent="0.3">
      <c r="A4" s="2" t="s">
        <v>2</v>
      </c>
      <c r="B4" s="1">
        <v>50</v>
      </c>
      <c r="C4" s="1">
        <v>25</v>
      </c>
      <c r="D4" s="1">
        <v>10</v>
      </c>
      <c r="E4" s="1">
        <v>50</v>
      </c>
      <c r="F4" s="1">
        <v>25</v>
      </c>
      <c r="G4" s="1">
        <v>10</v>
      </c>
    </row>
    <row r="5" spans="1:10" x14ac:dyDescent="0.3">
      <c r="A5" s="2" t="s">
        <v>25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I5" s="2" t="s">
        <v>7</v>
      </c>
      <c r="J5" s="1">
        <f>(1-J3/I3)*100</f>
        <v>4.2768000000000033</v>
      </c>
    </row>
    <row r="6" spans="1:10" x14ac:dyDescent="0.3">
      <c r="A6" s="2" t="s">
        <v>26</v>
      </c>
      <c r="B6" s="1"/>
      <c r="C6" s="1"/>
      <c r="D6" s="1"/>
      <c r="E6" s="1"/>
      <c r="F6" s="1"/>
      <c r="G6" s="1"/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F13" sqref="F13"/>
    </sheetView>
  </sheetViews>
  <sheetFormatPr baseColWidth="10" defaultColWidth="8.88671875" defaultRowHeight="14.4" x14ac:dyDescent="0.3"/>
  <cols>
    <col min="1" max="1" width="10" bestFit="1" customWidth="1"/>
    <col min="3" max="3" width="10.88671875" bestFit="1" customWidth="1"/>
    <col min="4" max="4" width="13.77734375" bestFit="1" customWidth="1"/>
    <col min="5" max="5" width="10" bestFit="1" customWidth="1"/>
    <col min="6" max="6" width="10.88671875" bestFit="1" customWidth="1"/>
    <col min="7" max="8" width="13.77734375" bestFit="1" customWidth="1"/>
    <col min="9" max="9" width="12.21875" bestFit="1" customWidth="1"/>
    <col min="12" max="12" width="12.21875" bestFit="1" customWidth="1"/>
  </cols>
  <sheetData>
    <row r="1" spans="1:13" x14ac:dyDescent="0.3">
      <c r="A1" s="1"/>
      <c r="B1" s="2" t="s">
        <v>10</v>
      </c>
      <c r="C1" s="2" t="s">
        <v>17</v>
      </c>
      <c r="D1" s="2" t="s">
        <v>16</v>
      </c>
      <c r="E1" s="2" t="s">
        <v>13</v>
      </c>
      <c r="F1" s="2" t="s">
        <v>18</v>
      </c>
      <c r="G1" s="2" t="s">
        <v>19</v>
      </c>
      <c r="H1" s="2" t="s">
        <v>20</v>
      </c>
      <c r="L1" s="3" t="s">
        <v>4</v>
      </c>
      <c r="M1" s="3"/>
    </row>
    <row r="2" spans="1:13" x14ac:dyDescent="0.3">
      <c r="A2" s="2" t="s">
        <v>0</v>
      </c>
      <c r="B2" s="1">
        <v>10</v>
      </c>
      <c r="C2" s="1">
        <v>1</v>
      </c>
      <c r="D2" s="1">
        <v>-10</v>
      </c>
      <c r="E2" s="1">
        <v>10</v>
      </c>
      <c r="F2" s="1">
        <v>1</v>
      </c>
      <c r="G2" s="1">
        <v>-10</v>
      </c>
      <c r="H2" s="1">
        <v>-10</v>
      </c>
      <c r="L2" s="2" t="s">
        <v>5</v>
      </c>
      <c r="M2" s="2" t="s">
        <v>6</v>
      </c>
    </row>
    <row r="3" spans="1:13" x14ac:dyDescent="0.3">
      <c r="A3" s="2" t="s">
        <v>1</v>
      </c>
      <c r="B3" s="1">
        <v>1000</v>
      </c>
      <c r="C3" s="6">
        <v>1000</v>
      </c>
      <c r="D3" s="1">
        <v>50</v>
      </c>
      <c r="E3" s="1">
        <v>1000</v>
      </c>
      <c r="F3" s="6">
        <v>1000</v>
      </c>
      <c r="G3" s="1">
        <v>50</v>
      </c>
      <c r="H3" s="1">
        <v>50</v>
      </c>
      <c r="L3" s="1">
        <f>40*10*25*5</f>
        <v>50000</v>
      </c>
      <c r="M3" s="1">
        <v>16335</v>
      </c>
    </row>
    <row r="4" spans="1:13" x14ac:dyDescent="0.3">
      <c r="A4" s="2" t="s">
        <v>2</v>
      </c>
      <c r="B4" s="1">
        <v>40</v>
      </c>
      <c r="C4" s="1">
        <v>25</v>
      </c>
      <c r="D4" s="1">
        <v>10</v>
      </c>
      <c r="E4" s="1">
        <v>40</v>
      </c>
      <c r="F4" s="1">
        <v>25</v>
      </c>
      <c r="G4" s="1">
        <v>10</v>
      </c>
      <c r="H4" s="1">
        <v>10</v>
      </c>
    </row>
    <row r="5" spans="1:13" x14ac:dyDescent="0.3">
      <c r="A5" s="2" t="s">
        <v>25</v>
      </c>
      <c r="B5" s="1" t="s">
        <v>24</v>
      </c>
      <c r="C5" s="1" t="s">
        <v>24</v>
      </c>
      <c r="D5" s="1" t="s">
        <v>27</v>
      </c>
      <c r="E5" s="1" t="s">
        <v>24</v>
      </c>
      <c r="F5" s="1" t="s">
        <v>24</v>
      </c>
      <c r="G5" s="1" t="s">
        <v>27</v>
      </c>
      <c r="H5" s="1" t="s">
        <v>27</v>
      </c>
      <c r="L5" s="2" t="s">
        <v>7</v>
      </c>
      <c r="M5" s="1">
        <f>(1-M3/L3)*100</f>
        <v>67.33</v>
      </c>
    </row>
    <row r="6" spans="1:13" x14ac:dyDescent="0.3">
      <c r="A6" s="2" t="s">
        <v>26</v>
      </c>
      <c r="B6" s="1"/>
      <c r="C6" s="1"/>
      <c r="D6" s="1"/>
      <c r="E6" s="1"/>
      <c r="F6" s="1"/>
      <c r="G6" s="1"/>
      <c r="H6" s="1"/>
    </row>
    <row r="13" spans="1:13" x14ac:dyDescent="0.3">
      <c r="F13" s="7"/>
    </row>
    <row r="16" spans="1:13" x14ac:dyDescent="0.3">
      <c r="F16" s="4"/>
      <c r="H16" s="5"/>
    </row>
  </sheetData>
  <mergeCells count="1">
    <mergeCell ref="L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2orSC</vt:lpstr>
      <vt:lpstr>2-1Cascade</vt:lpstr>
      <vt:lpstr>2orGM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2023-07-25T18:54:17Z</dcterms:modified>
</cp:coreProperties>
</file>