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h\Desktop\MELTS-online\data\"/>
    </mc:Choice>
  </mc:AlternateContent>
  <xr:revisionPtr revIDLastSave="0" documentId="13_ncr:1_{F4B712F3-F6E4-4DE0-BC01-DE6D08E7D2D1}" xr6:coauthVersionLast="47" xr6:coauthVersionMax="47" xr10:uidLastSave="{00000000-0000-0000-0000-000000000000}"/>
  <bookViews>
    <workbookView xWindow="-120" yWindow="-120" windowWidth="29040" windowHeight="16440" xr2:uid="{9FE6195A-2F86-430D-9ED5-FF34D79E2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5" i="1" l="1"/>
  <c r="BU5" i="1"/>
  <c r="BT5" i="1"/>
  <c r="N5" i="1"/>
  <c r="M5" i="1"/>
  <c r="L5" i="1"/>
  <c r="K5" i="1"/>
  <c r="J5" i="1"/>
  <c r="I5" i="1"/>
  <c r="H5" i="1"/>
  <c r="G5" i="1"/>
  <c r="F5" i="1"/>
  <c r="E5" i="1"/>
  <c r="BV4" i="1"/>
  <c r="BU4" i="1"/>
  <c r="BT4" i="1"/>
  <c r="N4" i="1"/>
  <c r="M4" i="1"/>
  <c r="L4" i="1"/>
  <c r="K4" i="1"/>
  <c r="J4" i="1"/>
  <c r="I4" i="1"/>
  <c r="H4" i="1"/>
  <c r="G4" i="1"/>
  <c r="F4" i="1"/>
  <c r="E4" i="1"/>
  <c r="BV3" i="1"/>
  <c r="BU3" i="1"/>
  <c r="BT3" i="1"/>
  <c r="N3" i="1"/>
  <c r="M3" i="1"/>
  <c r="L3" i="1"/>
  <c r="K3" i="1"/>
  <c r="J3" i="1"/>
  <c r="I3" i="1"/>
  <c r="H3" i="1"/>
  <c r="G3" i="1"/>
  <c r="F3" i="1"/>
  <c r="E3" i="1"/>
  <c r="BV2" i="1"/>
  <c r="BU2" i="1"/>
  <c r="BT2" i="1"/>
  <c r="N2" i="1"/>
  <c r="M2" i="1"/>
  <c r="L2" i="1"/>
  <c r="K2" i="1"/>
  <c r="J2" i="1"/>
  <c r="F2" i="1"/>
  <c r="E2" i="1"/>
</calcChain>
</file>

<file path=xl/sharedStrings.xml><?xml version="1.0" encoding="utf-8"?>
<sst xmlns="http://schemas.openxmlformats.org/spreadsheetml/2006/main" count="86" uniqueCount="82">
  <si>
    <t>K2O</t>
  </si>
  <si>
    <t>P2O5</t>
  </si>
  <si>
    <t>LOI</t>
  </si>
  <si>
    <t>V</t>
  </si>
  <si>
    <t>Y</t>
  </si>
  <si>
    <t>W</t>
  </si>
  <si>
    <t>U</t>
  </si>
  <si>
    <t>ThYb</t>
  </si>
  <si>
    <t>NbYb</t>
  </si>
  <si>
    <t>CsRb</t>
  </si>
  <si>
    <t>TaYb</t>
  </si>
  <si>
    <t>ThTa</t>
  </si>
  <si>
    <t>LaYb</t>
  </si>
  <si>
    <t>FeO</t>
  </si>
  <si>
    <t>Ti</t>
  </si>
  <si>
    <t>K</t>
  </si>
  <si>
    <t>P</t>
  </si>
  <si>
    <t>Cr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</si>
  <si>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</si>
  <si>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</si>
  <si>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</si>
  <si>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</si>
  <si>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</si>
  <si>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</si>
  <si>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</si>
  <si>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</si>
  <si>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</si>
  <si>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Zr</t>
  </si>
  <si>
    <t>Nb</t>
  </si>
  <si>
    <t>Mo</t>
  </si>
  <si>
    <t>Ag</t>
  </si>
  <si>
    <t>In</t>
  </si>
  <si>
    <t>Sn</t>
  </si>
  <si>
    <t>Sb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</si>
  <si>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</si>
  <si>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</si>
  <si>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</si>
  <si>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</si>
  <si>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</si>
  <si>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</si>
  <si>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</si>
  <si>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</si>
  <si>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</si>
  <si>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</si>
  <si>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</si>
  <si>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</si>
  <si>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</si>
  <si>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</si>
  <si>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</si>
  <si>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</si>
  <si>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</si>
  <si>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</si>
  <si>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Tl</t>
  </si>
  <si>
    <t>Pb</t>
  </si>
  <si>
    <t>Bi</t>
  </si>
  <si>
    <t>Th</t>
  </si>
  <si>
    <t>Sc</t>
  </si>
  <si>
    <t>Be</t>
  </si>
  <si>
    <t>SiO2</t>
  </si>
  <si>
    <t>Al2O3</t>
  </si>
  <si>
    <t>Fe2O3(T)</t>
  </si>
  <si>
    <t>MnO</t>
  </si>
  <si>
    <t>MgO</t>
  </si>
  <si>
    <t>CaO</t>
  </si>
  <si>
    <t>Na2O</t>
  </si>
  <si>
    <t>TiO2</t>
  </si>
  <si>
    <t>Total</t>
  </si>
  <si>
    <t>NbN</t>
  </si>
  <si>
    <t>HfN</t>
  </si>
  <si>
    <t>ThN</t>
  </si>
  <si>
    <t>sample</t>
  </si>
  <si>
    <t>sample1</t>
  </si>
  <si>
    <t>sample2</t>
  </si>
  <si>
    <t>sample3</t>
  </si>
  <si>
    <t>sample4</t>
  </si>
  <si>
    <t>dashed</t>
  </si>
  <si>
    <t>solid</t>
  </si>
  <si>
    <t>linestyle</t>
  </si>
  <si>
    <t>hexcolor</t>
  </si>
  <si>
    <t>#611717</t>
  </si>
  <si>
    <t>#171761</t>
  </si>
  <si>
    <t>linewidth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</si>
</sst>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</cellXfs>
  <cellStyles count="2">
    <cellStyle name="Normal" xfId="0" builtinId="0"/>
    <cellStyle name="Standard 2" xfId="1" xr:uid="{36E9DF74-C2EE-4E7D-9DA0-E405A556F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6CEF-E1E8-41B4-91ED-86C6CC4D3BAD}">
  <dimension ref="A1:BV12"/>
  <sheetViews>
    <sheetView tabSelected="1" workbookViewId="0">
      <selection activeCell="D13" sqref="D13"/>
    </sheetView>
  </sheetViews>
  <sheetFormatPr defaultRowHeight="15" x14ac:dyDescent="0.25"/>
  <cols>
    <col min="4" max="4" width="15.140625" customWidth="1"/>
  </cols>
  <sheetData>
    <row r="1" spans="1:74" s="1" customFormat="1" x14ac:dyDescent="0.25">
      <c r="A1" s="2" t="s">
        <v>70</v>
      </c>
      <c r="B1" s="2" t="s">
        <v>77</v>
      </c>
      <c r="C1" s="2" t="s">
        <v>78</v>
      </c>
      <c r="D1" s="2" t="s">
        <v>81</v>
      </c>
      <c r="E1" s="2" t="s">
        <v>7</v>
      </c>
      <c r="F1" s="2" t="s">
        <v>8</v>
      </c>
      <c r="G1" t="s">
        <v>9</v>
      </c>
      <c r="H1" t="s">
        <v>10</v>
      </c>
      <c r="I1" t="s">
        <v>11</v>
      </c>
      <c r="J1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3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4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6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0</v>
      </c>
      <c r="BP1" s="2" t="s">
        <v>65</v>
      </c>
      <c r="BQ1" s="2" t="s">
        <v>1</v>
      </c>
      <c r="BR1" s="2" t="s">
        <v>2</v>
      </c>
      <c r="BS1" s="2" t="s">
        <v>66</v>
      </c>
      <c r="BT1" s="2" t="s">
        <v>67</v>
      </c>
      <c r="BU1" s="2" t="s">
        <v>68</v>
      </c>
      <c r="BV1" s="2" t="s">
        <v>69</v>
      </c>
    </row>
    <row r="2" spans="1:74" ht="15" customHeight="1" x14ac:dyDescent="0.25">
      <c r="A2" s="2" t="s">
        <v>71</v>
      </c>
      <c r="B2" s="2" t="s">
        <v>75</v>
      </c>
      <c r="C2" t="s">
        <v>79</v>
      </c>
      <c r="D2" s="2">
        <v>2</v>
      </c>
      <c r="E2" s="3">
        <f t="shared" ref="E2:E5" si="0">BD2/AV2</f>
        <v>0.3728813559322034</v>
      </c>
      <c r="F2" s="4">
        <f t="shared" ref="F2:F5" si="1">AB2/AV2</f>
        <v>0.84745762711864414</v>
      </c>
      <c r="G2" s="3"/>
      <c r="H2" s="3"/>
      <c r="I2" s="3"/>
      <c r="J2" s="3">
        <f t="shared" ref="J2:J5" si="2">AJ2/AV2</f>
        <v>7.6271186440677967</v>
      </c>
      <c r="K2" s="3">
        <f t="shared" ref="K2:K5" si="3">BJ2*0.8998</f>
        <v>6.0466560000000005</v>
      </c>
      <c r="L2" s="3">
        <f>BP2*5995</f>
        <v>2859.6149999999998</v>
      </c>
      <c r="M2" s="3">
        <f>BO2/0.83013*10000</f>
        <v>4216.2071000927563</v>
      </c>
      <c r="N2" s="3">
        <f>BQ2/2.2951*10000</f>
        <v>130.71325868153892</v>
      </c>
      <c r="O2" s="5">
        <v>156</v>
      </c>
      <c r="P2" s="5">
        <v>80</v>
      </c>
      <c r="Q2" s="5">
        <v>29</v>
      </c>
      <c r="R2" s="5">
        <v>30</v>
      </c>
      <c r="S2" s="5">
        <v>20</v>
      </c>
      <c r="T2" s="5">
        <v>40</v>
      </c>
      <c r="U2" s="5">
        <v>17</v>
      </c>
      <c r="V2" s="5">
        <v>1.3</v>
      </c>
      <c r="W2" s="6"/>
      <c r="X2" s="5">
        <v>2</v>
      </c>
      <c r="Y2" s="5">
        <v>845</v>
      </c>
      <c r="Z2" s="5">
        <v>6.2</v>
      </c>
      <c r="AA2" s="5">
        <v>14</v>
      </c>
      <c r="AB2" s="5">
        <v>0.5</v>
      </c>
      <c r="AC2" s="6"/>
      <c r="AD2" s="6"/>
      <c r="AE2" s="6"/>
      <c r="AF2" s="6"/>
      <c r="AG2" s="6"/>
      <c r="AH2" s="6"/>
      <c r="AI2" s="5">
        <v>290</v>
      </c>
      <c r="AJ2" s="7">
        <v>4.5</v>
      </c>
      <c r="AK2" s="5">
        <v>9.65</v>
      </c>
      <c r="AL2" s="5">
        <v>1.23</v>
      </c>
      <c r="AM2" s="5">
        <v>5.51</v>
      </c>
      <c r="AN2" s="5">
        <v>1.17</v>
      </c>
      <c r="AO2" s="5">
        <v>0.74199999999999999</v>
      </c>
      <c r="AP2" s="5">
        <v>1.07</v>
      </c>
      <c r="AQ2" s="5">
        <v>0.18</v>
      </c>
      <c r="AR2" s="5">
        <v>1.1000000000000001</v>
      </c>
      <c r="AS2" s="5">
        <v>0.23</v>
      </c>
      <c r="AT2" s="5">
        <v>0.65</v>
      </c>
      <c r="AU2" s="5">
        <v>9.4E-2</v>
      </c>
      <c r="AV2" s="5">
        <v>0.59</v>
      </c>
      <c r="AW2" s="5">
        <v>8.4000000000000005E-2</v>
      </c>
      <c r="AX2" s="5">
        <v>0.4</v>
      </c>
      <c r="AY2" s="5">
        <v>0.01</v>
      </c>
      <c r="AZ2" s="6"/>
      <c r="BA2" s="6"/>
      <c r="BB2" s="6"/>
      <c r="BC2" s="6"/>
      <c r="BD2" s="5">
        <v>0.22</v>
      </c>
      <c r="BE2" s="5">
        <v>0.09</v>
      </c>
      <c r="BF2" s="5">
        <v>21</v>
      </c>
      <c r="BG2" s="6"/>
      <c r="BH2" s="5">
        <v>52.19</v>
      </c>
      <c r="BI2" s="5">
        <v>20.05</v>
      </c>
      <c r="BJ2" s="5">
        <v>6.72</v>
      </c>
      <c r="BK2" s="5">
        <v>0.08</v>
      </c>
      <c r="BL2" s="5">
        <v>5.5</v>
      </c>
      <c r="BM2" s="5">
        <v>10.69</v>
      </c>
      <c r="BN2" s="5">
        <v>3.45</v>
      </c>
      <c r="BO2" s="5">
        <v>0.35</v>
      </c>
      <c r="BP2" s="5">
        <v>0.47699999999999998</v>
      </c>
      <c r="BQ2" s="5">
        <v>0.03</v>
      </c>
      <c r="BR2" s="5">
        <v>0.59</v>
      </c>
      <c r="BS2" s="5">
        <v>100.1</v>
      </c>
      <c r="BT2" s="8">
        <f t="shared" ref="BT2:BT5" si="4">AB2/(AB2+AX2+BD2)*100</f>
        <v>44.642857142857139</v>
      </c>
      <c r="BU2" s="8">
        <f t="shared" ref="BU2:BU5" si="5">AX2/(AB2+AX2+BD2)*100</f>
        <v>35.714285714285715</v>
      </c>
      <c r="BV2" s="8">
        <f t="shared" ref="BV2:BV5" si="6">BD2/(AB2+AX2+BD2)*100</f>
        <v>19.642857142857142</v>
      </c>
    </row>
    <row r="3" spans="1:74" ht="15" customHeight="1" x14ac:dyDescent="0.25">
      <c r="A3" s="2" t="s">
        <v>72</v>
      </c>
      <c r="B3" s="2" t="s">
        <v>75</v>
      </c>
      <c r="C3" t="s">
        <v>79</v>
      </c>
      <c r="D3" s="2">
        <v>2</v>
      </c>
      <c r="E3" s="3">
        <f t="shared" si="0"/>
        <v>0.60784313725490191</v>
      </c>
      <c r="F3" s="4">
        <f t="shared" si="1"/>
        <v>1.5686274509803921</v>
      </c>
      <c r="G3" s="3">
        <f t="shared" ref="G3:G5" si="7">AH3/X3</f>
        <v>3.3333333333333333E-2</v>
      </c>
      <c r="H3" s="3">
        <f>AY3/AV3</f>
        <v>7.8431372549019607E-2</v>
      </c>
      <c r="I3" s="3">
        <f>BD3/AY3</f>
        <v>7.75</v>
      </c>
      <c r="J3" s="3">
        <f t="shared" si="2"/>
        <v>11.058823529411764</v>
      </c>
      <c r="K3" s="3">
        <f t="shared" si="3"/>
        <v>4.9668960000000002</v>
      </c>
      <c r="L3" s="3">
        <f t="shared" ref="L3:L4" si="8">BP3*5995</f>
        <v>1810.49</v>
      </c>
      <c r="M3" s="3">
        <f t="shared" ref="M3:M5" si="9">BO3/0.83013*10000</f>
        <v>4938.9854601086572</v>
      </c>
      <c r="N3" s="3">
        <f t="shared" ref="N3:N5" si="10">BQ3/2.2951*10000</f>
        <v>217.85543113589821</v>
      </c>
      <c r="O3" s="5">
        <v>74</v>
      </c>
      <c r="P3" s="5">
        <v>120</v>
      </c>
      <c r="Q3" s="5">
        <v>26</v>
      </c>
      <c r="R3" s="5">
        <v>50</v>
      </c>
      <c r="S3" s="5">
        <v>20</v>
      </c>
      <c r="T3" s="6"/>
      <c r="U3" s="5">
        <v>16</v>
      </c>
      <c r="V3" s="5">
        <v>1.3</v>
      </c>
      <c r="W3" s="6"/>
      <c r="X3" s="5">
        <v>3</v>
      </c>
      <c r="Y3" s="5">
        <v>870</v>
      </c>
      <c r="Z3" s="5">
        <v>5</v>
      </c>
      <c r="AA3" s="5">
        <v>23</v>
      </c>
      <c r="AB3" s="5">
        <v>0.8</v>
      </c>
      <c r="AC3" s="6"/>
      <c r="AD3" s="6"/>
      <c r="AE3" s="6"/>
      <c r="AF3" s="6"/>
      <c r="AG3" s="6"/>
      <c r="AH3" s="5">
        <v>0.1</v>
      </c>
      <c r="AI3" s="5">
        <v>315</v>
      </c>
      <c r="AJ3" s="7">
        <v>5.64</v>
      </c>
      <c r="AK3" s="5">
        <v>11.3</v>
      </c>
      <c r="AL3" s="5">
        <v>1.29</v>
      </c>
      <c r="AM3" s="5">
        <v>5.63</v>
      </c>
      <c r="AN3" s="5">
        <v>1.04</v>
      </c>
      <c r="AO3" s="5">
        <v>0.61699999999999999</v>
      </c>
      <c r="AP3" s="5">
        <v>0.88</v>
      </c>
      <c r="AQ3" s="5">
        <v>0.14000000000000001</v>
      </c>
      <c r="AR3" s="5">
        <v>0.85</v>
      </c>
      <c r="AS3" s="5">
        <v>0.17</v>
      </c>
      <c r="AT3" s="5">
        <v>0.51</v>
      </c>
      <c r="AU3" s="5">
        <v>0.08</v>
      </c>
      <c r="AV3" s="5">
        <v>0.51</v>
      </c>
      <c r="AW3" s="5">
        <v>7.0999999999999994E-2</v>
      </c>
      <c r="AX3" s="5">
        <v>0.6</v>
      </c>
      <c r="AY3" s="5">
        <v>0.04</v>
      </c>
      <c r="AZ3" s="6"/>
      <c r="BA3" s="6"/>
      <c r="BB3" s="6"/>
      <c r="BC3" s="6"/>
      <c r="BD3" s="5">
        <v>0.31</v>
      </c>
      <c r="BE3" s="5">
        <v>0.09</v>
      </c>
      <c r="BF3" s="5">
        <v>16</v>
      </c>
      <c r="BG3" s="6"/>
      <c r="BH3" s="5">
        <v>52.82</v>
      </c>
      <c r="BI3" s="5">
        <v>21.25</v>
      </c>
      <c r="BJ3" s="5">
        <v>5.52</v>
      </c>
      <c r="BK3" s="5">
        <v>7.2999999999999995E-2</v>
      </c>
      <c r="BL3" s="5">
        <v>5.88</v>
      </c>
      <c r="BM3" s="5">
        <v>10.029999999999999</v>
      </c>
      <c r="BN3" s="5">
        <v>3.38</v>
      </c>
      <c r="BO3" s="5">
        <v>0.41</v>
      </c>
      <c r="BP3" s="5">
        <v>0.30199999999999999</v>
      </c>
      <c r="BQ3" s="5">
        <v>0.05</v>
      </c>
      <c r="BR3" s="5">
        <v>0.57999999999999996</v>
      </c>
      <c r="BS3" s="5">
        <v>100.3</v>
      </c>
      <c r="BT3" s="8">
        <f t="shared" si="4"/>
        <v>46.783625730994153</v>
      </c>
      <c r="BU3" s="8">
        <f t="shared" si="5"/>
        <v>35.087719298245609</v>
      </c>
      <c r="BV3" s="8">
        <f t="shared" si="6"/>
        <v>18.128654970760234</v>
      </c>
    </row>
    <row r="4" spans="1:74" ht="15" customHeight="1" x14ac:dyDescent="0.25">
      <c r="A4" s="2" t="s">
        <v>73</v>
      </c>
      <c r="B4" s="2" t="s">
        <v>76</v>
      </c>
      <c r="C4" s="2" t="s">
        <v>80</v>
      </c>
      <c r="D4" s="2">
        <v>4</v>
      </c>
      <c r="E4" s="3">
        <f t="shared" si="0"/>
        <v>0.72727272727272729</v>
      </c>
      <c r="F4" s="4">
        <f t="shared" si="1"/>
        <v>1.4545454545454546</v>
      </c>
      <c r="G4" s="3">
        <f t="shared" si="7"/>
        <v>0.05</v>
      </c>
      <c r="H4" s="3">
        <f>AY4/AV4</f>
        <v>7.2727272727272724E-2</v>
      </c>
      <c r="I4" s="3">
        <f>BD4/AY4</f>
        <v>10</v>
      </c>
      <c r="J4" s="3">
        <f t="shared" si="2"/>
        <v>8.6363636363636349</v>
      </c>
      <c r="K4" s="3">
        <f t="shared" si="3"/>
        <v>5.2548320000000004</v>
      </c>
      <c r="L4" s="3">
        <f t="shared" si="8"/>
        <v>1912.405</v>
      </c>
      <c r="M4" s="3">
        <f t="shared" si="9"/>
        <v>4336.6701600954066</v>
      </c>
      <c r="N4" s="3">
        <f t="shared" si="10"/>
        <v>174.28434490871857</v>
      </c>
      <c r="O4" s="5">
        <v>80</v>
      </c>
      <c r="P4" s="5">
        <v>180</v>
      </c>
      <c r="Q4" s="5">
        <v>32</v>
      </c>
      <c r="R4" s="5">
        <v>70</v>
      </c>
      <c r="S4" s="5">
        <v>50</v>
      </c>
      <c r="T4" s="5">
        <v>30</v>
      </c>
      <c r="U4" s="5">
        <v>15</v>
      </c>
      <c r="V4" s="5">
        <v>1.3</v>
      </c>
      <c r="W4" s="6"/>
      <c r="X4" s="5">
        <v>2</v>
      </c>
      <c r="Y4" s="5">
        <v>806</v>
      </c>
      <c r="Z4" s="5">
        <v>6.4</v>
      </c>
      <c r="AA4" s="5">
        <v>22</v>
      </c>
      <c r="AB4" s="5">
        <v>0.8</v>
      </c>
      <c r="AC4" s="6"/>
      <c r="AD4" s="6"/>
      <c r="AE4" s="6"/>
      <c r="AF4" s="6"/>
      <c r="AG4" s="6"/>
      <c r="AH4" s="5">
        <v>0.1</v>
      </c>
      <c r="AI4" s="5">
        <v>248</v>
      </c>
      <c r="AJ4" s="7">
        <v>4.75</v>
      </c>
      <c r="AK4" s="5">
        <v>10.1</v>
      </c>
      <c r="AL4" s="5">
        <v>1.25</v>
      </c>
      <c r="AM4" s="5">
        <v>5.32</v>
      </c>
      <c r="AN4" s="5">
        <v>1.17</v>
      </c>
      <c r="AO4" s="5">
        <v>0.63400000000000001</v>
      </c>
      <c r="AP4" s="5">
        <v>1.17</v>
      </c>
      <c r="AQ4" s="5">
        <v>0.19</v>
      </c>
      <c r="AR4" s="5">
        <v>1.1599999999999999</v>
      </c>
      <c r="AS4" s="5">
        <v>0.22</v>
      </c>
      <c r="AT4" s="5">
        <v>0.61</v>
      </c>
      <c r="AU4" s="5">
        <v>8.7999999999999995E-2</v>
      </c>
      <c r="AV4" s="5">
        <v>0.55000000000000004</v>
      </c>
      <c r="AW4" s="5">
        <v>7.6999999999999999E-2</v>
      </c>
      <c r="AX4" s="5">
        <v>0.5</v>
      </c>
      <c r="AY4" s="5">
        <v>0.04</v>
      </c>
      <c r="AZ4" s="6"/>
      <c r="BA4" s="6"/>
      <c r="BB4" s="6"/>
      <c r="BC4" s="6"/>
      <c r="BD4" s="5">
        <v>0.4</v>
      </c>
      <c r="BE4" s="5">
        <v>0.17</v>
      </c>
      <c r="BF4" s="5">
        <v>22</v>
      </c>
      <c r="BG4" s="6"/>
      <c r="BH4" s="5">
        <v>51.55</v>
      </c>
      <c r="BI4" s="5">
        <v>20.3</v>
      </c>
      <c r="BJ4" s="5">
        <v>5.84</v>
      </c>
      <c r="BK4" s="5">
        <v>7.6999999999999999E-2</v>
      </c>
      <c r="BL4" s="5">
        <v>6.34</v>
      </c>
      <c r="BM4" s="5">
        <v>10.66</v>
      </c>
      <c r="BN4" s="5">
        <v>3.53</v>
      </c>
      <c r="BO4" s="5">
        <v>0.36</v>
      </c>
      <c r="BP4" s="5">
        <v>0.31900000000000001</v>
      </c>
      <c r="BQ4" s="5">
        <v>0.04</v>
      </c>
      <c r="BR4" s="5">
        <v>0.79</v>
      </c>
      <c r="BS4" s="5">
        <v>99.8</v>
      </c>
      <c r="BT4" s="8">
        <f t="shared" si="4"/>
        <v>47.058823529411761</v>
      </c>
      <c r="BU4" s="8">
        <f t="shared" si="5"/>
        <v>29.411764705882348</v>
      </c>
      <c r="BV4" s="8">
        <f t="shared" si="6"/>
        <v>23.52941176470588</v>
      </c>
    </row>
    <row r="5" spans="1:74" ht="15" customHeight="1" x14ac:dyDescent="0.25">
      <c r="A5" s="2" t="s">
        <v>74</v>
      </c>
      <c r="B5" s="2" t="s">
        <v>76</v>
      </c>
      <c r="C5" s="2" t="s">
        <v>80</v>
      </c>
      <c r="D5" s="2">
        <v>4</v>
      </c>
      <c r="E5" s="3">
        <f t="shared" si="0"/>
        <v>0.32669322709163345</v>
      </c>
      <c r="F5" s="4">
        <f t="shared" si="1"/>
        <v>4.6215139442231079</v>
      </c>
      <c r="G5" s="3">
        <f t="shared" si="7"/>
        <v>6.6666666666666662E-3</v>
      </c>
      <c r="H5" s="3">
        <f>AY5/AV5</f>
        <v>0.19521912350597612</v>
      </c>
      <c r="I5" s="3">
        <f>BD5/AY5</f>
        <v>1.6734693877551019</v>
      </c>
      <c r="J5" s="3">
        <f t="shared" si="2"/>
        <v>14.940239043824702</v>
      </c>
      <c r="K5" s="3">
        <f t="shared" si="3"/>
        <v>11.382470000000001</v>
      </c>
      <c r="L5" s="3">
        <f>BP5*5995</f>
        <v>10293.415000000001</v>
      </c>
      <c r="M5" s="3">
        <f t="shared" si="9"/>
        <v>24935.853420548585</v>
      </c>
      <c r="N5" s="3">
        <f t="shared" si="10"/>
        <v>2788.5495185394971</v>
      </c>
      <c r="O5" s="9">
        <v>281</v>
      </c>
      <c r="P5" s="9">
        <v>60</v>
      </c>
      <c r="Q5" s="9">
        <v>26</v>
      </c>
      <c r="R5" s="9">
        <v>60</v>
      </c>
      <c r="S5" s="9">
        <v>210</v>
      </c>
      <c r="T5" s="9">
        <v>350</v>
      </c>
      <c r="U5" s="9">
        <v>23</v>
      </c>
      <c r="V5" s="9">
        <v>1.3</v>
      </c>
      <c r="W5" s="6"/>
      <c r="X5" s="9">
        <v>45</v>
      </c>
      <c r="Y5" s="9">
        <v>646</v>
      </c>
      <c r="Z5" s="9">
        <v>27.4</v>
      </c>
      <c r="AA5" s="9">
        <v>216</v>
      </c>
      <c r="AB5" s="9">
        <v>11.6</v>
      </c>
      <c r="AC5" s="9">
        <v>4</v>
      </c>
      <c r="AD5" s="9">
        <v>0.7</v>
      </c>
      <c r="AE5" s="9">
        <v>0.1</v>
      </c>
      <c r="AF5" s="9">
        <v>2</v>
      </c>
      <c r="AG5" s="9">
        <v>0.2</v>
      </c>
      <c r="AH5" s="9">
        <v>0.3</v>
      </c>
      <c r="AI5" s="9">
        <v>1354</v>
      </c>
      <c r="AJ5" s="10">
        <v>37.5</v>
      </c>
      <c r="AK5" s="9">
        <v>85.1</v>
      </c>
      <c r="AL5" s="9">
        <v>10.4</v>
      </c>
      <c r="AM5" s="9">
        <v>41.3</v>
      </c>
      <c r="AN5" s="9">
        <v>7.88</v>
      </c>
      <c r="AO5" s="9">
        <v>2.35</v>
      </c>
      <c r="AP5" s="9">
        <v>5.99</v>
      </c>
      <c r="AQ5" s="9">
        <v>0.89</v>
      </c>
      <c r="AR5" s="9">
        <v>5.09</v>
      </c>
      <c r="AS5" s="9">
        <v>1</v>
      </c>
      <c r="AT5" s="9">
        <v>2.67</v>
      </c>
      <c r="AU5" s="9">
        <v>0.38</v>
      </c>
      <c r="AV5" s="9">
        <v>2.5099999999999998</v>
      </c>
      <c r="AW5" s="9">
        <v>0.37</v>
      </c>
      <c r="AX5" s="9">
        <v>5.2</v>
      </c>
      <c r="AY5" s="9">
        <v>0.49</v>
      </c>
      <c r="AZ5" s="9">
        <v>3.4</v>
      </c>
      <c r="BA5" s="9">
        <v>0.13</v>
      </c>
      <c r="BB5" s="9">
        <v>6</v>
      </c>
      <c r="BC5" s="6"/>
      <c r="BD5" s="9">
        <v>0.82</v>
      </c>
      <c r="BE5" s="9">
        <v>0.69</v>
      </c>
      <c r="BF5" s="9">
        <v>19</v>
      </c>
      <c r="BG5" s="9">
        <v>2</v>
      </c>
      <c r="BH5" s="9">
        <v>52.24</v>
      </c>
      <c r="BI5" s="9">
        <v>16.77</v>
      </c>
      <c r="BJ5" s="9">
        <v>12.65</v>
      </c>
      <c r="BK5" s="9">
        <v>0.14599999999999999</v>
      </c>
      <c r="BL5" s="9">
        <v>2.98</v>
      </c>
      <c r="BM5" s="9">
        <v>5.86</v>
      </c>
      <c r="BN5" s="9">
        <v>5.07</v>
      </c>
      <c r="BO5" s="9">
        <v>2.0699999999999998</v>
      </c>
      <c r="BP5" s="9">
        <v>1.7170000000000001</v>
      </c>
      <c r="BQ5" s="9">
        <v>0.64</v>
      </c>
      <c r="BR5" s="9">
        <v>0.26</v>
      </c>
      <c r="BS5" s="9">
        <v>100.4</v>
      </c>
      <c r="BT5" s="8">
        <f t="shared" si="4"/>
        <v>65.834279228149825</v>
      </c>
      <c r="BU5" s="8">
        <f t="shared" si="5"/>
        <v>29.511918274687854</v>
      </c>
      <c r="BV5" s="8">
        <f t="shared" si="6"/>
        <v>4.6538024971623146</v>
      </c>
    </row>
    <row r="6" spans="1:74" ht="15" customHeight="1" x14ac:dyDescent="0.25"/>
    <row r="11" spans="1:74" x14ac:dyDescent="0.25">
      <c r="F11" s="11"/>
    </row>
    <row r="12" spans="1:74" x14ac:dyDescent="0.25">
      <c r="E12" s="1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Heckmann</dc:creator>
  <cp:lastModifiedBy>Paul Heckmann</cp:lastModifiedBy>
  <dcterms:created xsi:type="dcterms:W3CDTF">2023-09-01T08:54:16Z</dcterms:created>
  <dcterms:modified xsi:type="dcterms:W3CDTF">2023-09-01T12:17:25Z</dcterms:modified>
</cp:coreProperties>
</file>