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MainConfigA" sheetId="3" r:id="rId5"/>
    <sheet state="visible" name="MainConfigB" sheetId="4" r:id="rId6"/>
    <sheet state="visible" name="MainConfigC" sheetId="5" r:id="rId7"/>
    <sheet state="visible" name="MainConfigD" sheetId="6" r:id="rId8"/>
    <sheet state="visible" name="Backup_Copy_MainConfig2_0" sheetId="7" r:id="rId9"/>
    <sheet state="visible" name="WIPMainConfig_NewTuning" sheetId="8" r:id="rId10"/>
    <sheet state="visible" name="ActionConfig" sheetId="9" r:id="rId11"/>
    <sheet state="visible" name="ActionConfigOrig" sheetId="10" r:id="rId12"/>
    <sheet state="visible" name="Backup_Copy_ActionConfig2_0" sheetId="11" r:id="rId13"/>
    <sheet state="visible" name="WIPActionConfig_NewTuning" sheetId="12" r:id="rId14"/>
    <sheet state="visible" name="DecayConfig" sheetId="13" r:id="rId15"/>
    <sheet state="visible" name="DecayA" sheetId="14" r:id="rId16"/>
    <sheet state="visible" name="DecayB" sheetId="15" r:id="rId17"/>
    <sheet state="visible" name="RewardsConfig" sheetId="16" r:id="rId18"/>
    <sheet state="visible" name="RewardsConfigFaster" sheetId="17" r:id="rId19"/>
    <sheet state="visible" name="LocalNotificationConfig" sheetId="18" r:id="rId20"/>
    <sheet state="visible" name="FOR_TEST_Notifications_with_tex" sheetId="19" r:id="rId21"/>
    <sheet state="visible" name="RefCopyofLocalNotificationConfi" sheetId="20" r:id="rId22"/>
    <sheet state="visible" name="SPARKS_FORMULA_WORKSHEET" sheetId="21" r:id="rId23"/>
  </sheets>
  <definedNames/>
  <calcPr/>
</workbook>
</file>

<file path=xl/sharedStrings.xml><?xml version="1.0" encoding="utf-8"?>
<sst xmlns="http://schemas.openxmlformats.org/spreadsheetml/2006/main" count="1636" uniqueCount="511">
  <si>
    <t>Needs Config</t>
  </si>
  <si>
    <t>Keyword</t>
  </si>
  <si>
    <t>Updated 9/8/2017:  Small correction to instructions for decay config AB test</t>
  </si>
  <si>
    <t>This is the spreadsheet for config data for the needs system of Cozmo.</t>
  </si>
  <si>
    <t>Value</t>
  </si>
  <si>
    <t>MainConfig sheet:</t>
  </si>
  <si>
    <t>This sheet is for a variety of configurable things</t>
  </si>
  <si>
    <t>Don't change any of the keywords in Column A</t>
  </si>
  <si>
    <t>Put values in Column B</t>
  </si>
  <si>
    <t>Description/Notes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</si>
  <si>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</si>
  <si>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</si>
  <si>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</si>
  <si>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</si>
  <si>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</si>
  <si>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MaximumNeedLevel</t>
  </si>
  <si>
    <t>Maximum value for any need level</t>
  </si>
  <si>
    <t>MinimumNeedLevel</t>
  </si>
  <si>
    <t>Minimum value for any need level</t>
  </si>
  <si>
    <t>DecayPeriodSeconds</t>
  </si>
  <si>
    <t>How frequently decay is applied when the app is open, in seconds</t>
  </si>
  <si>
    <t>InitialNeedLevelRepair</t>
  </si>
  <si>
    <t>Starting values for each need (when Cozmo is born)</t>
  </si>
  <si>
    <t>InitialNeedLevelEnergy</t>
  </si>
  <si>
    <t>InitialNeedLevelPlay</t>
  </si>
  <si>
    <t>BracketLevelRepairFull</t>
  </si>
  <si>
    <t>For each bracket level, if the need level is AT OR ABOVE the</t>
  </si>
  <si>
    <t>BracketLevelRepairNormal</t>
  </si>
  <si>
    <t xml:space="preserve">   corresponding value, then that is the bracket we're in.  The</t>
  </si>
  <si>
    <t>BracketLevelRepairWarning</t>
  </si>
  <si>
    <t xml:space="preserve">   last bracket should always be zero.  The brackets must be in</t>
  </si>
  <si>
    <t>BracketLevelRepairCritical</t>
  </si>
  <si>
    <t xml:space="preserve">   descending order</t>
  </si>
  <si>
    <t>BracketLevelEnergyFull</t>
  </si>
  <si>
    <t>q</t>
  </si>
  <si>
    <t>BracketLevelEnergyNormal</t>
  </si>
  <si>
    <t>BracketLevelEnergyWarning</t>
  </si>
  <si>
    <t>BracketLevelEnergyCritical</t>
  </si>
  <si>
    <t>BracketLevelPlayFull</t>
  </si>
  <si>
    <t>See above</t>
  </si>
  <si>
    <t>BracketLevelPlayNormal</t>
  </si>
  <si>
    <t>BracketLevelPlayWarning</t>
  </si>
  <si>
    <t>BracketLevelPlayCritical</t>
  </si>
  <si>
    <t>FullnessDecayCooldownRepair</t>
  </si>
  <si>
    <t>When a need level reaches the "Full" bracket, do not allow decay for that</t>
  </si>
  <si>
    <t>FullnessDecayCooldownEnergy</t>
  </si>
  <si>
    <r>
      <t>...which is:  resources/config/engine/</t>
    </r>
    <r>
      <rPr>
        <b/>
      </rPr>
      <t>needs_config.json</t>
    </r>
  </si>
  <si>
    <t xml:space="preserve">  need, for this many seconds</t>
  </si>
  <si>
    <t>ActionConfig sheet:</t>
  </si>
  <si>
    <t>FullnessDecayCooldownPlay</t>
  </si>
  <si>
    <t>This is for defining, for each action, how each need level is affected, and some other needs action information</t>
  </si>
  <si>
    <t>BrokenPartThreshold0</t>
  </si>
  <si>
    <t>Don't change the header row</t>
  </si>
  <si>
    <t>These are the Repair need levels at which parts become broken</t>
  </si>
  <si>
    <t>The contents of the "Action ID" column must match the NeedsActionId enum exactly</t>
  </si>
  <si>
    <t>BrokenPartThreshold1</t>
  </si>
  <si>
    <t>However, they don't have to be in any particular order</t>
  </si>
  <si>
    <t>There are always exactly 3 of these</t>
  </si>
  <si>
    <t>If an action ID is missing in this sheet, that action will just get zeros for all of its values</t>
  </si>
  <si>
    <t>BrokenPartThreshold2</t>
  </si>
  <si>
    <t>Blank lines are OK (may help with organization)</t>
  </si>
  <si>
    <t>LocalNotificationMaxFutureMinutes</t>
  </si>
  <si>
    <t>Each of the 3 needs has a "Delta" and a "Range" value</t>
  </si>
  <si>
    <t>The Delta value needs to be between -1 and 1, and is the value that is ADDED to the need level (negative value makes it go down)</t>
  </si>
  <si>
    <t>The Range value needs to be between 0 and 1; a random number is picked within that range, plus or minus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</si>
  <si>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</si>
  <si>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</si>
  <si>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The "Freeplay Sparks Reward Weight" column indicates whether the needs action can result in a Sparks reward for the player while in freeplay</t>
  </si>
  <si>
    <t>Use menu Export JSON -&gt; Export JSON for ActionConfig sheet</t>
  </si>
  <si>
    <r>
      <t>...which is:  resources/config/engine/</t>
    </r>
    <r>
      <rPr>
        <b/>
      </rPr>
      <t>needs_action_config.json</t>
    </r>
  </si>
  <si>
    <t>DecayConfig sheet:</t>
  </si>
  <si>
    <t>This sheet is for decay rates, and decay modifiers</t>
  </si>
  <si>
    <t>See the sheet itself for notes</t>
  </si>
  <si>
    <t>Use menu Export JSON -&gt; Export JSON for DecayConfig sheet</t>
  </si>
  <si>
    <t>Maximum number of minutes in the future to schedule a local notification (5,256,000 = ten years)</t>
  </si>
  <si>
    <r>
      <t>...which is:  resources/config/engine/</t>
    </r>
    <r>
      <rPr>
        <b/>
      </rPr>
      <t>needs_decay_config.json</t>
    </r>
  </si>
  <si>
    <t>RepairRounds</t>
  </si>
  <si>
    <t>Number of rounds in repair mode</t>
  </si>
  <si>
    <r>
      <t>AND, for the AB test, also put the same contents in this file:  resources/config/engine/</t>
    </r>
    <r>
      <rPr>
        <b/>
      </rPr>
      <t>needs_decay_config_control.json</t>
    </r>
  </si>
  <si>
    <t>DecayA, DecayB sheets:</t>
  </si>
  <si>
    <t>These are the 2 alternate variations for the first Cozmo A/B test; DecayConfig is the control group (there are 3 variations total)</t>
  </si>
  <si>
    <t>The values in these sheets should be kept exactly the same as DecayConfig, except for the Unconnected decay rate data</t>
  </si>
  <si>
    <r>
      <t xml:space="preserve">Export similarly to DecayConfig; JSON files are:  </t>
    </r>
    <r>
      <rPr>
        <b/>
      </rPr>
      <t>needs_decay_config_variationA.json</t>
    </r>
    <r>
      <t xml:space="preserve">, </t>
    </r>
    <r>
      <rPr>
        <b/>
      </rPr>
      <t>needs_decay_config_variationB.json</t>
    </r>
  </si>
  <si>
    <t>RewardsConfig sheet:</t>
  </si>
  <si>
    <t>This sheet is for the rewards given each time the user completes a level</t>
  </si>
  <si>
    <t>Use menu Export JSON -&gt; Export JSON for RewardsConfig sheet</t>
  </si>
  <si>
    <r>
      <t>...which is:  resources/config/engine/</t>
    </r>
    <r>
      <rPr>
        <b/>
      </rPr>
      <t>needs_level_config.json</t>
    </r>
  </si>
  <si>
    <t>LocalNotificationConfig sheet:</t>
  </si>
  <si>
    <t>This sheet is for the local notifications that can be seen by the user when the app is not running</t>
  </si>
  <si>
    <t>Use menu Export JSON -&gt; Export JSON for LocalNotificationConfig sheet</t>
  </si>
  <si>
    <r>
      <t>...which is:  resources/config/engine/</t>
    </r>
    <r>
      <rPr>
        <b/>
      </rPr>
      <t>local_notification_config.json</t>
    </r>
  </si>
  <si>
    <r>
      <t>Note:  The localized strings file is at:  unity/Cozmo/Assets/StreamingAssets/LocalizedStrings/en-US/</t>
    </r>
    <r>
      <rPr>
        <b/>
      </rPr>
      <t>LocalNotificationStrings.json</t>
    </r>
  </si>
  <si>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</si>
  <si>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</si>
  <si>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</si>
  <si>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</si>
  <si>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</si>
  <si>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</si>
  <si>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</si>
  <si>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</si>
  <si>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</si>
  <si>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RepairHead</t>
  </si>
  <si>
    <t>RepairLift</t>
  </si>
  <si>
    <t>RepairTreads</t>
  </si>
  <si>
    <t>Feed</t>
  </si>
  <si>
    <t>KeepAwayWin</t>
  </si>
  <si>
    <t>KeepAwayLose</t>
  </si>
  <si>
    <t>MemoryMatchWin</t>
  </si>
  <si>
    <t>MemoryMatchLose</t>
  </si>
  <si>
    <t>QuickTapWin</t>
  </si>
  <si>
    <t>QuickTapLose</t>
  </si>
  <si>
    <t>CozmoSings</t>
  </si>
  <si>
    <t>DizzyHard</t>
  </si>
  <si>
    <t>DizzyMedium</t>
  </si>
  <si>
    <t>DizzySoft</t>
  </si>
  <si>
    <t>Fall</t>
  </si>
  <si>
    <t>FistBump</t>
  </si>
  <si>
    <t>FistBump_Sparked</t>
  </si>
  <si>
    <t>GatherCubes</t>
  </si>
  <si>
    <t>GuardDogLose</t>
  </si>
  <si>
    <t>GuardDogWin</t>
  </si>
  <si>
    <t>GuardDogNoInteraction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</si>
  <si>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</si>
  <si>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</si>
  <si>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</si>
  <si>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</si>
  <si>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</si>
  <si>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</si>
  <si>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</si>
  <si>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</si>
  <si>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</si>
  <si>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</si>
  <si>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</si>
  <si>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</si>
  <si>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</si>
  <si>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</si>
  <si>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</si>
  <si>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</si>
  <si>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</si>
  <si>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</si>
  <si>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</si>
  <si>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</si>
  <si>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</si>
  <si>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</si>
  <si>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</si>
  <si>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</si>
  <si>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</si>
  <si>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t>Laser_Sparked</t>
  </si>
  <si>
    <t>CONTROL GROUP - NORMAL</t>
  </si>
  <si>
    <t>Rate Per</t>
  </si>
  <si>
    <t>GROUP A - 2.0x Unconnected decay rates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</si>
  <si>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</si>
  <si>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</si>
  <si>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</si>
  <si>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</si>
  <si>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</si>
  <si>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</si>
  <si>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</si>
  <si>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</si>
  <si>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(Full bar)</t>
  </si>
  <si>
    <t>ConnectedDecayRatesEnergy</t>
  </si>
  <si>
    <t>ConnectedDecayRatesPlay</t>
  </si>
  <si>
    <t>UnconnectedDecayRatesRepair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</si>
  <si>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</si>
  <si>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</si>
  <si>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</si>
  <si>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</si>
  <si>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</si>
  <si>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</si>
  <si>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</si>
  <si>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</si>
  <si>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</si>
  <si>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</si>
  <si>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</si>
  <si>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</si>
  <si>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</si>
  <si>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</si>
  <si>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</si>
  <si>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</si>
  <si>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</si>
  <si>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</si>
  <si>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</si>
  <si>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</si>
  <si>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</si>
  <si>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</si>
  <si>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</si>
  <si>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</si>
  <si>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</si>
  <si>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</si>
  <si>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</si>
  <si>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</si>
  <si>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</si>
  <si>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</si>
  <si>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</si>
  <si>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GROUP B - 0.5x Unconnected decay rates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</si>
  <si>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</si>
  <si>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</si>
  <si>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</si>
  <si>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</si>
  <si>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</si>
  <si>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</si>
  <si>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</si>
  <si>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</si>
  <si>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</si>
  <si>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</si>
  <si>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</si>
  <si>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</si>
  <si>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</si>
  <si>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</si>
  <si>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</si>
  <si>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</si>
  <si>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</si>
  <si>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</si>
  <si>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</si>
  <si>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</si>
  <si>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</si>
  <si>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</si>
  <si>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</si>
  <si>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</si>
  <si>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</si>
  <si>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</si>
  <si>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</si>
  <si>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</si>
  <si>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</si>
  <si>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Singing_BeautifulDreamer</t>
  </si>
  <si>
    <t>GuardDog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</si>
  <si>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</si>
  <si>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</si>
  <si>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</si>
  <si>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</si>
  <si>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</si>
  <si>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</si>
  <si>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Singing_SilveryMoon</t>
  </si>
  <si>
    <t>Singing_TisketTasket</t>
  </si>
  <si>
    <t>Singing_FarmerInTheDell</t>
  </si>
  <si>
    <t>Singing_DannyBoy</t>
  </si>
  <si>
    <t>Singing_AbaDaba</t>
  </si>
  <si>
    <t>Singing_VivaldiSpring</t>
  </si>
  <si>
    <t>Singing_Bingo</t>
  </si>
  <si>
    <t>Singing_WaterMusic</t>
  </si>
  <si>
    <t>Singing_BuffaloGals</t>
  </si>
  <si>
    <t>Singing_Toccata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</si>
  <si>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</si>
  <si>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</si>
  <si>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</si>
  <si>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</si>
  <si>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</si>
  <si>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</si>
  <si>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</si>
  <si>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</si>
  <si>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</si>
  <si>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</si>
  <si>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</si>
  <si>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</si>
  <si>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</si>
  <si>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</si>
  <si>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</si>
  <si>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</si>
  <si>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</si>
  <si>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they are also unlocked (for those users who have passed a level whose rewards have changed in the table...); instead of potentially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</si>
  <si>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</si>
  <si>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</si>
  <si>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</si>
  <si>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</si>
  <si>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</si>
  <si>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</si>
  <si>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</si>
  <si>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</si>
  <si>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</si>
  <si>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</si>
  <si>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</si>
  <si>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</si>
  <si>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</si>
  <si>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</si>
  <si>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</si>
  <si>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</si>
  <si>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</si>
  <si>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</si>
  <si>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</si>
  <si>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</si>
  <si>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General</t>
  </si>
  <si>
    <t>Either</t>
  </si>
  <si>
    <t>LocalNotif.ComeBackGeneral.Period.2d.01</t>
  </si>
  <si>
    <t>AfterAppClose</t>
  </si>
  <si>
    <t>2d</t>
  </si>
  <si>
    <t>0m</t>
  </si>
  <si>
    <t>30m</t>
  </si>
  <si>
    <t>8:00</t>
  </si>
  <si>
    <t>22:00</t>
  </si>
  <si>
    <t>LocalNotif.ComeBackGeneral.Period.2d.02</t>
  </si>
  <si>
    <t>LocalNotif.ComeBackGeneral.Period.2d.03</t>
  </si>
  <si>
    <t>LocalNotif.ComeBackGeneral.Period.2d.04</t>
  </si>
  <si>
    <t>LocalNotif.ComeBackGeneral.Period.2d.05</t>
  </si>
  <si>
    <t>LocalNotif.ComeBackGeneral.Period.4d.01</t>
  </si>
  <si>
    <t>4d</t>
  </si>
  <si>
    <t>LocalNotif.ComeBackGeneral.Period.4d.02</t>
  </si>
  <si>
    <t>LocalNotif.ComeBackGeneral.Period.4d.03</t>
  </si>
  <si>
    <t>LocalNotif.ComeBackGeneral.Period.4d.04</t>
  </si>
  <si>
    <t>LocalNotif.ComeBackGeneral.Period.4d.05</t>
  </si>
  <si>
    <t>LocalNotif.ComeBackGeneral.Period.7d.01</t>
  </si>
  <si>
    <t>7d</t>
  </si>
  <si>
    <t>LocalNotif.ComeBackGeneral.Period.7d.02</t>
  </si>
  <si>
    <t>LocalNotif.ComeBackGeneral.Period.7d.03</t>
  </si>
  <si>
    <t>LocalNotif.ComeBackGeneral.Period.7d.04</t>
  </si>
  <si>
    <t>LocalNotif.ComeBackGeneral.Period.7d.05</t>
  </si>
  <si>
    <t>LocalNotif.ComeBackGeneral.Period.14d.01</t>
  </si>
  <si>
    <t>14d</t>
  </si>
  <si>
    <t>LocalNotif.ComeBackGeneral.Period.14d.02</t>
  </si>
  <si>
    <t>LocalNotif.ComeBackGeneral.Period.14d.03</t>
  </si>
  <si>
    <t>LocalNotif.ComeBackGeneral.Period.30d.01</t>
  </si>
  <si>
    <t>30d</t>
  </si>
  <si>
    <t>LocalNotif.ComeBackGeneral.Period.90d.01</t>
  </si>
  <si>
    <t>90d</t>
  </si>
  <si>
    <t>LocalNotif.ComeBackGeneral.Period.180d.01</t>
  </si>
  <si>
    <t>180d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</si>
  <si>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</si>
  <si>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</si>
  <si>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</si>
  <si>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</si>
  <si>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</si>
  <si>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</si>
  <si>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</si>
  <si>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</si>
  <si>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</si>
  <si>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</si>
  <si>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</si>
  <si>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</si>
  <si>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</si>
  <si>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</si>
  <si>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</si>
  <si>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</si>
  <si>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</si>
  <si>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</si>
  <si>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</si>
  <si>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</si>
  <si>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</si>
  <si>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</si>
  <si>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</si>
  <si>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</si>
  <si>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</si>
  <si>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</si>
  <si>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</si>
  <si>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</si>
  <si>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</si>
  <si>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</si>
  <si>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</si>
  <si>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</si>
  <si>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</si>
  <si>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</si>
  <si>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</si>
  <si>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</si>
  <si>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</si>
  <si>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</si>
  <si>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</si>
  <si>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</si>
  <si>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</si>
  <si>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</si>
  <si>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</si>
  <si>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</si>
  <si>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</si>
  <si>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</si>
  <si>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</si>
  <si>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</si>
  <si>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</si>
  <si>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</si>
  <si>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</si>
  <si>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</si>
  <si>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</si>
  <si>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</si>
  <si>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Notification Text</t>
  </si>
  <si>
    <t>Timing Notes</t>
  </si>
  <si>
    <t>Cozmo is getting bored. Connect with him and play a game!</t>
  </si>
  <si>
    <t>Appears after two days</t>
  </si>
  <si>
    <t xml:space="preserve">Cozmo misses you! Check on him and see how he's doing. </t>
  </si>
  <si>
    <t>ditto</t>
  </si>
  <si>
    <t>Cozmo is feeling lonely. Connect to him and say hello!</t>
  </si>
  <si>
    <t>Cozmo is wondering where you are. Turn him on and say hello!</t>
  </si>
  <si>
    <t>Cozmo wants to practice his tricks. Turn him on and Spark one!</t>
  </si>
  <si>
    <t>Cozmo is dreaming about delicious cubes...time to feed him!</t>
  </si>
  <si>
    <t>Appears after four days</t>
  </si>
  <si>
    <t xml:space="preserve">Cozmo is getting hungry! He needs you to feed him some cubes. </t>
  </si>
  <si>
    <t>Cozmo is getting low on energy. Feed him a cube or two!</t>
  </si>
  <si>
    <t>Cozmo needs feeding. Time to shake some cubes!</t>
  </si>
  <si>
    <t xml:space="preserve">Cozmo could use some energy! Shake up a cube so he can play. </t>
  </si>
  <si>
    <t xml:space="preserve">Cozmo needs you! Check on him to see if he's okay. </t>
  </si>
  <si>
    <t>Appears after one week</t>
  </si>
  <si>
    <t>Cozmo would love to see you! Connect to him and say hello.</t>
  </si>
  <si>
    <t>Cozmo isn't feeling very well. He could really use a tune-up!</t>
  </si>
  <si>
    <t>Cozmo has been asleep for a whole week. Time to wake him up!</t>
  </si>
  <si>
    <t>Some of Cozmo's parts need adjusting! Scan him to see which ones.</t>
  </si>
  <si>
    <t>Cozmo really misses seeing your face. Turn him on and say hello!</t>
  </si>
  <si>
    <t>Appears after two weeks</t>
  </si>
  <si>
    <t>Cozmo hasn't seen you in a while. Check on him and say hi!</t>
  </si>
  <si>
    <t>Cozmo needs some exercise. Wake him up and let him play!</t>
  </si>
  <si>
    <t>Cozmo really wants to play a game! Connect to him and Spark one.</t>
  </si>
  <si>
    <t>Appears after a month</t>
  </si>
  <si>
    <t>Cozmo would love some attention! Turn him on and see how he's feeling.</t>
  </si>
  <si>
    <t>Appears after three months</t>
  </si>
  <si>
    <t>LocalNotif.ComeBackGeneral.Period.1d.01</t>
  </si>
  <si>
    <t>24h</t>
  </si>
  <si>
    <t>Cozmo is having happy dreams of you. Wake him up and have some fun!</t>
  </si>
  <si>
    <t>3m</t>
  </si>
  <si>
    <t>Appears after six months</t>
  </si>
  <si>
    <t>7:00</t>
  </si>
  <si>
    <t>DidConnect</t>
  </si>
  <si>
    <t>LocalNotif.ComeBackGeneral.Period.DC.1d.01</t>
  </si>
  <si>
    <t>DidNotConnect</t>
  </si>
  <si>
    <t>LocalNotif.ComeBackGeneral.Period.DNC.1d.01</t>
  </si>
  <si>
    <t>LocalNotif.ComeBackGeneral.NextAM.01</t>
  </si>
  <si>
    <t>ClockTime</t>
  </si>
  <si>
    <t>10:00</t>
  </si>
  <si>
    <t>20m</t>
  </si>
  <si>
    <t>Your daily morning reminder</t>
  </si>
  <si>
    <t>LocalNotif.ComeBackGeneral.NextPM.01</t>
  </si>
  <si>
    <t>15:00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</si>
  <si>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</si>
  <si>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>Your daily afternoon reminder</t>
  </si>
  <si>
    <t>LocalNotif.ComeBackGeneral.Period.3d.01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</si>
  <si>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</si>
  <si>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3d</t>
  </si>
  <si>
    <t>2h</t>
  </si>
  <si>
    <t>Come back...it's been 3 days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</si>
  <si>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</si>
  <si>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>Come back after a week</t>
  </si>
  <si>
    <t>Come back afer 2 weeks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</si>
  <si>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</si>
  <si>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>Come back after a month</t>
  </si>
  <si>
    <r>
      <rPr>
        <b/>
      </rPr>
      <t>TextKey</t>
    </r>
    <r>
      <t xml:space="preserve"> is the localization key for the text string of the body of the notification message</t>
    </r>
  </si>
  <si>
    <t>LocalNotif.ComeBackGeneral.Period.365d.01</t>
  </si>
  <si>
    <t>365d</t>
  </si>
  <si>
    <t>Come back after a year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</si>
  <si>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</si>
  <si>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</si>
  <si>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</si>
  <si>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</si>
  <si>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</si>
  <si>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</si>
  <si>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LocalNotif.DailyPreReminder.DNC.01</t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</si>
  <si>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</si>
  <si>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</si>
  <si>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</si>
  <si>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</si>
  <si>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</si>
  <si>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</si>
  <si>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</si>
  <si>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>Critical</t>
  </si>
  <si>
    <t>LocalNotif.NeedBracket.Repair.Critical.01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</si>
  <si>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</si>
  <si>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>LocalNotif.NeedBracket.Energy.Warning.01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</si>
  <si>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</si>
  <si>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>LocalNotif.NeedBracket.Energy.Critical.01</t>
  </si>
  <si>
    <t>LocalNotif.NeedBracket.Play.Warning.01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</si>
  <si>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</si>
  <si>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</si>
  <si>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>LocalNotif.NeedBracket.Play.Critical.01</t>
  </si>
  <si>
    <t>NeedLevel</t>
  </si>
  <si>
    <t>LocalNotif.NeedLevel.Repair.Decaying.01</t>
  </si>
  <si>
    <t>5m</t>
  </si>
  <si>
    <t>Triggered when a need decays to a given level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</si>
  <si>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</si>
  <si>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</si>
  <si>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</si>
  <si>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</si>
  <si>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</si>
  <si>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</si>
  <si>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t>LocalNotif.Tokens.3.ToGo.02</t>
  </si>
  <si>
    <t>LocalNotif.Tokens.2.ToGo.01</t>
  </si>
  <si>
    <t>LocalNotif.Tokens.2.ToGo.02</t>
  </si>
  <si>
    <t>LocalNotif.Tokens.1.ToGo.01</t>
  </si>
  <si>
    <t>14:00</t>
  </si>
  <si>
    <t>LocalNotif.Tokens.1.ToGo.02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</si>
  <si>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</si>
  <si>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</si>
  <si>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</si>
  <si>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</si>
  <si>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r>
      <rPr>
        <b/>
      </rPr>
      <t>TextKey</t>
    </r>
    <r>
      <t xml:space="preserve"> is the localization key for the text string of the body of the notification message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</si>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</sst>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1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0" fillId="0" fontId="2" numFmtId="3" xfId="0" applyFont="1" applyNumberForma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horizontal="right" readingOrder="0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 readingOrder="0"/>
    </xf>
    <xf borderId="0" fillId="5" fontId="2" numFmtId="165" xfId="0" applyFont="1" applyNumberFormat="1"/>
    <xf borderId="0" fillId="5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5" xfId="0" applyAlignment="1" applyFont="1" applyNumberFormat="1">
      <alignment horizontal="right" readingOrder="0"/>
    </xf>
    <xf borderId="0" fillId="6" fontId="2" numFmtId="0" xfId="0" applyAlignment="1" applyFont="1">
      <alignment horizontal="right" readingOrder="0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/>
    </xf>
    <xf borderId="0" fillId="6" fontId="5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 shrinkToFit="0" vertical="bottom" wrapText="0"/>
    </xf>
    <xf borderId="0" fillId="0" fontId="7" numFmtId="20" xfId="0" applyAlignment="1" applyFont="1" applyNumberFormat="1">
      <alignment shrinkToFit="0" vertical="bottom" wrapText="0"/>
    </xf>
    <xf borderId="0" fillId="0" fontId="9" numFmtId="0" xfId="0" applyFon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0"/>
    </xf>
    <xf quotePrefix="1" borderId="0" fillId="0" fontId="8" numFmtId="0" xfId="0" applyFont="1"/>
    <xf quotePrefix="1"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quotePrefix="1"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8" fontId="5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9" fontId="2" numFmtId="0" xfId="0" applyFill="1" applyFont="1"/>
    <xf borderId="0" fillId="4" fontId="2" numFmtId="0" xfId="0" applyFont="1"/>
    <xf borderId="0" fillId="4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83051013"/>
        <c:axId val="1053541023"/>
      </c:barChart>
      <c:catAx>
        <c:axId val="8305101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53541023"/>
      </c:catAx>
      <c:valAx>
        <c:axId val="105354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3051013"/>
      </c:valAx>
    </c:plotArea>
    <c:legend>
      <c:legendPos val="r"/>
      <c:overlay val="0"/>
    </c:legend>
  </c:chart>
</c:chartSpace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0</v>
      </c>
      <c r="C1" s="1" t="s">
        <v>2</v>
      </c>
    </row>
    <row r="2">
      <c r="A2" s="3" t="s">
        <v>3</v>
      </c>
    </row>
    <row r="5">
      <c r="A5" s="1" t="s">
        <v>5</v>
      </c>
    </row>
    <row r="6">
      <c r="B6" s="3" t="s">
        <v>6</v>
      </c>
    </row>
    <row r="7">
      <c r="B7" s="3" t="s">
        <v>7</v>
      </c>
    </row>
    <row r="8">
      <c r="B8" s="3" t="s">
        <v>8</v>
      </c>
    </row>
    <row r="9">
      <c r="B9" s="3" t="s">
        <v>10</v>
      </c>
    </row>
    <row r="10">
      <c r="B10" s="3" t="s">
        <v>11</v>
      </c>
    </row>
    <row r="11">
      <c r="C11" s="3" t="s">
        <v>12</v>
      </c>
    </row>
    <row r="12">
      <c r="C12" s="3" t="s">
        <v>13</v>
      </c>
    </row>
    <row r="13">
      <c r="C13" s="3" t="s">
        <v>14</v>
      </c>
    </row>
    <row r="14">
      <c r="C14" s="3" t="s">
        <v>46</v>
      </c>
    </row>
    <row r="16">
      <c r="A16" s="1" t="s">
        <v>48</v>
      </c>
    </row>
    <row r="17">
      <c r="B17" s="3" t="s">
        <v>50</v>
      </c>
    </row>
    <row r="18">
      <c r="B18" s="3" t="s">
        <v>52</v>
      </c>
    </row>
    <row r="19">
      <c r="B19" s="3" t="s">
        <v>54</v>
      </c>
    </row>
    <row r="20">
      <c r="C20" s="3" t="s">
        <v>56</v>
      </c>
    </row>
    <row r="21">
      <c r="C21" s="3" t="s">
        <v>58</v>
      </c>
    </row>
    <row r="22">
      <c r="B22" s="3" t="s">
        <v>60</v>
      </c>
    </row>
    <row r="23">
      <c r="B23" s="3" t="s">
        <v>62</v>
      </c>
    </row>
    <row r="24">
      <c r="C24" s="3" t="s">
        <v>63</v>
      </c>
    </row>
    <row r="25">
      <c r="C25" s="3" t="s">
        <v>64</v>
      </c>
    </row>
    <row r="26">
      <c r="C26" s="3" t="s">
        <v>65</v>
      </c>
    </row>
    <row r="27">
      <c r="B27" s="3" t="s">
        <v>66</v>
      </c>
    </row>
    <row r="28">
      <c r="B28" s="3" t="s">
        <v>67</v>
      </c>
    </row>
    <row r="29">
      <c r="B29" s="3" t="s">
        <v>11</v>
      </c>
    </row>
    <row r="30">
      <c r="C30" s="3" t="s">
        <v>68</v>
      </c>
    </row>
    <row r="31">
      <c r="C31" s="3" t="s">
        <v>13</v>
      </c>
    </row>
    <row r="32">
      <c r="C32" s="3" t="s">
        <v>14</v>
      </c>
    </row>
    <row r="33">
      <c r="C33" s="3" t="s">
        <v>69</v>
      </c>
    </row>
    <row r="35">
      <c r="A35" s="1" t="s">
        <v>70</v>
      </c>
    </row>
    <row r="36">
      <c r="A36" s="10"/>
      <c r="B36" s="3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3" t="s">
        <v>72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B38" s="3" t="s">
        <v>11</v>
      </c>
    </row>
    <row r="39">
      <c r="C39" s="3" t="s">
        <v>73</v>
      </c>
    </row>
    <row r="40">
      <c r="C40" s="3" t="s">
        <v>13</v>
      </c>
    </row>
    <row r="41">
      <c r="C41" s="3" t="s">
        <v>14</v>
      </c>
    </row>
    <row r="42">
      <c r="C42" s="3" t="s">
        <v>75</v>
      </c>
    </row>
    <row r="43">
      <c r="A43" s="1"/>
      <c r="C43" s="3" t="s">
        <v>78</v>
      </c>
    </row>
    <row r="44">
      <c r="A44" s="1" t="s">
        <v>79</v>
      </c>
    </row>
    <row r="45">
      <c r="B45" s="3" t="s">
        <v>80</v>
      </c>
    </row>
    <row r="46">
      <c r="B46" s="3" t="s">
        <v>81</v>
      </c>
    </row>
    <row r="47">
      <c r="C47" s="3" t="s">
        <v>82</v>
      </c>
    </row>
    <row r="49">
      <c r="A49" s="1" t="s">
        <v>83</v>
      </c>
    </row>
    <row r="50">
      <c r="B50" s="3" t="s">
        <v>84</v>
      </c>
    </row>
    <row r="51">
      <c r="B51" s="3" t="s">
        <v>72</v>
      </c>
    </row>
    <row r="52">
      <c r="B52" s="3" t="s">
        <v>11</v>
      </c>
    </row>
    <row r="53">
      <c r="C53" s="3" t="s">
        <v>85</v>
      </c>
    </row>
    <row r="54">
      <c r="C54" s="3" t="s">
        <v>13</v>
      </c>
    </row>
    <row r="55">
      <c r="C55" s="3" t="s">
        <v>14</v>
      </c>
    </row>
    <row r="56">
      <c r="C56" s="3" t="s">
        <v>86</v>
      </c>
    </row>
    <row r="58">
      <c r="A58" s="1" t="s">
        <v>87</v>
      </c>
    </row>
    <row r="59">
      <c r="B59" s="3" t="s">
        <v>88</v>
      </c>
    </row>
    <row r="60">
      <c r="B60" s="3" t="s">
        <v>72</v>
      </c>
    </row>
    <row r="61">
      <c r="B61" s="3" t="s">
        <v>11</v>
      </c>
    </row>
    <row r="62">
      <c r="C62" s="3" t="s">
        <v>89</v>
      </c>
    </row>
    <row r="63">
      <c r="C63" s="3" t="s">
        <v>13</v>
      </c>
    </row>
    <row r="64">
      <c r="C64" s="3" t="s">
        <v>14</v>
      </c>
    </row>
    <row r="65">
      <c r="C65" s="3" t="s">
        <v>90</v>
      </c>
    </row>
    <row r="66">
      <c r="C66" s="3" t="s">
        <v>91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1" t="s">
        <v>99</v>
      </c>
      <c r="I1" s="12" t="s">
        <v>100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3">
        <v>0.0</v>
      </c>
      <c r="I2" s="3">
        <v>0.0</v>
      </c>
    </row>
    <row r="3">
      <c r="A3" s="3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3">
        <v>0.0</v>
      </c>
      <c r="I3" s="3">
        <v>0.0</v>
      </c>
    </row>
    <row r="4">
      <c r="A4" s="3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3">
        <v>0.0</v>
      </c>
      <c r="I4" s="3">
        <v>0.0</v>
      </c>
    </row>
    <row r="5">
      <c r="B5" s="9"/>
      <c r="C5" s="9"/>
      <c r="D5" s="9"/>
      <c r="E5" s="9"/>
      <c r="F5" s="9"/>
      <c r="G5" s="9"/>
    </row>
    <row r="6">
      <c r="A6" s="3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3">
        <v>0.0</v>
      </c>
      <c r="I6" s="3">
        <v>0.0</v>
      </c>
    </row>
    <row r="7">
      <c r="B7" s="9"/>
      <c r="C7" s="9"/>
      <c r="D7" s="9"/>
      <c r="E7" s="9"/>
      <c r="F7" s="9"/>
      <c r="G7" s="9"/>
    </row>
    <row r="8">
      <c r="A8" s="3" t="s">
        <v>105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3">
        <v>0.0</v>
      </c>
      <c r="I8" s="3">
        <v>0.0</v>
      </c>
    </row>
    <row r="9">
      <c r="A9" s="3" t="s">
        <v>106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3">
        <v>0.0</v>
      </c>
      <c r="I9" s="3">
        <v>0.0</v>
      </c>
    </row>
    <row r="10">
      <c r="A10" s="3" t="s">
        <v>107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3">
        <v>0.0</v>
      </c>
      <c r="I10" s="3">
        <v>0.0</v>
      </c>
    </row>
    <row r="11">
      <c r="A11" s="3" t="s">
        <v>108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3">
        <v>0.0</v>
      </c>
      <c r="I11" s="3">
        <v>0.0</v>
      </c>
    </row>
    <row r="12">
      <c r="A12" s="3" t="s">
        <v>109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3">
        <v>0.0</v>
      </c>
      <c r="I12" s="3">
        <v>0.0</v>
      </c>
    </row>
    <row r="13">
      <c r="A13" s="3" t="s">
        <v>110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3">
        <v>0.0</v>
      </c>
      <c r="I13" s="3">
        <v>0.0</v>
      </c>
    </row>
    <row r="14">
      <c r="B14" s="9"/>
      <c r="C14" s="9"/>
      <c r="D14" s="9"/>
      <c r="E14" s="9"/>
      <c r="F14" s="9"/>
      <c r="G14" s="9"/>
    </row>
    <row r="15">
      <c r="A15" s="3" t="s">
        <v>111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3">
        <v>0.0</v>
      </c>
      <c r="I15" s="3">
        <v>1.0</v>
      </c>
    </row>
    <row r="16">
      <c r="A16" s="3" t="s">
        <v>112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3">
        <v>0.0</v>
      </c>
      <c r="I16" s="3">
        <v>0.0</v>
      </c>
    </row>
    <row r="17">
      <c r="A17" s="3" t="s">
        <v>113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3">
        <v>0.0</v>
      </c>
      <c r="I17" s="3">
        <v>0.0</v>
      </c>
    </row>
    <row r="18">
      <c r="A18" s="3" t="s">
        <v>114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3">
        <v>0.0</v>
      </c>
      <c r="I18" s="3">
        <v>0.0</v>
      </c>
    </row>
    <row r="19">
      <c r="A19" s="3" t="s">
        <v>115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3">
        <v>0.0</v>
      </c>
      <c r="I19" s="3">
        <v>0.0</v>
      </c>
    </row>
    <row r="20">
      <c r="A20" s="3" t="s">
        <v>116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3">
        <v>0.0</v>
      </c>
      <c r="I20" s="3">
        <v>1.0</v>
      </c>
    </row>
    <row r="21">
      <c r="A21" s="3" t="s">
        <v>117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3">
        <v>0.0</v>
      </c>
      <c r="I21" s="3">
        <v>0.0</v>
      </c>
    </row>
    <row r="22">
      <c r="A22" s="3" t="s">
        <v>118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3">
        <v>0.0</v>
      </c>
      <c r="I22" s="3">
        <v>1.0</v>
      </c>
    </row>
    <row r="23">
      <c r="A23" s="3" t="s">
        <v>119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3">
        <v>0.0</v>
      </c>
      <c r="I23" s="3">
        <v>1.0</v>
      </c>
    </row>
    <row r="24">
      <c r="A24" s="3" t="s">
        <v>120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3">
        <v>0.0</v>
      </c>
      <c r="I24" s="3">
        <v>1.0</v>
      </c>
    </row>
    <row r="25">
      <c r="A25" s="3" t="s">
        <v>121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3">
        <v>0.0</v>
      </c>
      <c r="I25" s="3">
        <v>0.0</v>
      </c>
    </row>
    <row r="26">
      <c r="A26" s="3" t="s">
        <v>122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3">
        <v>0.0</v>
      </c>
      <c r="I26" s="3">
        <v>1.0</v>
      </c>
    </row>
    <row r="27">
      <c r="A27" s="3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3">
        <v>0.0</v>
      </c>
      <c r="I27" s="3">
        <v>1.0</v>
      </c>
    </row>
    <row r="28">
      <c r="A28" s="3" t="s">
        <v>124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3">
        <v>0.0</v>
      </c>
      <c r="I28" s="3">
        <v>0.0</v>
      </c>
    </row>
    <row r="29">
      <c r="A29" s="13" t="s">
        <v>125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3">
        <v>0.0</v>
      </c>
      <c r="I29" s="3">
        <v>1.0</v>
      </c>
    </row>
    <row r="30">
      <c r="A30" s="13" t="s">
        <v>126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3">
        <v>0.0</v>
      </c>
      <c r="I30" s="3">
        <v>0.0</v>
      </c>
    </row>
    <row r="31">
      <c r="A31" s="3" t="s">
        <v>127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3">
        <v>0.0</v>
      </c>
      <c r="I31" s="3">
        <v>1.0</v>
      </c>
    </row>
    <row r="32">
      <c r="A32" s="3" t="s">
        <v>128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3">
        <v>0.0</v>
      </c>
      <c r="I32" s="3">
        <v>0.0</v>
      </c>
    </row>
    <row r="33">
      <c r="A33" s="13" t="s">
        <v>129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3">
        <v>0.0</v>
      </c>
      <c r="I33" s="3">
        <v>0.0</v>
      </c>
    </row>
    <row r="34">
      <c r="A34" s="13" t="s">
        <v>130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3">
        <v>0.0</v>
      </c>
      <c r="I34" s="3">
        <v>0.0</v>
      </c>
    </row>
    <row r="35">
      <c r="A35" s="3" t="s">
        <v>131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3">
        <v>0.0</v>
      </c>
      <c r="I35" s="3">
        <v>1.0</v>
      </c>
    </row>
    <row r="36">
      <c r="A36" s="3" t="s">
        <v>132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3">
        <v>0.0</v>
      </c>
      <c r="I36" s="3">
        <v>0.0</v>
      </c>
    </row>
    <row r="37">
      <c r="A37" s="13" t="s">
        <v>133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3">
        <v>0.0</v>
      </c>
      <c r="I37" s="3">
        <v>1.0</v>
      </c>
    </row>
    <row r="38">
      <c r="A38" s="13" t="s">
        <v>134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3">
        <v>0.0</v>
      </c>
      <c r="I38" s="3">
        <v>0.0</v>
      </c>
    </row>
    <row r="39">
      <c r="A39" s="3" t="s">
        <v>135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3">
        <v>0.0</v>
      </c>
      <c r="I39" s="3">
        <v>1.0</v>
      </c>
    </row>
    <row r="40">
      <c r="A40" s="3" t="s">
        <v>136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3">
        <v>0.0</v>
      </c>
      <c r="I40" s="3">
        <v>0.0</v>
      </c>
    </row>
    <row r="41">
      <c r="A41" s="13" t="s">
        <v>137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3">
        <v>0.0</v>
      </c>
      <c r="I41" s="3">
        <v>1.0</v>
      </c>
    </row>
    <row r="42">
      <c r="A42" s="13" t="s">
        <v>138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3">
        <v>0.0</v>
      </c>
      <c r="I42" s="3">
        <v>0.0</v>
      </c>
    </row>
    <row r="43">
      <c r="A43" s="3" t="s">
        <v>139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3">
        <v>60.0</v>
      </c>
      <c r="I43" s="3">
        <v>0.0</v>
      </c>
    </row>
    <row r="44">
      <c r="A44" s="13" t="s">
        <v>140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3">
        <v>0.0</v>
      </c>
      <c r="I44" s="3">
        <v>1.0</v>
      </c>
    </row>
    <row r="45">
      <c r="A45" s="13" t="s">
        <v>141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3">
        <v>0.0</v>
      </c>
      <c r="I45" s="3">
        <v>0.0</v>
      </c>
    </row>
    <row r="46">
      <c r="A46" s="3" t="s">
        <v>142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3">
        <v>0.0</v>
      </c>
      <c r="I46" s="3">
        <v>1.0</v>
      </c>
    </row>
    <row r="47">
      <c r="A47" s="3" t="s">
        <v>143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3">
        <v>0.0</v>
      </c>
      <c r="I47" s="3">
        <v>0.0</v>
      </c>
    </row>
    <row r="48">
      <c r="A48" s="3" t="s">
        <v>144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3">
        <v>60.0</v>
      </c>
      <c r="I48" s="3">
        <v>0.0</v>
      </c>
    </row>
    <row r="49">
      <c r="A49" s="3" t="s">
        <v>145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3">
        <v>0.0</v>
      </c>
      <c r="I49" s="3">
        <v>0.0</v>
      </c>
    </row>
    <row r="50">
      <c r="A50" s="3" t="s">
        <v>146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3">
        <v>0.0</v>
      </c>
      <c r="I50" s="3">
        <v>0.0</v>
      </c>
      <c r="J50" s="3"/>
    </row>
    <row r="51">
      <c r="A51" s="13" t="s">
        <v>147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3">
        <v>0.0</v>
      </c>
      <c r="I51" s="3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1" t="s">
        <v>99</v>
      </c>
      <c r="I1" s="12" t="s">
        <v>100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3">
        <v>0.0</v>
      </c>
      <c r="I2" s="3">
        <v>0.0</v>
      </c>
    </row>
    <row r="3">
      <c r="A3" s="3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3">
        <v>0.0</v>
      </c>
      <c r="I3" s="3">
        <v>0.0</v>
      </c>
    </row>
    <row r="4">
      <c r="A4" s="3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3">
        <v>0.0</v>
      </c>
      <c r="I4" s="3">
        <v>0.0</v>
      </c>
    </row>
    <row r="5">
      <c r="B5" s="9"/>
      <c r="C5" s="9"/>
      <c r="D5" s="9"/>
      <c r="E5" s="9"/>
      <c r="F5" s="9"/>
      <c r="G5" s="9"/>
    </row>
    <row r="6">
      <c r="A6" s="3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3">
        <v>0.0</v>
      </c>
      <c r="I6" s="3">
        <v>0.0</v>
      </c>
    </row>
    <row r="7">
      <c r="B7" s="9"/>
      <c r="C7" s="9"/>
      <c r="D7" s="9"/>
      <c r="E7" s="9"/>
      <c r="F7" s="9"/>
      <c r="G7" s="9"/>
    </row>
    <row r="8">
      <c r="A8" s="3" t="s">
        <v>105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3">
        <v>0.0</v>
      </c>
      <c r="I8" s="3">
        <v>0.0</v>
      </c>
    </row>
    <row r="9">
      <c r="A9" s="3" t="s">
        <v>106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3">
        <v>0.0</v>
      </c>
      <c r="I9" s="3">
        <v>0.0</v>
      </c>
    </row>
    <row r="10">
      <c r="A10" s="3" t="s">
        <v>107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3">
        <v>0.0</v>
      </c>
      <c r="I10" s="3">
        <v>0.0</v>
      </c>
    </row>
    <row r="11">
      <c r="A11" s="3" t="s">
        <v>108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3">
        <v>0.0</v>
      </c>
      <c r="I11" s="3">
        <v>0.0</v>
      </c>
    </row>
    <row r="12">
      <c r="A12" s="3" t="s">
        <v>109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3">
        <v>0.0</v>
      </c>
      <c r="I12" s="3">
        <v>0.0</v>
      </c>
    </row>
    <row r="13">
      <c r="A13" s="3" t="s">
        <v>110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3">
        <v>0.0</v>
      </c>
      <c r="I13" s="3">
        <v>0.0</v>
      </c>
    </row>
    <row r="14">
      <c r="B14" s="9"/>
      <c r="C14" s="9"/>
      <c r="D14" s="9"/>
      <c r="E14" s="9"/>
      <c r="F14" s="9"/>
      <c r="G14" s="9"/>
    </row>
    <row r="15">
      <c r="A15" s="3" t="s">
        <v>111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3">
        <v>0.0</v>
      </c>
      <c r="I15" s="3">
        <v>1.0</v>
      </c>
    </row>
    <row r="16">
      <c r="A16" s="3" t="s">
        <v>112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3">
        <v>0.0</v>
      </c>
      <c r="I16" s="3">
        <v>0.0</v>
      </c>
    </row>
    <row r="17">
      <c r="A17" s="3" t="s">
        <v>113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3">
        <v>0.0</v>
      </c>
      <c r="I17" s="3">
        <v>0.0</v>
      </c>
    </row>
    <row r="18">
      <c r="A18" s="3" t="s">
        <v>114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3">
        <v>0.0</v>
      </c>
      <c r="I18" s="3">
        <v>0.0</v>
      </c>
    </row>
    <row r="19">
      <c r="A19" s="3" t="s">
        <v>115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3">
        <v>0.0</v>
      </c>
      <c r="I19" s="3">
        <v>0.0</v>
      </c>
    </row>
    <row r="20">
      <c r="A20" s="3" t="s">
        <v>116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3">
        <v>0.0</v>
      </c>
      <c r="I20" s="3">
        <v>1.0</v>
      </c>
    </row>
    <row r="21">
      <c r="A21" s="3" t="s">
        <v>117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3">
        <v>0.0</v>
      </c>
      <c r="I21" s="3">
        <v>0.0</v>
      </c>
    </row>
    <row r="22">
      <c r="A22" s="3" t="s">
        <v>118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3">
        <v>0.0</v>
      </c>
      <c r="I22" s="3">
        <v>1.0</v>
      </c>
    </row>
    <row r="23">
      <c r="A23" s="3" t="s">
        <v>119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3">
        <v>0.0</v>
      </c>
      <c r="I23" s="3">
        <v>1.0</v>
      </c>
    </row>
    <row r="24">
      <c r="A24" s="3" t="s">
        <v>120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3">
        <v>0.0</v>
      </c>
      <c r="I24" s="3">
        <v>1.0</v>
      </c>
    </row>
    <row r="25">
      <c r="A25" s="3" t="s">
        <v>121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3">
        <v>0.0</v>
      </c>
      <c r="I25" s="3">
        <v>0.0</v>
      </c>
    </row>
    <row r="26">
      <c r="A26" s="3" t="s">
        <v>122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3">
        <v>0.0</v>
      </c>
      <c r="I26" s="3">
        <v>1.0</v>
      </c>
    </row>
    <row r="27">
      <c r="A27" s="3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3">
        <v>0.0</v>
      </c>
      <c r="I27" s="3">
        <v>1.0</v>
      </c>
    </row>
    <row r="28">
      <c r="A28" s="3" t="s">
        <v>124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3">
        <v>0.0</v>
      </c>
      <c r="I28" s="3">
        <v>0.0</v>
      </c>
    </row>
    <row r="29">
      <c r="A29" s="13" t="s">
        <v>125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3">
        <v>0.0</v>
      </c>
      <c r="I29" s="3">
        <v>1.0</v>
      </c>
    </row>
    <row r="30">
      <c r="A30" s="13" t="s">
        <v>126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3">
        <v>0.0</v>
      </c>
      <c r="I30" s="3">
        <v>0.0</v>
      </c>
    </row>
    <row r="31">
      <c r="A31" s="3" t="s">
        <v>127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3">
        <v>0.0</v>
      </c>
      <c r="I31" s="3">
        <v>1.0</v>
      </c>
    </row>
    <row r="32">
      <c r="A32" s="3" t="s">
        <v>128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3">
        <v>0.0</v>
      </c>
      <c r="I32" s="3">
        <v>0.0</v>
      </c>
    </row>
    <row r="33">
      <c r="A33" s="13" t="s">
        <v>129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3">
        <v>0.0</v>
      </c>
      <c r="I33" s="3">
        <v>0.0</v>
      </c>
    </row>
    <row r="34">
      <c r="A34" s="13" t="s">
        <v>130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3">
        <v>0.0</v>
      </c>
      <c r="I34" s="3">
        <v>0.0</v>
      </c>
    </row>
    <row r="35">
      <c r="A35" s="3" t="s">
        <v>131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3">
        <v>0.0</v>
      </c>
      <c r="I35" s="3">
        <v>1.0</v>
      </c>
    </row>
    <row r="36">
      <c r="A36" s="3" t="s">
        <v>132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3">
        <v>0.0</v>
      </c>
      <c r="I36" s="3">
        <v>0.0</v>
      </c>
    </row>
    <row r="37">
      <c r="A37" s="13" t="s">
        <v>133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3">
        <v>0.0</v>
      </c>
      <c r="I37" s="3">
        <v>1.0</v>
      </c>
    </row>
    <row r="38">
      <c r="A38" s="13" t="s">
        <v>134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3">
        <v>0.0</v>
      </c>
      <c r="I38" s="3">
        <v>0.0</v>
      </c>
    </row>
    <row r="39">
      <c r="A39" s="3" t="s">
        <v>135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3">
        <v>0.0</v>
      </c>
      <c r="I39" s="3">
        <v>1.0</v>
      </c>
    </row>
    <row r="40">
      <c r="A40" s="3" t="s">
        <v>136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3">
        <v>0.0</v>
      </c>
      <c r="I40" s="3">
        <v>0.0</v>
      </c>
    </row>
    <row r="41">
      <c r="A41" s="13" t="s">
        <v>137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3">
        <v>0.0</v>
      </c>
      <c r="I41" s="3">
        <v>1.0</v>
      </c>
    </row>
    <row r="42">
      <c r="A42" s="13" t="s">
        <v>138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3">
        <v>0.0</v>
      </c>
      <c r="I42" s="3">
        <v>0.0</v>
      </c>
    </row>
    <row r="43">
      <c r="A43" s="3" t="s">
        <v>139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3">
        <v>60.0</v>
      </c>
      <c r="I43" s="3">
        <v>0.0</v>
      </c>
    </row>
    <row r="44">
      <c r="A44" s="13" t="s">
        <v>140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3">
        <v>0.0</v>
      </c>
      <c r="I44" s="3">
        <v>1.0</v>
      </c>
    </row>
    <row r="45">
      <c r="A45" s="13" t="s">
        <v>141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3">
        <v>0.0</v>
      </c>
      <c r="I45" s="3">
        <v>0.0</v>
      </c>
    </row>
    <row r="46">
      <c r="A46" s="3" t="s">
        <v>142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3">
        <v>0.0</v>
      </c>
      <c r="I46" s="3">
        <v>1.0</v>
      </c>
    </row>
    <row r="47">
      <c r="A47" s="3" t="s">
        <v>143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3">
        <v>0.0</v>
      </c>
      <c r="I47" s="3">
        <v>0.0</v>
      </c>
    </row>
    <row r="48">
      <c r="A48" s="3" t="s">
        <v>144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3">
        <v>60.0</v>
      </c>
      <c r="I48" s="3">
        <v>0.0</v>
      </c>
    </row>
    <row r="49">
      <c r="A49" s="3" t="s">
        <v>145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3">
        <v>0.0</v>
      </c>
      <c r="I49" s="3">
        <v>0.0</v>
      </c>
    </row>
    <row r="50">
      <c r="A50" s="3" t="s">
        <v>146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3">
        <v>0.0</v>
      </c>
      <c r="I50" s="3">
        <v>0.0</v>
      </c>
      <c r="J50" s="3"/>
    </row>
    <row r="51">
      <c r="A51" s="13" t="s">
        <v>147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3">
        <v>0.0</v>
      </c>
      <c r="I51" s="3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1" t="s">
        <v>99</v>
      </c>
      <c r="I1" s="12" t="s">
        <v>100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3">
        <v>0.0</v>
      </c>
      <c r="I2" s="3">
        <v>0.0</v>
      </c>
    </row>
    <row r="3">
      <c r="A3" s="3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3">
        <v>0.0</v>
      </c>
      <c r="I3" s="3">
        <v>0.0</v>
      </c>
    </row>
    <row r="4">
      <c r="A4" s="3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3">
        <v>0.0</v>
      </c>
      <c r="I4" s="3">
        <v>0.0</v>
      </c>
    </row>
    <row r="5">
      <c r="B5" s="9"/>
      <c r="C5" s="9"/>
      <c r="D5" s="9"/>
      <c r="E5" s="9"/>
      <c r="F5" s="9"/>
      <c r="G5" s="9"/>
    </row>
    <row r="6">
      <c r="A6" s="3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3">
        <v>0.0</v>
      </c>
      <c r="I6" s="3">
        <v>0.0</v>
      </c>
    </row>
    <row r="7">
      <c r="B7" s="9"/>
      <c r="C7" s="9"/>
      <c r="D7" s="9"/>
      <c r="E7" s="9"/>
      <c r="F7" s="9"/>
      <c r="G7" s="9"/>
    </row>
    <row r="8">
      <c r="A8" s="3" t="s">
        <v>105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3">
        <v>0.0</v>
      </c>
      <c r="I8" s="3">
        <v>0.0</v>
      </c>
    </row>
    <row r="9">
      <c r="A9" s="3" t="s">
        <v>106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3">
        <v>0.0</v>
      </c>
      <c r="I9" s="3">
        <v>0.0</v>
      </c>
    </row>
    <row r="10">
      <c r="A10" s="3" t="s">
        <v>107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3">
        <v>0.0</v>
      </c>
      <c r="I10" s="3">
        <v>0.0</v>
      </c>
    </row>
    <row r="11">
      <c r="A11" s="3" t="s">
        <v>108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3">
        <v>0.0</v>
      </c>
      <c r="I11" s="3">
        <v>0.0</v>
      </c>
    </row>
    <row r="12">
      <c r="A12" s="3" t="s">
        <v>109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3">
        <v>0.0</v>
      </c>
      <c r="I12" s="3">
        <v>0.0</v>
      </c>
    </row>
    <row r="13">
      <c r="A13" s="3" t="s">
        <v>110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3">
        <v>0.0</v>
      </c>
      <c r="I13" s="3">
        <v>0.0</v>
      </c>
    </row>
    <row r="14">
      <c r="B14" s="9"/>
      <c r="C14" s="9"/>
      <c r="D14" s="9"/>
      <c r="E14" s="9"/>
      <c r="F14" s="9"/>
      <c r="G14" s="9"/>
    </row>
    <row r="15">
      <c r="A15" s="3" t="s">
        <v>111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3">
        <v>0.0</v>
      </c>
      <c r="I15" s="3">
        <v>1.0</v>
      </c>
    </row>
    <row r="16">
      <c r="A16" s="3" t="s">
        <v>112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3">
        <v>0.0</v>
      </c>
      <c r="I16" s="3">
        <v>0.0</v>
      </c>
    </row>
    <row r="17">
      <c r="A17" s="3" t="s">
        <v>113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3">
        <v>0.0</v>
      </c>
      <c r="I17" s="3">
        <v>0.0</v>
      </c>
    </row>
    <row r="18">
      <c r="A18" s="3" t="s">
        <v>114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3">
        <v>0.0</v>
      </c>
      <c r="I18" s="3">
        <v>0.0</v>
      </c>
    </row>
    <row r="19">
      <c r="A19" s="3" t="s">
        <v>115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3">
        <v>0.0</v>
      </c>
      <c r="I19" s="3">
        <v>0.0</v>
      </c>
    </row>
    <row r="20">
      <c r="A20" s="3" t="s">
        <v>116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3">
        <v>0.0</v>
      </c>
      <c r="I20" s="3">
        <v>1.0</v>
      </c>
    </row>
    <row r="21">
      <c r="A21" s="3" t="s">
        <v>117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3">
        <v>0.0</v>
      </c>
      <c r="I21" s="3">
        <v>0.0</v>
      </c>
    </row>
    <row r="22">
      <c r="A22" s="3" t="s">
        <v>118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3">
        <v>0.0</v>
      </c>
      <c r="I22" s="3">
        <v>1.0</v>
      </c>
    </row>
    <row r="23">
      <c r="A23" s="3" t="s">
        <v>119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3">
        <v>0.0</v>
      </c>
      <c r="I23" s="3">
        <v>1.0</v>
      </c>
    </row>
    <row r="24">
      <c r="A24" s="3" t="s">
        <v>120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3">
        <v>0.0</v>
      </c>
      <c r="I24" s="3">
        <v>1.0</v>
      </c>
    </row>
    <row r="25">
      <c r="A25" s="3" t="s">
        <v>121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3">
        <v>0.0</v>
      </c>
      <c r="I25" s="3">
        <v>0.0</v>
      </c>
    </row>
    <row r="26">
      <c r="A26" s="3" t="s">
        <v>122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3">
        <v>0.0</v>
      </c>
      <c r="I26" s="3">
        <v>1.0</v>
      </c>
    </row>
    <row r="27">
      <c r="A27" s="3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3">
        <v>0.0</v>
      </c>
      <c r="I27" s="3">
        <v>1.0</v>
      </c>
    </row>
    <row r="28">
      <c r="A28" s="3" t="s">
        <v>124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3">
        <v>0.0</v>
      </c>
      <c r="I28" s="3">
        <v>0.0</v>
      </c>
    </row>
    <row r="29">
      <c r="A29" s="13" t="s">
        <v>125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3">
        <v>0.0</v>
      </c>
      <c r="I29" s="3">
        <v>1.0</v>
      </c>
    </row>
    <row r="30">
      <c r="A30" s="13" t="s">
        <v>126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3">
        <v>0.0</v>
      </c>
      <c r="I30" s="3">
        <v>0.0</v>
      </c>
    </row>
    <row r="31">
      <c r="A31" s="3" t="s">
        <v>127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3">
        <v>0.0</v>
      </c>
      <c r="I31" s="3">
        <v>1.0</v>
      </c>
    </row>
    <row r="32">
      <c r="A32" s="3" t="s">
        <v>128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3">
        <v>0.0</v>
      </c>
      <c r="I32" s="3">
        <v>0.0</v>
      </c>
    </row>
    <row r="33">
      <c r="A33" s="13" t="s">
        <v>129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3">
        <v>0.0</v>
      </c>
      <c r="I33" s="3">
        <v>0.0</v>
      </c>
    </row>
    <row r="34">
      <c r="A34" s="13" t="s">
        <v>130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3">
        <v>0.0</v>
      </c>
      <c r="I34" s="3">
        <v>0.0</v>
      </c>
    </row>
    <row r="35">
      <c r="A35" s="3" t="s">
        <v>131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3">
        <v>0.0</v>
      </c>
      <c r="I35" s="3">
        <v>1.0</v>
      </c>
    </row>
    <row r="36">
      <c r="A36" s="3" t="s">
        <v>132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3">
        <v>0.0</v>
      </c>
      <c r="I36" s="3">
        <v>0.0</v>
      </c>
    </row>
    <row r="37">
      <c r="A37" s="13" t="s">
        <v>133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3">
        <v>0.0</v>
      </c>
      <c r="I37" s="3">
        <v>1.0</v>
      </c>
    </row>
    <row r="38">
      <c r="A38" s="13" t="s">
        <v>134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3">
        <v>0.0</v>
      </c>
      <c r="I38" s="3">
        <v>0.0</v>
      </c>
    </row>
    <row r="39">
      <c r="A39" s="3" t="s">
        <v>135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3">
        <v>0.0</v>
      </c>
      <c r="I39" s="3">
        <v>1.0</v>
      </c>
    </row>
    <row r="40">
      <c r="A40" s="3" t="s">
        <v>136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3">
        <v>0.0</v>
      </c>
      <c r="I40" s="3">
        <v>0.0</v>
      </c>
    </row>
    <row r="41">
      <c r="A41" s="13" t="s">
        <v>137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3">
        <v>0.0</v>
      </c>
      <c r="I41" s="3">
        <v>1.0</v>
      </c>
    </row>
    <row r="42">
      <c r="A42" s="13" t="s">
        <v>138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3">
        <v>0.0</v>
      </c>
      <c r="I42" s="3">
        <v>0.0</v>
      </c>
    </row>
    <row r="43">
      <c r="A43" s="3" t="s">
        <v>139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3">
        <v>60.0</v>
      </c>
      <c r="I43" s="3">
        <v>0.0</v>
      </c>
    </row>
    <row r="44">
      <c r="A44" s="13" t="s">
        <v>140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3">
        <v>0.0</v>
      </c>
      <c r="I44" s="3">
        <v>1.0</v>
      </c>
    </row>
    <row r="45">
      <c r="A45" s="13" t="s">
        <v>141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3">
        <v>0.0</v>
      </c>
      <c r="I45" s="3">
        <v>0.0</v>
      </c>
    </row>
    <row r="46">
      <c r="A46" s="3" t="s">
        <v>142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3">
        <v>0.0</v>
      </c>
      <c r="I46" s="3">
        <v>1.0</v>
      </c>
    </row>
    <row r="47">
      <c r="A47" s="3" t="s">
        <v>143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3">
        <v>0.0</v>
      </c>
      <c r="I47" s="3">
        <v>0.0</v>
      </c>
    </row>
    <row r="48">
      <c r="A48" s="3" t="s">
        <v>144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3">
        <v>60.0</v>
      </c>
      <c r="I48" s="3">
        <v>0.0</v>
      </c>
    </row>
    <row r="49">
      <c r="A49" s="3" t="s">
        <v>145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3">
        <v>0.0</v>
      </c>
      <c r="I49" s="3">
        <v>0.0</v>
      </c>
    </row>
    <row r="50">
      <c r="A50" s="3" t="s">
        <v>146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3">
        <v>0.0</v>
      </c>
      <c r="I50" s="3">
        <v>0.0</v>
      </c>
      <c r="J50" s="3"/>
    </row>
    <row r="51">
      <c r="A51" s="13" t="s">
        <v>147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3">
        <v>0.0</v>
      </c>
      <c r="I51" s="3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148</v>
      </c>
      <c r="B1" s="4"/>
      <c r="C1" s="4" t="s">
        <v>149</v>
      </c>
      <c r="D1" s="15"/>
      <c r="E1" s="1" t="s">
        <v>151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152</v>
      </c>
      <c r="B2" s="4" t="s">
        <v>153</v>
      </c>
      <c r="C2" s="4" t="s">
        <v>154</v>
      </c>
      <c r="D2" s="9"/>
      <c r="E2" s="2" t="s">
        <v>155</v>
      </c>
      <c r="F2" s="17" t="s">
        <v>156</v>
      </c>
      <c r="G2" s="17" t="s">
        <v>157</v>
      </c>
      <c r="H2" s="5"/>
      <c r="I2" s="5"/>
      <c r="J2" s="5"/>
      <c r="K2" s="5"/>
      <c r="L2" s="5"/>
      <c r="M2" s="5"/>
      <c r="N2" s="5"/>
      <c r="O2" s="5"/>
      <c r="P2" s="5"/>
    </row>
    <row r="3">
      <c r="A3" s="3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159</v>
      </c>
    </row>
    <row r="7">
      <c r="A7" s="3" t="s">
        <v>160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3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159</v>
      </c>
    </row>
    <row r="11">
      <c r="A11" s="3" t="s">
        <v>161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159</v>
      </c>
    </row>
    <row r="15">
      <c r="A15" s="3" t="s">
        <v>162</v>
      </c>
      <c r="B15" s="7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7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7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9"/>
      <c r="C18" s="24"/>
      <c r="D18" s="7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1" t="s">
        <v>159</v>
      </c>
    </row>
    <row r="19">
      <c r="A19" s="3" t="s">
        <v>163</v>
      </c>
      <c r="B19" s="7">
        <v>0.5</v>
      </c>
      <c r="C19" s="23">
        <v>2.0E-4</v>
      </c>
      <c r="D19" s="9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7">
        <v>0.25</v>
      </c>
      <c r="C20" s="23">
        <v>1.5E-4</v>
      </c>
      <c r="D20" s="9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7">
        <v>0.03</v>
      </c>
      <c r="C21" s="23">
        <v>3.0E-5</v>
      </c>
      <c r="D21" s="9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3"/>
      <c r="B22" s="7"/>
      <c r="C22" s="23"/>
      <c r="D22" s="9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1" t="s">
        <v>159</v>
      </c>
    </row>
    <row r="23">
      <c r="A23" s="3" t="s">
        <v>164</v>
      </c>
      <c r="B23" s="7">
        <v>0.5</v>
      </c>
      <c r="C23" s="23">
        <v>3.5E-4</v>
      </c>
      <c r="D23" s="9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7">
        <v>0.25</v>
      </c>
      <c r="C24" s="23">
        <v>2.0E-4</v>
      </c>
      <c r="D24" s="9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7">
        <v>0.03</v>
      </c>
      <c r="C25" s="23">
        <v>5.0E-5</v>
      </c>
      <c r="D25" s="9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9"/>
      <c r="C26" s="21"/>
      <c r="D26" s="9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1" t="s">
        <v>159</v>
      </c>
    </row>
    <row r="27">
      <c r="B27" s="9"/>
      <c r="C27" s="21"/>
      <c r="D27" s="9"/>
      <c r="E27" s="20"/>
      <c r="F27" s="20"/>
      <c r="G27" s="20"/>
    </row>
    <row r="28">
      <c r="A28" s="1" t="s">
        <v>165</v>
      </c>
      <c r="B28" s="4" t="s">
        <v>153</v>
      </c>
      <c r="C28" s="4" t="s">
        <v>166</v>
      </c>
      <c r="D28" s="4" t="s">
        <v>167</v>
      </c>
      <c r="F28" s="20"/>
      <c r="G28" s="20"/>
    </row>
    <row r="29">
      <c r="A29" s="3" t="s">
        <v>168</v>
      </c>
      <c r="B29" s="7">
        <v>0.5</v>
      </c>
      <c r="C29" s="18" t="s">
        <v>169</v>
      </c>
      <c r="D29" s="7">
        <v>1.0</v>
      </c>
      <c r="E29" s="3" t="s">
        <v>170</v>
      </c>
      <c r="F29" s="20"/>
      <c r="G29" s="20"/>
    </row>
    <row r="30">
      <c r="B30" s="7">
        <v>0.25</v>
      </c>
      <c r="C30" s="18" t="s">
        <v>169</v>
      </c>
      <c r="D30" s="7">
        <v>1.0</v>
      </c>
      <c r="F30" s="20"/>
      <c r="G30" s="20"/>
    </row>
    <row r="31">
      <c r="B31" s="7">
        <v>0.1</v>
      </c>
      <c r="C31" s="18" t="s">
        <v>169</v>
      </c>
      <c r="D31" s="7">
        <v>1.0</v>
      </c>
      <c r="F31" s="20"/>
      <c r="G31" s="20"/>
    </row>
    <row r="32">
      <c r="B32" s="7">
        <v>0.0</v>
      </c>
      <c r="C32" s="18" t="s">
        <v>169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3" t="s">
        <v>171</v>
      </c>
      <c r="B34" s="7">
        <v>0.5</v>
      </c>
      <c r="C34" s="18" t="s">
        <v>172</v>
      </c>
      <c r="D34" s="7">
        <v>1.0</v>
      </c>
      <c r="F34" s="20"/>
      <c r="G34" s="20"/>
    </row>
    <row r="35">
      <c r="B35" s="7">
        <v>0.0</v>
      </c>
      <c r="C35" s="18" t="s">
        <v>172</v>
      </c>
      <c r="D35" s="7">
        <v>1.0</v>
      </c>
      <c r="F35" s="20"/>
      <c r="G35" s="20"/>
    </row>
    <row r="36">
      <c r="B36" s="7">
        <v>0.3</v>
      </c>
      <c r="C36" s="18" t="s">
        <v>173</v>
      </c>
      <c r="D36" s="7">
        <v>1.0</v>
      </c>
      <c r="F36" s="20"/>
      <c r="G36" s="20"/>
    </row>
    <row r="37">
      <c r="B37" s="7">
        <v>0.03</v>
      </c>
      <c r="C37" s="18" t="s">
        <v>173</v>
      </c>
      <c r="D37" s="7">
        <v>2.0</v>
      </c>
      <c r="E37" s="3"/>
      <c r="F37" s="20"/>
      <c r="G37" s="20"/>
    </row>
    <row r="38">
      <c r="B38" s="7">
        <v>0.0</v>
      </c>
      <c r="C38" s="18" t="s">
        <v>173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1" t="s">
        <v>174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1" t="s">
        <v>175</v>
      </c>
      <c r="F43" s="20"/>
      <c r="G43" s="20"/>
    </row>
    <row r="44">
      <c r="B44" s="9"/>
      <c r="C44" s="21"/>
      <c r="D44" s="9"/>
      <c r="E44" s="3" t="s">
        <v>176</v>
      </c>
      <c r="F44" s="20"/>
      <c r="G44" s="20"/>
      <c r="I44" s="3"/>
      <c r="J44" s="7"/>
      <c r="K44" s="18"/>
    </row>
    <row r="45">
      <c r="B45" s="9"/>
      <c r="C45" s="21"/>
      <c r="D45" s="9"/>
      <c r="E45" s="3" t="s">
        <v>177</v>
      </c>
      <c r="F45" s="20"/>
      <c r="G45" s="20"/>
      <c r="J45" s="7"/>
      <c r="K45" s="18"/>
    </row>
    <row r="46">
      <c r="B46" s="9"/>
      <c r="C46" s="21"/>
      <c r="D46" s="9"/>
      <c r="E46" s="3" t="s">
        <v>178</v>
      </c>
      <c r="F46" s="20"/>
      <c r="G46" s="20"/>
      <c r="J46" s="7"/>
      <c r="K46" s="18"/>
    </row>
    <row r="47">
      <c r="B47" s="9"/>
      <c r="C47" s="21"/>
      <c r="D47" s="9"/>
      <c r="E47" s="3" t="s">
        <v>179</v>
      </c>
      <c r="F47" s="20"/>
      <c r="G47" s="20"/>
      <c r="J47" s="9"/>
      <c r="K47" s="21"/>
    </row>
    <row r="48">
      <c r="B48" s="9"/>
      <c r="C48" s="21"/>
      <c r="D48" s="9"/>
      <c r="E48" s="3" t="s">
        <v>180</v>
      </c>
      <c r="F48" s="20"/>
      <c r="G48" s="20"/>
      <c r="I48" s="3"/>
      <c r="J48" s="7"/>
      <c r="K48" s="18"/>
    </row>
    <row r="49">
      <c r="B49" s="9"/>
      <c r="C49" s="21"/>
      <c r="D49" s="9"/>
      <c r="E49" s="3" t="s">
        <v>181</v>
      </c>
      <c r="F49" s="20"/>
      <c r="G49" s="20"/>
      <c r="J49" s="7"/>
      <c r="K49" s="18"/>
    </row>
    <row r="50">
      <c r="B50" s="9"/>
      <c r="C50" s="21"/>
      <c r="D50" s="9"/>
      <c r="E50" s="3" t="s">
        <v>182</v>
      </c>
      <c r="F50" s="20"/>
      <c r="G50" s="20"/>
      <c r="J50" s="7"/>
      <c r="K50" s="18"/>
    </row>
    <row r="51">
      <c r="B51" s="9"/>
      <c r="C51" s="21"/>
      <c r="D51" s="9"/>
      <c r="E51" s="3" t="s">
        <v>183</v>
      </c>
      <c r="F51" s="20"/>
      <c r="G51" s="20"/>
      <c r="I51" s="3"/>
      <c r="J51" s="7"/>
      <c r="K51" s="18"/>
    </row>
    <row r="52">
      <c r="B52" s="9"/>
      <c r="C52" s="21"/>
      <c r="D52" s="9"/>
      <c r="F52" s="20"/>
      <c r="G52" s="20"/>
      <c r="I52" s="3"/>
      <c r="J52" s="7"/>
      <c r="K52" s="18"/>
    </row>
    <row r="53">
      <c r="B53" s="9"/>
      <c r="C53" s="21"/>
      <c r="D53" s="9"/>
      <c r="E53" s="1" t="s">
        <v>184</v>
      </c>
      <c r="F53" s="20"/>
      <c r="G53" s="20"/>
      <c r="J53" s="7"/>
      <c r="K53" s="18"/>
    </row>
    <row r="54">
      <c r="B54" s="9"/>
      <c r="C54" s="21"/>
      <c r="D54" s="9"/>
      <c r="E54" s="3" t="s">
        <v>176</v>
      </c>
      <c r="F54" s="20"/>
      <c r="G54" s="20"/>
      <c r="J54" s="7"/>
      <c r="K54" s="18"/>
    </row>
    <row r="55">
      <c r="B55" s="9"/>
      <c r="C55" s="21"/>
      <c r="D55" s="9"/>
      <c r="E55" s="3" t="s">
        <v>185</v>
      </c>
      <c r="F55" s="20"/>
      <c r="G55" s="20"/>
    </row>
    <row r="56">
      <c r="B56" s="9"/>
      <c r="C56" s="21"/>
      <c r="D56" s="9"/>
      <c r="E56" s="3" t="s">
        <v>186</v>
      </c>
      <c r="F56" s="20"/>
      <c r="G56" s="20"/>
    </row>
    <row r="57">
      <c r="B57" s="9"/>
      <c r="C57" s="21"/>
      <c r="D57" s="9"/>
      <c r="E57" s="3" t="s">
        <v>187</v>
      </c>
      <c r="F57" s="20"/>
      <c r="G57" s="20"/>
    </row>
    <row r="58">
      <c r="B58" s="9"/>
      <c r="C58" s="21"/>
      <c r="D58" s="9"/>
      <c r="E58" s="3" t="s">
        <v>188</v>
      </c>
      <c r="F58" s="20"/>
      <c r="G58" s="20"/>
    </row>
    <row r="59">
      <c r="B59" s="9"/>
      <c r="C59" s="21"/>
      <c r="D59" s="9"/>
      <c r="E59" s="3" t="s">
        <v>189</v>
      </c>
      <c r="F59" s="20"/>
      <c r="G59" s="20"/>
    </row>
    <row r="60">
      <c r="B60" s="9"/>
      <c r="C60" s="21"/>
      <c r="D60" s="9"/>
      <c r="E60" s="3" t="s">
        <v>190</v>
      </c>
      <c r="F60" s="20"/>
      <c r="G60" s="20"/>
    </row>
    <row r="61">
      <c r="B61" s="9"/>
      <c r="C61" s="21"/>
      <c r="D61" s="9"/>
      <c r="E61" s="3" t="s">
        <v>191</v>
      </c>
      <c r="F61" s="20"/>
      <c r="G61" s="20"/>
    </row>
    <row r="62">
      <c r="B62" s="9"/>
      <c r="C62" s="21"/>
      <c r="D62" s="9"/>
      <c r="E62" s="3" t="s">
        <v>192</v>
      </c>
      <c r="F62" s="20"/>
      <c r="G62" s="20"/>
    </row>
    <row r="63">
      <c r="B63" s="9"/>
      <c r="C63" s="21"/>
      <c r="D63" s="9"/>
      <c r="E63" s="3" t="s">
        <v>193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150</v>
      </c>
      <c r="B1" s="4"/>
      <c r="C1" s="4" t="s">
        <v>149</v>
      </c>
      <c r="D1" s="15"/>
      <c r="E1" s="1" t="s">
        <v>151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152</v>
      </c>
      <c r="B2" s="4" t="s">
        <v>153</v>
      </c>
      <c r="C2" s="4" t="s">
        <v>154</v>
      </c>
      <c r="D2" s="9"/>
      <c r="E2" s="2" t="s">
        <v>155</v>
      </c>
      <c r="F2" s="17" t="s">
        <v>156</v>
      </c>
      <c r="G2" s="17" t="s">
        <v>157</v>
      </c>
      <c r="H2" s="5"/>
      <c r="I2" s="5"/>
      <c r="J2" s="5"/>
      <c r="K2" s="5"/>
      <c r="L2" s="5"/>
      <c r="M2" s="5"/>
      <c r="N2" s="5"/>
      <c r="O2" s="5"/>
      <c r="P2" s="5"/>
    </row>
    <row r="3">
      <c r="A3" s="3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159</v>
      </c>
    </row>
    <row r="7">
      <c r="A7" s="3" t="s">
        <v>160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3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159</v>
      </c>
    </row>
    <row r="11">
      <c r="A11" s="3" t="s">
        <v>161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159</v>
      </c>
    </row>
    <row r="15">
      <c r="A15" s="3" t="s">
        <v>162</v>
      </c>
      <c r="B15" s="7">
        <v>0.5</v>
      </c>
      <c r="C15" s="23">
        <f>0.00007*2</f>
        <v>0.00014</v>
      </c>
      <c r="D15" s="18"/>
      <c r="E15" s="19">
        <f>(1-B15)/C15</f>
        <v>3571.428571</v>
      </c>
      <c r="F15" s="19">
        <f t="shared" si="1"/>
        <v>59.52380952</v>
      </c>
      <c r="G15" s="20">
        <f t="shared" si="2"/>
        <v>2.48015873</v>
      </c>
    </row>
    <row r="16">
      <c r="B16" s="7">
        <v>0.25</v>
      </c>
      <c r="C16" s="23">
        <f>0.00005*2</f>
        <v>0.0001</v>
      </c>
      <c r="D16" s="18"/>
      <c r="E16" s="19">
        <f t="shared" ref="E16:E17" si="6">(B15-B16)/C16</f>
        <v>2500</v>
      </c>
      <c r="F16" s="19">
        <f t="shared" si="1"/>
        <v>41.66666667</v>
      </c>
      <c r="G16" s="20">
        <f t="shared" si="2"/>
        <v>1.736111111</v>
      </c>
    </row>
    <row r="17">
      <c r="B17" s="7">
        <v>0.03</v>
      </c>
      <c r="C17" s="23">
        <f>0.00003*2</f>
        <v>0.00006</v>
      </c>
      <c r="D17" s="18"/>
      <c r="E17" s="19">
        <f t="shared" si="6"/>
        <v>3666.666667</v>
      </c>
      <c r="F17" s="19">
        <f t="shared" si="1"/>
        <v>61.11111111</v>
      </c>
      <c r="G17" s="20">
        <f t="shared" si="2"/>
        <v>2.546296296</v>
      </c>
    </row>
    <row r="18">
      <c r="B18" s="9"/>
      <c r="C18" s="24"/>
      <c r="D18" s="7"/>
      <c r="E18" s="22">
        <f>sum(E15:E17)</f>
        <v>9738.095238</v>
      </c>
      <c r="F18" s="22">
        <f t="shared" si="1"/>
        <v>162.3015873</v>
      </c>
      <c r="G18" s="16">
        <f t="shared" si="2"/>
        <v>6.762566138</v>
      </c>
      <c r="H18" s="1" t="s">
        <v>159</v>
      </c>
    </row>
    <row r="19">
      <c r="A19" s="3" t="s">
        <v>163</v>
      </c>
      <c r="B19" s="7">
        <v>0.5</v>
      </c>
      <c r="C19" s="23">
        <f>0.0002*2</f>
        <v>0.0004</v>
      </c>
      <c r="D19" s="9"/>
      <c r="E19" s="19">
        <f>(1-B19)/C19</f>
        <v>1250</v>
      </c>
      <c r="F19" s="19">
        <f t="shared" si="1"/>
        <v>20.83333333</v>
      </c>
      <c r="G19" s="20">
        <f t="shared" si="2"/>
        <v>0.8680555556</v>
      </c>
    </row>
    <row r="20">
      <c r="B20" s="7">
        <v>0.25</v>
      </c>
      <c r="C20" s="23">
        <f>0.00015*2</f>
        <v>0.0003</v>
      </c>
      <c r="D20" s="9"/>
      <c r="E20" s="19">
        <f t="shared" ref="E20:E21" si="7">(B19-B20)/C20</f>
        <v>833.3333333</v>
      </c>
      <c r="F20" s="19">
        <f t="shared" si="1"/>
        <v>13.88888889</v>
      </c>
      <c r="G20" s="20">
        <f t="shared" si="2"/>
        <v>0.5787037037</v>
      </c>
    </row>
    <row r="21">
      <c r="B21" s="7">
        <v>0.03</v>
      </c>
      <c r="C21" s="23">
        <f>0.00003*2</f>
        <v>0.00006</v>
      </c>
      <c r="D21" s="9"/>
      <c r="E21" s="19">
        <f t="shared" si="7"/>
        <v>3666.666667</v>
      </c>
      <c r="F21" s="19">
        <f t="shared" si="1"/>
        <v>61.11111111</v>
      </c>
      <c r="G21" s="20">
        <f t="shared" si="2"/>
        <v>2.546296296</v>
      </c>
    </row>
    <row r="22">
      <c r="A22" s="3"/>
      <c r="B22" s="7"/>
      <c r="C22" s="23"/>
      <c r="D22" s="9"/>
      <c r="E22" s="22">
        <f>sum(E19:E21)</f>
        <v>5750</v>
      </c>
      <c r="F22" s="22">
        <f t="shared" si="1"/>
        <v>95.83333333</v>
      </c>
      <c r="G22" s="16">
        <f t="shared" si="2"/>
        <v>3.993055556</v>
      </c>
      <c r="H22" s="1" t="s">
        <v>159</v>
      </c>
    </row>
    <row r="23">
      <c r="A23" s="3" t="s">
        <v>164</v>
      </c>
      <c r="B23" s="7">
        <v>0.5</v>
      </c>
      <c r="C23" s="23">
        <f>0.00035*2</f>
        <v>0.0007</v>
      </c>
      <c r="D23" s="9"/>
      <c r="E23" s="19">
        <f>(1-B23)/C23</f>
        <v>714.2857143</v>
      </c>
      <c r="F23" s="19">
        <f t="shared" si="1"/>
        <v>11.9047619</v>
      </c>
      <c r="G23" s="20">
        <f t="shared" si="2"/>
        <v>0.496031746</v>
      </c>
    </row>
    <row r="24">
      <c r="B24" s="7">
        <v>0.25</v>
      </c>
      <c r="C24" s="23">
        <f>0.0002*2</f>
        <v>0.0004</v>
      </c>
      <c r="D24" s="9"/>
      <c r="E24" s="19">
        <f t="shared" ref="E24:E25" si="8">(B23-B24)/C24</f>
        <v>625</v>
      </c>
      <c r="F24" s="19">
        <f t="shared" si="1"/>
        <v>10.41666667</v>
      </c>
      <c r="G24" s="20">
        <f t="shared" si="2"/>
        <v>0.4340277778</v>
      </c>
    </row>
    <row r="25">
      <c r="B25" s="7">
        <v>0.03</v>
      </c>
      <c r="C25" s="23">
        <f>0.00005*2</f>
        <v>0.0001</v>
      </c>
      <c r="D25" s="9"/>
      <c r="E25" s="19">
        <f t="shared" si="8"/>
        <v>2200</v>
      </c>
      <c r="F25" s="19">
        <f t="shared" si="1"/>
        <v>36.66666667</v>
      </c>
      <c r="G25" s="20">
        <f t="shared" si="2"/>
        <v>1.527777778</v>
      </c>
    </row>
    <row r="26">
      <c r="B26" s="9"/>
      <c r="C26" s="21"/>
      <c r="D26" s="9"/>
      <c r="E26" s="22">
        <f>sum(E23:E25)</f>
        <v>3539.285714</v>
      </c>
      <c r="F26" s="22">
        <f t="shared" si="1"/>
        <v>58.98809524</v>
      </c>
      <c r="G26" s="16">
        <f t="shared" si="2"/>
        <v>2.457837302</v>
      </c>
      <c r="H26" s="1" t="s">
        <v>159</v>
      </c>
    </row>
    <row r="27">
      <c r="B27" s="9"/>
      <c r="C27" s="21"/>
      <c r="D27" s="9"/>
      <c r="E27" s="20"/>
      <c r="F27" s="20"/>
      <c r="G27" s="20"/>
    </row>
    <row r="28">
      <c r="A28" s="1" t="s">
        <v>165</v>
      </c>
      <c r="B28" s="4" t="s">
        <v>153</v>
      </c>
      <c r="C28" s="4" t="s">
        <v>166</v>
      </c>
      <c r="D28" s="4" t="s">
        <v>167</v>
      </c>
      <c r="F28" s="20"/>
      <c r="G28" s="20"/>
    </row>
    <row r="29">
      <c r="A29" s="3" t="s">
        <v>168</v>
      </c>
      <c r="B29" s="7">
        <v>0.5</v>
      </c>
      <c r="C29" s="18" t="s">
        <v>169</v>
      </c>
      <c r="D29" s="7">
        <v>1.0</v>
      </c>
      <c r="E29" s="3" t="s">
        <v>170</v>
      </c>
      <c r="F29" s="20"/>
      <c r="G29" s="20"/>
    </row>
    <row r="30">
      <c r="B30" s="7">
        <v>0.25</v>
      </c>
      <c r="C30" s="18" t="s">
        <v>169</v>
      </c>
      <c r="D30" s="7">
        <v>1.0</v>
      </c>
      <c r="F30" s="20"/>
      <c r="G30" s="20"/>
    </row>
    <row r="31">
      <c r="B31" s="7">
        <v>0.1</v>
      </c>
      <c r="C31" s="18" t="s">
        <v>169</v>
      </c>
      <c r="D31" s="7">
        <v>1.0</v>
      </c>
      <c r="F31" s="20"/>
      <c r="G31" s="20"/>
    </row>
    <row r="32">
      <c r="B32" s="7">
        <v>0.0</v>
      </c>
      <c r="C32" s="18" t="s">
        <v>169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3" t="s">
        <v>171</v>
      </c>
      <c r="B34" s="7">
        <v>0.5</v>
      </c>
      <c r="C34" s="18" t="s">
        <v>172</v>
      </c>
      <c r="D34" s="7">
        <v>1.0</v>
      </c>
      <c r="F34" s="20"/>
      <c r="G34" s="20"/>
    </row>
    <row r="35">
      <c r="B35" s="7">
        <v>0.0</v>
      </c>
      <c r="C35" s="18" t="s">
        <v>172</v>
      </c>
      <c r="D35" s="7">
        <v>1.0</v>
      </c>
      <c r="F35" s="20"/>
      <c r="G35" s="20"/>
    </row>
    <row r="36">
      <c r="B36" s="7">
        <v>0.3</v>
      </c>
      <c r="C36" s="18" t="s">
        <v>173</v>
      </c>
      <c r="D36" s="7">
        <v>1.0</v>
      </c>
      <c r="F36" s="20"/>
      <c r="G36" s="20"/>
    </row>
    <row r="37">
      <c r="B37" s="7">
        <v>0.03</v>
      </c>
      <c r="C37" s="18" t="s">
        <v>173</v>
      </c>
      <c r="D37" s="7">
        <v>2.0</v>
      </c>
      <c r="E37" s="3"/>
      <c r="F37" s="20"/>
      <c r="G37" s="20"/>
    </row>
    <row r="38">
      <c r="B38" s="7">
        <v>0.0</v>
      </c>
      <c r="C38" s="18" t="s">
        <v>173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1" t="s">
        <v>174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1" t="s">
        <v>175</v>
      </c>
      <c r="F43" s="20"/>
      <c r="G43" s="20"/>
    </row>
    <row r="44">
      <c r="B44" s="9"/>
      <c r="C44" s="21"/>
      <c r="D44" s="9"/>
      <c r="E44" s="3" t="s">
        <v>176</v>
      </c>
      <c r="F44" s="20"/>
      <c r="G44" s="20"/>
      <c r="I44" s="3"/>
      <c r="J44" s="7"/>
      <c r="K44" s="18"/>
    </row>
    <row r="45">
      <c r="B45" s="9"/>
      <c r="C45" s="21"/>
      <c r="D45" s="9"/>
      <c r="E45" s="3" t="s">
        <v>177</v>
      </c>
      <c r="F45" s="20"/>
      <c r="G45" s="20"/>
      <c r="J45" s="7"/>
      <c r="K45" s="18"/>
    </row>
    <row r="46">
      <c r="B46" s="9"/>
      <c r="C46" s="21"/>
      <c r="D46" s="9"/>
      <c r="E46" s="3" t="s">
        <v>178</v>
      </c>
      <c r="F46" s="20"/>
      <c r="G46" s="20"/>
      <c r="J46" s="7"/>
      <c r="K46" s="18"/>
    </row>
    <row r="47">
      <c r="B47" s="9"/>
      <c r="C47" s="21"/>
      <c r="D47" s="9"/>
      <c r="E47" s="3" t="s">
        <v>179</v>
      </c>
      <c r="F47" s="20"/>
      <c r="G47" s="20"/>
      <c r="J47" s="9"/>
      <c r="K47" s="21"/>
    </row>
    <row r="48">
      <c r="B48" s="9"/>
      <c r="C48" s="21"/>
      <c r="D48" s="9"/>
      <c r="E48" s="3" t="s">
        <v>180</v>
      </c>
      <c r="F48" s="20"/>
      <c r="G48" s="20"/>
      <c r="I48" s="3"/>
      <c r="J48" s="7"/>
      <c r="K48" s="18"/>
    </row>
    <row r="49">
      <c r="B49" s="9"/>
      <c r="C49" s="21"/>
      <c r="D49" s="9"/>
      <c r="E49" s="3" t="s">
        <v>181</v>
      </c>
      <c r="F49" s="20"/>
      <c r="G49" s="20"/>
      <c r="J49" s="7"/>
      <c r="K49" s="18"/>
    </row>
    <row r="50">
      <c r="B50" s="9"/>
      <c r="C50" s="21"/>
      <c r="D50" s="9"/>
      <c r="E50" s="3" t="s">
        <v>182</v>
      </c>
      <c r="F50" s="20"/>
      <c r="G50" s="20"/>
      <c r="J50" s="7"/>
      <c r="K50" s="18"/>
    </row>
    <row r="51">
      <c r="B51" s="9"/>
      <c r="C51" s="21"/>
      <c r="D51" s="9"/>
      <c r="E51" s="3" t="s">
        <v>183</v>
      </c>
      <c r="F51" s="20"/>
      <c r="G51" s="20"/>
      <c r="I51" s="3"/>
      <c r="J51" s="7"/>
      <c r="K51" s="18"/>
    </row>
    <row r="52">
      <c r="B52" s="9"/>
      <c r="C52" s="21"/>
      <c r="D52" s="9"/>
      <c r="F52" s="20"/>
      <c r="G52" s="20"/>
      <c r="I52" s="3"/>
      <c r="J52" s="7"/>
      <c r="K52" s="18"/>
    </row>
    <row r="53">
      <c r="B53" s="9"/>
      <c r="C53" s="21"/>
      <c r="D53" s="9"/>
      <c r="E53" s="1" t="s">
        <v>184</v>
      </c>
      <c r="F53" s="20"/>
      <c r="G53" s="20"/>
      <c r="J53" s="7"/>
      <c r="K53" s="18"/>
    </row>
    <row r="54">
      <c r="B54" s="9"/>
      <c r="C54" s="21"/>
      <c r="D54" s="9"/>
      <c r="E54" s="3" t="s">
        <v>176</v>
      </c>
      <c r="F54" s="20"/>
      <c r="G54" s="20"/>
      <c r="J54" s="7"/>
      <c r="K54" s="18"/>
    </row>
    <row r="55">
      <c r="B55" s="9"/>
      <c r="C55" s="21"/>
      <c r="D55" s="9"/>
      <c r="E55" s="3" t="s">
        <v>185</v>
      </c>
      <c r="F55" s="20"/>
      <c r="G55" s="20"/>
    </row>
    <row r="56">
      <c r="B56" s="9"/>
      <c r="C56" s="21"/>
      <c r="D56" s="9"/>
      <c r="E56" s="3" t="s">
        <v>186</v>
      </c>
      <c r="F56" s="20"/>
      <c r="G56" s="20"/>
    </row>
    <row r="57">
      <c r="B57" s="9"/>
      <c r="C57" s="21"/>
      <c r="D57" s="9"/>
      <c r="E57" s="3" t="s">
        <v>187</v>
      </c>
      <c r="F57" s="20"/>
      <c r="G57" s="20"/>
    </row>
    <row r="58">
      <c r="B58" s="9"/>
      <c r="C58" s="21"/>
      <c r="D58" s="9"/>
      <c r="E58" s="3" t="s">
        <v>188</v>
      </c>
      <c r="F58" s="20"/>
      <c r="G58" s="20"/>
    </row>
    <row r="59">
      <c r="B59" s="9"/>
      <c r="C59" s="21"/>
      <c r="D59" s="9"/>
      <c r="E59" s="3" t="s">
        <v>189</v>
      </c>
      <c r="F59" s="20"/>
      <c r="G59" s="20"/>
    </row>
    <row r="60">
      <c r="B60" s="9"/>
      <c r="C60" s="21"/>
      <c r="D60" s="9"/>
      <c r="E60" s="3" t="s">
        <v>190</v>
      </c>
      <c r="F60" s="20"/>
      <c r="G60" s="20"/>
    </row>
    <row r="61">
      <c r="B61" s="9"/>
      <c r="C61" s="21"/>
      <c r="D61" s="9"/>
      <c r="E61" s="3" t="s">
        <v>191</v>
      </c>
      <c r="F61" s="20"/>
      <c r="G61" s="20"/>
    </row>
    <row r="62">
      <c r="B62" s="9"/>
      <c r="C62" s="21"/>
      <c r="D62" s="9"/>
      <c r="E62" s="3" t="s">
        <v>192</v>
      </c>
      <c r="F62" s="20"/>
      <c r="G62" s="20"/>
    </row>
    <row r="63">
      <c r="B63" s="9"/>
      <c r="C63" s="21"/>
      <c r="D63" s="9"/>
      <c r="E63" s="3" t="s">
        <v>193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194</v>
      </c>
      <c r="B1" s="4"/>
      <c r="C1" s="4" t="s">
        <v>149</v>
      </c>
      <c r="D1" s="15"/>
      <c r="E1" s="1" t="s">
        <v>151</v>
      </c>
      <c r="F1" s="16"/>
      <c r="G1" s="16"/>
      <c r="H1" s="5"/>
      <c r="I1" s="5"/>
      <c r="J1" s="5"/>
      <c r="K1" s="5"/>
      <c r="L1" s="5"/>
      <c r="M1" s="5"/>
      <c r="N1" s="5"/>
      <c r="O1" s="5"/>
      <c r="P1" s="5"/>
    </row>
    <row r="2">
      <c r="A2" s="1" t="s">
        <v>152</v>
      </c>
      <c r="B2" s="4" t="s">
        <v>153</v>
      </c>
      <c r="C2" s="4" t="s">
        <v>154</v>
      </c>
      <c r="D2" s="9"/>
      <c r="E2" s="2" t="s">
        <v>155</v>
      </c>
      <c r="F2" s="17" t="s">
        <v>156</v>
      </c>
      <c r="G2" s="17" t="s">
        <v>157</v>
      </c>
      <c r="H2" s="5"/>
      <c r="I2" s="5"/>
      <c r="J2" s="5"/>
      <c r="K2" s="5"/>
      <c r="L2" s="5"/>
      <c r="M2" s="5"/>
      <c r="N2" s="5"/>
      <c r="O2" s="5"/>
      <c r="P2" s="5"/>
    </row>
    <row r="3">
      <c r="A3" s="3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159</v>
      </c>
    </row>
    <row r="7">
      <c r="A7" s="3" t="s">
        <v>160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3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159</v>
      </c>
    </row>
    <row r="11">
      <c r="A11" s="3" t="s">
        <v>161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159</v>
      </c>
    </row>
    <row r="15">
      <c r="A15" s="3" t="s">
        <v>162</v>
      </c>
      <c r="B15" s="7">
        <v>0.5</v>
      </c>
      <c r="C15" s="23">
        <f>0.00007*0.5</f>
        <v>0.000035</v>
      </c>
      <c r="D15" s="18"/>
      <c r="E15" s="19">
        <f>(1-B15)/C15</f>
        <v>14285.71429</v>
      </c>
      <c r="F15" s="19">
        <f t="shared" si="1"/>
        <v>238.0952381</v>
      </c>
      <c r="G15" s="20">
        <f t="shared" si="2"/>
        <v>9.920634921</v>
      </c>
    </row>
    <row r="16">
      <c r="B16" s="7">
        <v>0.25</v>
      </c>
      <c r="C16" s="23">
        <f>0.00005*0.5</f>
        <v>0.000025</v>
      </c>
      <c r="D16" s="18"/>
      <c r="E16" s="19">
        <f t="shared" ref="E16:E17" si="6">(B15-B16)/C16</f>
        <v>10000</v>
      </c>
      <c r="F16" s="19">
        <f t="shared" si="1"/>
        <v>166.6666667</v>
      </c>
      <c r="G16" s="20">
        <f t="shared" si="2"/>
        <v>6.944444444</v>
      </c>
    </row>
    <row r="17">
      <c r="B17" s="7">
        <v>0.03</v>
      </c>
      <c r="C17" s="23">
        <f>0.00003*0.5</f>
        <v>0.000015</v>
      </c>
      <c r="D17" s="18"/>
      <c r="E17" s="19">
        <f t="shared" si="6"/>
        <v>14666.66667</v>
      </c>
      <c r="F17" s="19">
        <f t="shared" si="1"/>
        <v>244.4444444</v>
      </c>
      <c r="G17" s="20">
        <f t="shared" si="2"/>
        <v>10.18518519</v>
      </c>
    </row>
    <row r="18">
      <c r="B18" s="9"/>
      <c r="C18" s="24"/>
      <c r="D18" s="7"/>
      <c r="E18" s="22">
        <f>sum(E15:E17)</f>
        <v>38952.38095</v>
      </c>
      <c r="F18" s="22">
        <f t="shared" si="1"/>
        <v>649.2063492</v>
      </c>
      <c r="G18" s="16">
        <f t="shared" si="2"/>
        <v>27.05026455</v>
      </c>
      <c r="H18" s="1" t="s">
        <v>159</v>
      </c>
    </row>
    <row r="19">
      <c r="A19" s="3" t="s">
        <v>163</v>
      </c>
      <c r="B19" s="7">
        <v>0.5</v>
      </c>
      <c r="C19" s="23">
        <f>0.0002*0.5</f>
        <v>0.0001</v>
      </c>
      <c r="D19" s="9"/>
      <c r="E19" s="19">
        <f>(1-B19)/C19</f>
        <v>5000</v>
      </c>
      <c r="F19" s="19">
        <f t="shared" si="1"/>
        <v>83.33333333</v>
      </c>
      <c r="G19" s="20">
        <f t="shared" si="2"/>
        <v>3.472222222</v>
      </c>
    </row>
    <row r="20">
      <c r="B20" s="7">
        <v>0.25</v>
      </c>
      <c r="C20" s="23">
        <f>0.00015*0.5</f>
        <v>0.000075</v>
      </c>
      <c r="D20" s="9"/>
      <c r="E20" s="19">
        <f t="shared" ref="E20:E21" si="7">(B19-B20)/C20</f>
        <v>3333.333333</v>
      </c>
      <c r="F20" s="19">
        <f t="shared" si="1"/>
        <v>55.55555556</v>
      </c>
      <c r="G20" s="20">
        <f t="shared" si="2"/>
        <v>2.314814815</v>
      </c>
    </row>
    <row r="21">
      <c r="B21" s="7">
        <v>0.03</v>
      </c>
      <c r="C21" s="23">
        <f>0.00003*0.5</f>
        <v>0.000015</v>
      </c>
      <c r="D21" s="9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3"/>
      <c r="B22" s="7"/>
      <c r="C22" s="23"/>
      <c r="D22" s="9"/>
      <c r="E22" s="22">
        <f>sum(E19:E21)</f>
        <v>23000</v>
      </c>
      <c r="F22" s="22">
        <f t="shared" si="1"/>
        <v>383.3333333</v>
      </c>
      <c r="G22" s="16">
        <f t="shared" si="2"/>
        <v>15.97222222</v>
      </c>
      <c r="H22" s="1" t="s">
        <v>159</v>
      </c>
    </row>
    <row r="23">
      <c r="A23" s="3" t="s">
        <v>164</v>
      </c>
      <c r="B23" s="7">
        <v>0.5</v>
      </c>
      <c r="C23" s="23">
        <f>0.00035*0.5</f>
        <v>0.000175</v>
      </c>
      <c r="D23" s="9"/>
      <c r="E23" s="19">
        <f>(1-B23)/C23</f>
        <v>2857.142857</v>
      </c>
      <c r="F23" s="19">
        <f t="shared" si="1"/>
        <v>47.61904762</v>
      </c>
      <c r="G23" s="20">
        <f t="shared" si="2"/>
        <v>1.984126984</v>
      </c>
    </row>
    <row r="24">
      <c r="B24" s="7">
        <v>0.25</v>
      </c>
      <c r="C24" s="23">
        <f>0.0002*0.5</f>
        <v>0.0001</v>
      </c>
      <c r="D24" s="9"/>
      <c r="E24" s="19">
        <f t="shared" ref="E24:E25" si="8">(B23-B24)/C24</f>
        <v>2500</v>
      </c>
      <c r="F24" s="19">
        <f t="shared" si="1"/>
        <v>41.66666667</v>
      </c>
      <c r="G24" s="20">
        <f t="shared" si="2"/>
        <v>1.736111111</v>
      </c>
    </row>
    <row r="25">
      <c r="B25" s="7">
        <v>0.03</v>
      </c>
      <c r="C25" s="23">
        <f>0.00005*0.5</f>
        <v>0.000025</v>
      </c>
      <c r="D25" s="9"/>
      <c r="E25" s="19">
        <f t="shared" si="8"/>
        <v>8800</v>
      </c>
      <c r="F25" s="19">
        <f t="shared" si="1"/>
        <v>146.6666667</v>
      </c>
      <c r="G25" s="20">
        <f t="shared" si="2"/>
        <v>6.111111111</v>
      </c>
    </row>
    <row r="26">
      <c r="B26" s="9"/>
      <c r="C26" s="21"/>
      <c r="D26" s="9"/>
      <c r="E26" s="22">
        <f>sum(E23:E25)</f>
        <v>14157.14286</v>
      </c>
      <c r="F26" s="22">
        <f t="shared" si="1"/>
        <v>235.952381</v>
      </c>
      <c r="G26" s="16">
        <f t="shared" si="2"/>
        <v>9.831349206</v>
      </c>
      <c r="H26" s="1" t="s">
        <v>159</v>
      </c>
    </row>
    <row r="27">
      <c r="B27" s="9"/>
      <c r="C27" s="21"/>
      <c r="D27" s="9"/>
      <c r="E27" s="20"/>
      <c r="F27" s="20"/>
      <c r="G27" s="20"/>
    </row>
    <row r="28">
      <c r="A28" s="1" t="s">
        <v>165</v>
      </c>
      <c r="B28" s="4" t="s">
        <v>153</v>
      </c>
      <c r="C28" s="4" t="s">
        <v>166</v>
      </c>
      <c r="D28" s="4" t="s">
        <v>167</v>
      </c>
      <c r="F28" s="20"/>
      <c r="G28" s="20"/>
    </row>
    <row r="29">
      <c r="A29" s="3" t="s">
        <v>168</v>
      </c>
      <c r="B29" s="7">
        <v>0.5</v>
      </c>
      <c r="C29" s="18" t="s">
        <v>169</v>
      </c>
      <c r="D29" s="7">
        <v>1.0</v>
      </c>
      <c r="E29" s="3" t="s">
        <v>170</v>
      </c>
      <c r="F29" s="20"/>
      <c r="G29" s="20"/>
    </row>
    <row r="30">
      <c r="B30" s="7">
        <v>0.25</v>
      </c>
      <c r="C30" s="18" t="s">
        <v>169</v>
      </c>
      <c r="D30" s="7">
        <v>1.0</v>
      </c>
      <c r="F30" s="20"/>
      <c r="G30" s="20"/>
    </row>
    <row r="31">
      <c r="B31" s="7">
        <v>0.1</v>
      </c>
      <c r="C31" s="18" t="s">
        <v>169</v>
      </c>
      <c r="D31" s="7">
        <v>1.0</v>
      </c>
      <c r="F31" s="20"/>
      <c r="G31" s="20"/>
    </row>
    <row r="32">
      <c r="B32" s="7">
        <v>0.0</v>
      </c>
      <c r="C32" s="18" t="s">
        <v>169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3" t="s">
        <v>171</v>
      </c>
      <c r="B34" s="7">
        <v>0.5</v>
      </c>
      <c r="C34" s="18" t="s">
        <v>172</v>
      </c>
      <c r="D34" s="7">
        <v>1.0</v>
      </c>
      <c r="F34" s="20"/>
      <c r="G34" s="20"/>
    </row>
    <row r="35">
      <c r="B35" s="7">
        <v>0.0</v>
      </c>
      <c r="C35" s="18" t="s">
        <v>172</v>
      </c>
      <c r="D35" s="7">
        <v>1.0</v>
      </c>
      <c r="F35" s="20"/>
      <c r="G35" s="20"/>
    </row>
    <row r="36">
      <c r="B36" s="7">
        <v>0.3</v>
      </c>
      <c r="C36" s="18" t="s">
        <v>173</v>
      </c>
      <c r="D36" s="7">
        <v>1.0</v>
      </c>
      <c r="F36" s="20"/>
      <c r="G36" s="20"/>
    </row>
    <row r="37">
      <c r="B37" s="7">
        <v>0.03</v>
      </c>
      <c r="C37" s="18" t="s">
        <v>173</v>
      </c>
      <c r="D37" s="7">
        <v>2.0</v>
      </c>
      <c r="E37" s="3"/>
      <c r="F37" s="20"/>
      <c r="G37" s="20"/>
    </row>
    <row r="38">
      <c r="B38" s="7">
        <v>0.0</v>
      </c>
      <c r="C38" s="18" t="s">
        <v>173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1" t="s">
        <v>174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1" t="s">
        <v>175</v>
      </c>
      <c r="F43" s="20"/>
      <c r="G43" s="20"/>
    </row>
    <row r="44">
      <c r="B44" s="9"/>
      <c r="C44" s="21"/>
      <c r="D44" s="9"/>
      <c r="E44" s="3" t="s">
        <v>176</v>
      </c>
      <c r="F44" s="20"/>
      <c r="G44" s="20"/>
      <c r="I44" s="3"/>
      <c r="J44" s="7"/>
      <c r="K44" s="18"/>
    </row>
    <row r="45">
      <c r="B45" s="9"/>
      <c r="C45" s="21"/>
      <c r="D45" s="9"/>
      <c r="E45" s="3" t="s">
        <v>177</v>
      </c>
      <c r="F45" s="20"/>
      <c r="G45" s="20"/>
      <c r="J45" s="7"/>
      <c r="K45" s="18"/>
    </row>
    <row r="46">
      <c r="B46" s="9"/>
      <c r="C46" s="21"/>
      <c r="D46" s="9"/>
      <c r="E46" s="3" t="s">
        <v>178</v>
      </c>
      <c r="F46" s="20"/>
      <c r="G46" s="20"/>
      <c r="J46" s="7"/>
      <c r="K46" s="18"/>
    </row>
    <row r="47">
      <c r="B47" s="9"/>
      <c r="C47" s="21"/>
      <c r="D47" s="9"/>
      <c r="E47" s="3" t="s">
        <v>179</v>
      </c>
      <c r="F47" s="20"/>
      <c r="G47" s="20"/>
      <c r="J47" s="9"/>
      <c r="K47" s="21"/>
    </row>
    <row r="48">
      <c r="B48" s="9"/>
      <c r="C48" s="21"/>
      <c r="D48" s="9"/>
      <c r="E48" s="3" t="s">
        <v>180</v>
      </c>
      <c r="F48" s="20"/>
      <c r="G48" s="20"/>
      <c r="I48" s="3"/>
      <c r="J48" s="7"/>
      <c r="K48" s="18"/>
    </row>
    <row r="49">
      <c r="B49" s="9"/>
      <c r="C49" s="21"/>
      <c r="D49" s="9"/>
      <c r="E49" s="3" t="s">
        <v>181</v>
      </c>
      <c r="F49" s="20"/>
      <c r="G49" s="20"/>
      <c r="J49" s="7"/>
      <c r="K49" s="18"/>
    </row>
    <row r="50">
      <c r="B50" s="9"/>
      <c r="C50" s="21"/>
      <c r="D50" s="9"/>
      <c r="E50" s="3" t="s">
        <v>182</v>
      </c>
      <c r="F50" s="20"/>
      <c r="G50" s="20"/>
      <c r="J50" s="7"/>
      <c r="K50" s="18"/>
    </row>
    <row r="51">
      <c r="B51" s="9"/>
      <c r="C51" s="21"/>
      <c r="D51" s="9"/>
      <c r="E51" s="3" t="s">
        <v>183</v>
      </c>
      <c r="F51" s="20"/>
      <c r="G51" s="20"/>
      <c r="I51" s="3"/>
      <c r="J51" s="7"/>
      <c r="K51" s="18"/>
    </row>
    <row r="52">
      <c r="B52" s="9"/>
      <c r="C52" s="21"/>
      <c r="D52" s="9"/>
      <c r="F52" s="20"/>
      <c r="G52" s="20"/>
      <c r="I52" s="3"/>
      <c r="J52" s="7"/>
      <c r="K52" s="18"/>
    </row>
    <row r="53">
      <c r="B53" s="9"/>
      <c r="C53" s="21"/>
      <c r="D53" s="9"/>
      <c r="E53" s="1" t="s">
        <v>184</v>
      </c>
      <c r="F53" s="20"/>
      <c r="G53" s="20"/>
      <c r="J53" s="7"/>
      <c r="K53" s="18"/>
    </row>
    <row r="54">
      <c r="B54" s="9"/>
      <c r="C54" s="21"/>
      <c r="D54" s="9"/>
      <c r="E54" s="3" t="s">
        <v>176</v>
      </c>
      <c r="F54" s="20"/>
      <c r="G54" s="20"/>
      <c r="J54" s="7"/>
      <c r="K54" s="18"/>
    </row>
    <row r="55">
      <c r="B55" s="9"/>
      <c r="C55" s="21"/>
      <c r="D55" s="9"/>
      <c r="E55" s="3" t="s">
        <v>185</v>
      </c>
      <c r="F55" s="20"/>
      <c r="G55" s="20"/>
    </row>
    <row r="56">
      <c r="B56" s="9"/>
      <c r="C56" s="21"/>
      <c r="D56" s="9"/>
      <c r="E56" s="3" t="s">
        <v>186</v>
      </c>
      <c r="F56" s="20"/>
      <c r="G56" s="20"/>
    </row>
    <row r="57">
      <c r="B57" s="9"/>
      <c r="C57" s="21"/>
      <c r="D57" s="9"/>
      <c r="E57" s="3" t="s">
        <v>187</v>
      </c>
      <c r="F57" s="20"/>
      <c r="G57" s="20"/>
    </row>
    <row r="58">
      <c r="B58" s="9"/>
      <c r="C58" s="21"/>
      <c r="D58" s="9"/>
      <c r="E58" s="3" t="s">
        <v>188</v>
      </c>
      <c r="F58" s="20"/>
      <c r="G58" s="20"/>
    </row>
    <row r="59">
      <c r="B59" s="9"/>
      <c r="C59" s="21"/>
      <c r="D59" s="9"/>
      <c r="E59" s="3" t="s">
        <v>189</v>
      </c>
      <c r="F59" s="20"/>
      <c r="G59" s="20"/>
    </row>
    <row r="60">
      <c r="B60" s="9"/>
      <c r="C60" s="21"/>
      <c r="D60" s="9"/>
      <c r="E60" s="3" t="s">
        <v>190</v>
      </c>
      <c r="F60" s="20"/>
      <c r="G60" s="20"/>
    </row>
    <row r="61">
      <c r="B61" s="9"/>
      <c r="C61" s="21"/>
      <c r="D61" s="9"/>
      <c r="E61" s="3" t="s">
        <v>191</v>
      </c>
      <c r="F61" s="20"/>
      <c r="G61" s="20"/>
    </row>
    <row r="62">
      <c r="B62" s="9"/>
      <c r="C62" s="21"/>
      <c r="D62" s="9"/>
      <c r="E62" s="3" t="s">
        <v>192</v>
      </c>
      <c r="F62" s="20"/>
      <c r="G62" s="20"/>
    </row>
    <row r="63">
      <c r="B63" s="9"/>
      <c r="C63" s="21"/>
      <c r="D63" s="9"/>
      <c r="E63" s="3" t="s">
        <v>193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12"/>
      <c r="B1" s="25" t="s">
        <v>195</v>
      </c>
      <c r="C1" s="26"/>
      <c r="D1" s="27"/>
      <c r="E1" s="27"/>
      <c r="F1" s="28"/>
      <c r="G1" s="28"/>
      <c r="H1" s="12"/>
      <c r="I1" s="29" t="s">
        <v>196</v>
      </c>
      <c r="J1" s="30"/>
      <c r="K1" s="30"/>
      <c r="L1" s="31"/>
      <c r="M1" s="31"/>
      <c r="N1" s="12"/>
      <c r="O1" s="2"/>
      <c r="P1" s="1"/>
      <c r="Q1" s="2"/>
      <c r="R1" s="1"/>
      <c r="S1" s="2"/>
      <c r="T1" s="1"/>
      <c r="U1" s="2"/>
      <c r="V1" s="1"/>
      <c r="W1" s="2"/>
      <c r="X1" s="1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12"/>
      <c r="B2" s="12" t="s">
        <v>197</v>
      </c>
      <c r="C2" s="32" t="s">
        <v>198</v>
      </c>
      <c r="D2" s="32" t="s">
        <v>199</v>
      </c>
      <c r="E2" s="32" t="s">
        <v>200</v>
      </c>
      <c r="F2" s="12" t="s">
        <v>199</v>
      </c>
      <c r="G2" s="12" t="s">
        <v>201</v>
      </c>
      <c r="H2" s="12" t="s">
        <v>202</v>
      </c>
      <c r="I2" s="12" t="s">
        <v>203</v>
      </c>
      <c r="J2" s="32" t="s">
        <v>199</v>
      </c>
      <c r="K2" s="32" t="s">
        <v>200</v>
      </c>
      <c r="L2" s="12" t="s">
        <v>199</v>
      </c>
      <c r="M2" s="12" t="s">
        <v>201</v>
      </c>
      <c r="N2" s="12" t="s">
        <v>204</v>
      </c>
      <c r="O2" s="2" t="s">
        <v>205</v>
      </c>
      <c r="P2" s="1"/>
      <c r="Q2" s="2" t="s">
        <v>205</v>
      </c>
      <c r="R2" s="1"/>
      <c r="S2" s="2" t="s">
        <v>205</v>
      </c>
      <c r="T2" s="1"/>
      <c r="U2" s="2" t="s">
        <v>205</v>
      </c>
      <c r="V2" s="1"/>
      <c r="W2" s="2" t="s">
        <v>205</v>
      </c>
      <c r="X2" s="1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12" t="s">
        <v>206</v>
      </c>
      <c r="B3" s="12" t="s">
        <v>207</v>
      </c>
      <c r="C3" s="32" t="s">
        <v>208</v>
      </c>
      <c r="D3" s="32" t="s">
        <v>209</v>
      </c>
      <c r="E3" s="32" t="s">
        <v>209</v>
      </c>
      <c r="F3" s="12" t="s">
        <v>210</v>
      </c>
      <c r="G3" s="12" t="s">
        <v>210</v>
      </c>
      <c r="H3" s="12" t="s">
        <v>211</v>
      </c>
      <c r="I3" s="12" t="s">
        <v>207</v>
      </c>
      <c r="J3" s="32" t="s">
        <v>209</v>
      </c>
      <c r="K3" s="32" t="s">
        <v>209</v>
      </c>
      <c r="L3" s="12" t="s">
        <v>210</v>
      </c>
      <c r="M3" s="12" t="s">
        <v>210</v>
      </c>
      <c r="N3" s="12" t="s">
        <v>212</v>
      </c>
      <c r="O3" s="2" t="s">
        <v>213</v>
      </c>
      <c r="P3" s="1" t="s">
        <v>214</v>
      </c>
      <c r="Q3" s="2" t="s">
        <v>213</v>
      </c>
      <c r="R3" s="1" t="s">
        <v>214</v>
      </c>
      <c r="S3" s="2" t="s">
        <v>213</v>
      </c>
      <c r="T3" s="1" t="s">
        <v>214</v>
      </c>
      <c r="U3" s="2" t="s">
        <v>213</v>
      </c>
      <c r="V3" s="1" t="s">
        <v>214</v>
      </c>
      <c r="W3" s="2" t="s">
        <v>213</v>
      </c>
      <c r="X3" s="1" t="s">
        <v>214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210</v>
      </c>
      <c r="P4" s="3"/>
      <c r="Q4" s="6" t="s">
        <v>215</v>
      </c>
      <c r="R4" s="3" t="s">
        <v>116</v>
      </c>
      <c r="S4" s="8"/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210</v>
      </c>
      <c r="P5" s="3"/>
      <c r="Q5" s="6" t="s">
        <v>216</v>
      </c>
      <c r="R5" s="3" t="s">
        <v>217</v>
      </c>
      <c r="S5" s="8"/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210</v>
      </c>
      <c r="P6" s="3"/>
      <c r="Q6" s="6" t="s">
        <v>215</v>
      </c>
      <c r="R6" s="3" t="s">
        <v>218</v>
      </c>
      <c r="S6" s="8"/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1.0</v>
      </c>
      <c r="O7" s="6" t="s">
        <v>210</v>
      </c>
      <c r="P7" s="3"/>
      <c r="Q7" s="6" t="s">
        <v>216</v>
      </c>
      <c r="R7" s="3" t="s">
        <v>219</v>
      </c>
      <c r="S7" s="8"/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1.0</v>
      </c>
      <c r="O8" s="6" t="s">
        <v>210</v>
      </c>
      <c r="P8" s="3"/>
      <c r="Q8" s="6" t="s">
        <v>215</v>
      </c>
      <c r="R8" s="3" t="s">
        <v>142</v>
      </c>
      <c r="S8" s="8"/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1.0</v>
      </c>
      <c r="O9" s="6" t="s">
        <v>210</v>
      </c>
      <c r="P9" s="3"/>
      <c r="Q9" s="6" t="s">
        <v>216</v>
      </c>
      <c r="R9" s="3" t="s">
        <v>220</v>
      </c>
      <c r="S9" s="8"/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1.0</v>
      </c>
      <c r="O10" s="6" t="s">
        <v>210</v>
      </c>
      <c r="P10" s="3"/>
      <c r="Q10" s="6" t="s">
        <v>215</v>
      </c>
      <c r="R10" s="3" t="s">
        <v>221</v>
      </c>
      <c r="S10" s="8"/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1.0</v>
      </c>
      <c r="O11" s="6" t="s">
        <v>210</v>
      </c>
      <c r="P11" s="3"/>
      <c r="Q11" s="6" t="s">
        <v>216</v>
      </c>
      <c r="R11" s="3" t="s">
        <v>222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1.0</v>
      </c>
      <c r="O12" s="6" t="s">
        <v>210</v>
      </c>
      <c r="P12" s="3"/>
      <c r="Q12" s="6" t="s">
        <v>215</v>
      </c>
      <c r="R12" s="3" t="s">
        <v>223</v>
      </c>
      <c r="S12" s="6"/>
      <c r="T12" s="3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1.0</v>
      </c>
      <c r="O13" s="6" t="s">
        <v>210</v>
      </c>
      <c r="P13" s="3"/>
      <c r="Q13" s="6" t="s">
        <v>216</v>
      </c>
      <c r="R13" s="3" t="s">
        <v>224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1.0</v>
      </c>
      <c r="O14" s="6" t="s">
        <v>210</v>
      </c>
      <c r="P14" s="3"/>
      <c r="Q14" s="6" t="s">
        <v>215</v>
      </c>
      <c r="R14" s="3" t="s">
        <v>225</v>
      </c>
      <c r="S14" s="6"/>
      <c r="T14" s="3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1.0</v>
      </c>
      <c r="O15" s="6" t="s">
        <v>210</v>
      </c>
      <c r="Q15" s="6" t="s">
        <v>216</v>
      </c>
      <c r="R15" s="3" t="s">
        <v>226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1.0</v>
      </c>
      <c r="O16" s="6" t="s">
        <v>210</v>
      </c>
      <c r="Q16" s="6" t="s">
        <v>216</v>
      </c>
      <c r="R16" s="3" t="s">
        <v>227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1.0</v>
      </c>
      <c r="O17" s="6" t="s">
        <v>210</v>
      </c>
      <c r="Q17" s="6" t="s">
        <v>216</v>
      </c>
      <c r="R17" s="3" t="s">
        <v>228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1.0</v>
      </c>
      <c r="O18" s="6" t="s">
        <v>210</v>
      </c>
      <c r="Q18" s="6" t="s">
        <v>216</v>
      </c>
      <c r="R18" s="3" t="s">
        <v>229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1.0</v>
      </c>
      <c r="O19" s="6" t="s">
        <v>210</v>
      </c>
      <c r="Q19" s="6" t="s">
        <v>216</v>
      </c>
      <c r="R19" s="3" t="s">
        <v>230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1.0</v>
      </c>
      <c r="O20" s="6" t="s">
        <v>210</v>
      </c>
      <c r="Q20" s="6" t="s">
        <v>216</v>
      </c>
      <c r="R20" s="3" t="s">
        <v>231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1.0</v>
      </c>
      <c r="O21" s="6" t="s">
        <v>210</v>
      </c>
      <c r="Q21" s="6" t="s">
        <v>216</v>
      </c>
      <c r="R21" s="3" t="s">
        <v>232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1.0</v>
      </c>
      <c r="O22" s="6" t="s">
        <v>210</v>
      </c>
      <c r="Q22" s="6" t="s">
        <v>216</v>
      </c>
      <c r="R22" s="3" t="s">
        <v>233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1.0</v>
      </c>
      <c r="O23" s="6" t="s">
        <v>210</v>
      </c>
      <c r="Q23" s="6" t="s">
        <v>216</v>
      </c>
      <c r="R23" s="3" t="s">
        <v>234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1.0</v>
      </c>
      <c r="O24" s="6" t="s">
        <v>210</v>
      </c>
      <c r="Q24" s="6" t="s">
        <v>216</v>
      </c>
      <c r="R24" s="3" t="s">
        <v>235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1.0</v>
      </c>
      <c r="O25" s="6" t="s">
        <v>210</v>
      </c>
      <c r="Q25" s="6" t="s">
        <v>216</v>
      </c>
      <c r="R25" s="3" t="s">
        <v>236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1.0</v>
      </c>
      <c r="O26" s="6" t="s">
        <v>210</v>
      </c>
      <c r="Q26" s="6" t="s">
        <v>216</v>
      </c>
      <c r="R26" s="3" t="s">
        <v>237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1.0</v>
      </c>
      <c r="O27" s="6" t="s">
        <v>210</v>
      </c>
      <c r="Q27" s="6" t="s">
        <v>216</v>
      </c>
      <c r="R27" s="3" t="s">
        <v>238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1.0</v>
      </c>
      <c r="O28" s="6" t="s">
        <v>210</v>
      </c>
      <c r="Q28" s="6" t="s">
        <v>216</v>
      </c>
      <c r="R28" s="3" t="s">
        <v>239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1.0</v>
      </c>
      <c r="O29" s="6" t="s">
        <v>210</v>
      </c>
      <c r="Q29" s="6" t="s">
        <v>216</v>
      </c>
      <c r="R29" s="39" t="s">
        <v>240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1.0</v>
      </c>
      <c r="O30" s="6" t="s">
        <v>210</v>
      </c>
      <c r="Q30" s="6" t="s">
        <v>216</v>
      </c>
      <c r="R30" s="3" t="s">
        <v>241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1.0</v>
      </c>
      <c r="O31" s="6" t="s">
        <v>210</v>
      </c>
      <c r="Q31" s="6"/>
      <c r="R31" s="3"/>
      <c r="S31" s="8"/>
      <c r="U31" s="8"/>
      <c r="W31" s="8"/>
    </row>
    <row r="35">
      <c r="A35" s="40" t="s">
        <v>242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243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3" t="s">
        <v>244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245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246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247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248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3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249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250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251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3" t="s">
        <v>252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253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247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254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255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256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257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258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259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260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261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262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263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264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265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5" t="s">
        <v>195</v>
      </c>
      <c r="C1" s="26"/>
      <c r="D1" s="27"/>
      <c r="E1" s="27"/>
      <c r="F1" s="28"/>
      <c r="G1" s="28"/>
      <c r="H1" s="12"/>
      <c r="I1" s="29" t="s">
        <v>196</v>
      </c>
      <c r="J1" s="30"/>
      <c r="K1" s="30"/>
      <c r="L1" s="31"/>
      <c r="M1" s="31"/>
      <c r="N1" s="12"/>
      <c r="O1" s="2"/>
      <c r="P1" s="1"/>
      <c r="Q1" s="2"/>
      <c r="R1" s="1"/>
      <c r="S1" s="2"/>
      <c r="T1" s="1"/>
      <c r="U1" s="2"/>
      <c r="V1" s="1"/>
      <c r="W1" s="2"/>
      <c r="X1" s="1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>
      <c r="A2" s="12"/>
      <c r="B2" s="12" t="s">
        <v>197</v>
      </c>
      <c r="C2" s="32" t="s">
        <v>198</v>
      </c>
      <c r="D2" s="32" t="s">
        <v>199</v>
      </c>
      <c r="E2" s="32" t="s">
        <v>200</v>
      </c>
      <c r="F2" s="12" t="s">
        <v>199</v>
      </c>
      <c r="G2" s="12" t="s">
        <v>201</v>
      </c>
      <c r="H2" s="12" t="s">
        <v>202</v>
      </c>
      <c r="I2" s="12" t="s">
        <v>203</v>
      </c>
      <c r="J2" s="32" t="s">
        <v>199</v>
      </c>
      <c r="K2" s="32" t="s">
        <v>200</v>
      </c>
      <c r="L2" s="12" t="s">
        <v>199</v>
      </c>
      <c r="M2" s="12" t="s">
        <v>201</v>
      </c>
      <c r="N2" s="12" t="s">
        <v>204</v>
      </c>
      <c r="O2" s="2" t="s">
        <v>205</v>
      </c>
      <c r="P2" s="1"/>
      <c r="Q2" s="2" t="s">
        <v>205</v>
      </c>
      <c r="R2" s="1"/>
      <c r="S2" s="2" t="s">
        <v>205</v>
      </c>
      <c r="T2" s="1"/>
      <c r="U2" s="2" t="s">
        <v>205</v>
      </c>
      <c r="V2" s="1"/>
      <c r="W2" s="2" t="s">
        <v>205</v>
      </c>
      <c r="X2" s="1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12" t="s">
        <v>206</v>
      </c>
      <c r="B3" s="12" t="s">
        <v>207</v>
      </c>
      <c r="C3" s="32" t="s">
        <v>208</v>
      </c>
      <c r="D3" s="32" t="s">
        <v>209</v>
      </c>
      <c r="E3" s="32" t="s">
        <v>209</v>
      </c>
      <c r="F3" s="12" t="s">
        <v>210</v>
      </c>
      <c r="G3" s="12" t="s">
        <v>210</v>
      </c>
      <c r="H3" s="12" t="s">
        <v>211</v>
      </c>
      <c r="I3" s="12" t="s">
        <v>207</v>
      </c>
      <c r="J3" s="32" t="s">
        <v>209</v>
      </c>
      <c r="K3" s="32" t="s">
        <v>209</v>
      </c>
      <c r="L3" s="12" t="s">
        <v>210</v>
      </c>
      <c r="M3" s="12" t="s">
        <v>210</v>
      </c>
      <c r="N3" s="12" t="s">
        <v>212</v>
      </c>
      <c r="O3" s="2" t="s">
        <v>213</v>
      </c>
      <c r="P3" s="1" t="s">
        <v>214</v>
      </c>
      <c r="Q3" s="2" t="s">
        <v>213</v>
      </c>
      <c r="R3" s="1" t="s">
        <v>214</v>
      </c>
      <c r="S3" s="2" t="s">
        <v>213</v>
      </c>
      <c r="T3" s="1" t="s">
        <v>214</v>
      </c>
      <c r="U3" s="2" t="s">
        <v>213</v>
      </c>
      <c r="V3" s="1" t="s">
        <v>214</v>
      </c>
      <c r="W3" s="2" t="s">
        <v>213</v>
      </c>
      <c r="X3" s="1" t="s">
        <v>214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210</v>
      </c>
      <c r="P4" s="3"/>
      <c r="Q4" s="6" t="s">
        <v>215</v>
      </c>
      <c r="R4" s="3" t="s">
        <v>116</v>
      </c>
      <c r="S4" s="6" t="s">
        <v>216</v>
      </c>
      <c r="T4" s="3" t="s">
        <v>217</v>
      </c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210</v>
      </c>
      <c r="P5" s="3"/>
      <c r="Q5" s="6" t="s">
        <v>215</v>
      </c>
      <c r="R5" s="3" t="s">
        <v>218</v>
      </c>
      <c r="S5" s="6" t="s">
        <v>216</v>
      </c>
      <c r="T5" s="3" t="s">
        <v>219</v>
      </c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210</v>
      </c>
      <c r="P6" s="3"/>
      <c r="Q6" s="6" t="s">
        <v>215</v>
      </c>
      <c r="R6" s="3" t="s">
        <v>142</v>
      </c>
      <c r="S6" s="6" t="s">
        <v>216</v>
      </c>
      <c r="T6" s="3" t="s">
        <v>220</v>
      </c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1.0</v>
      </c>
      <c r="O7" s="6" t="s">
        <v>210</v>
      </c>
      <c r="P7" s="3"/>
      <c r="Q7" s="6" t="s">
        <v>215</v>
      </c>
      <c r="R7" s="3" t="s">
        <v>221</v>
      </c>
      <c r="S7" s="6" t="s">
        <v>216</v>
      </c>
      <c r="T7" s="3" t="s">
        <v>222</v>
      </c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1.0</v>
      </c>
      <c r="O8" s="6" t="s">
        <v>210</v>
      </c>
      <c r="P8" s="3"/>
      <c r="Q8" s="6" t="s">
        <v>215</v>
      </c>
      <c r="R8" s="3" t="s">
        <v>223</v>
      </c>
      <c r="S8" s="6" t="s">
        <v>216</v>
      </c>
      <c r="T8" s="3" t="s">
        <v>224</v>
      </c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1.0</v>
      </c>
      <c r="O9" s="6" t="s">
        <v>210</v>
      </c>
      <c r="P9" s="3"/>
      <c r="Q9" s="6" t="s">
        <v>215</v>
      </c>
      <c r="R9" s="3" t="s">
        <v>225</v>
      </c>
      <c r="S9" s="6" t="s">
        <v>216</v>
      </c>
      <c r="T9" s="3" t="s">
        <v>226</v>
      </c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1.0</v>
      </c>
      <c r="O10" s="6" t="s">
        <v>210</v>
      </c>
      <c r="P10" s="3"/>
      <c r="Q10" s="6" t="s">
        <v>216</v>
      </c>
      <c r="R10" s="3" t="s">
        <v>227</v>
      </c>
      <c r="S10" s="6" t="s">
        <v>216</v>
      </c>
      <c r="T10" s="3" t="s">
        <v>228</v>
      </c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1.0</v>
      </c>
      <c r="O11" s="6" t="s">
        <v>210</v>
      </c>
      <c r="P11" s="3"/>
      <c r="Q11" s="6" t="s">
        <v>216</v>
      </c>
      <c r="R11" s="3" t="s">
        <v>229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1.0</v>
      </c>
      <c r="O12" s="6" t="s">
        <v>210</v>
      </c>
      <c r="P12" s="3"/>
      <c r="Q12" s="6" t="s">
        <v>216</v>
      </c>
      <c r="R12" s="3" t="s">
        <v>230</v>
      </c>
      <c r="S12" s="6"/>
      <c r="T12" s="3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1.0</v>
      </c>
      <c r="O13" s="6" t="s">
        <v>210</v>
      </c>
      <c r="P13" s="3"/>
      <c r="Q13" s="6" t="s">
        <v>216</v>
      </c>
      <c r="R13" s="3" t="s">
        <v>231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1.0</v>
      </c>
      <c r="O14" s="6" t="s">
        <v>210</v>
      </c>
      <c r="P14" s="3"/>
      <c r="Q14" s="6" t="s">
        <v>216</v>
      </c>
      <c r="R14" s="3" t="s">
        <v>232</v>
      </c>
      <c r="S14" s="6"/>
      <c r="T14" s="3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1.0</v>
      </c>
      <c r="O15" s="6" t="s">
        <v>210</v>
      </c>
      <c r="Q15" s="6" t="s">
        <v>216</v>
      </c>
      <c r="R15" s="3" t="s">
        <v>233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1.0</v>
      </c>
      <c r="O16" s="6" t="s">
        <v>210</v>
      </c>
      <c r="Q16" s="6" t="s">
        <v>216</v>
      </c>
      <c r="R16" s="3" t="s">
        <v>234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1.0</v>
      </c>
      <c r="O17" s="6" t="s">
        <v>210</v>
      </c>
      <c r="Q17" s="6" t="s">
        <v>216</v>
      </c>
      <c r="R17" s="3" t="s">
        <v>235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1.0</v>
      </c>
      <c r="O18" s="6" t="s">
        <v>210</v>
      </c>
      <c r="Q18" s="6" t="s">
        <v>216</v>
      </c>
      <c r="R18" s="3" t="s">
        <v>236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1.0</v>
      </c>
      <c r="O19" s="6" t="s">
        <v>210</v>
      </c>
      <c r="Q19" s="6" t="s">
        <v>216</v>
      </c>
      <c r="R19" s="3" t="s">
        <v>237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1.0</v>
      </c>
      <c r="O20" s="6" t="s">
        <v>210</v>
      </c>
      <c r="Q20" s="6" t="s">
        <v>216</v>
      </c>
      <c r="R20" s="3" t="s">
        <v>238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1.0</v>
      </c>
      <c r="O21" s="6" t="s">
        <v>210</v>
      </c>
      <c r="Q21" s="6" t="s">
        <v>216</v>
      </c>
      <c r="R21" s="3" t="s">
        <v>239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1.0</v>
      </c>
      <c r="O22" s="6" t="s">
        <v>210</v>
      </c>
      <c r="Q22" s="6" t="s">
        <v>216</v>
      </c>
      <c r="R22" s="39" t="s">
        <v>240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1.0</v>
      </c>
      <c r="O23" s="6" t="s">
        <v>210</v>
      </c>
      <c r="Q23" s="6" t="s">
        <v>216</v>
      </c>
      <c r="R23" s="3" t="s">
        <v>241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1.0</v>
      </c>
      <c r="O24" s="6" t="s">
        <v>210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1.0</v>
      </c>
      <c r="O25" s="6" t="s">
        <v>210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1.0</v>
      </c>
      <c r="O26" s="6" t="s">
        <v>210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1.0</v>
      </c>
      <c r="O27" s="6" t="s">
        <v>210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1.0</v>
      </c>
      <c r="O28" s="6" t="s">
        <v>210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1.0</v>
      </c>
      <c r="O29" s="6" t="s">
        <v>210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1.0</v>
      </c>
      <c r="O30" s="6" t="s">
        <v>210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1.0</v>
      </c>
      <c r="O31" s="6" t="s">
        <v>210</v>
      </c>
      <c r="Q31" s="6"/>
      <c r="R31" s="3"/>
      <c r="S31" s="8"/>
      <c r="U31" s="8"/>
      <c r="W31" s="8"/>
    </row>
    <row r="35">
      <c r="A35" s="40" t="s">
        <v>242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243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3" t="s">
        <v>244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245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246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247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248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3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249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250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251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3" t="s">
        <v>252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253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247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254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255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256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257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258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259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260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261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262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263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264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265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266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267</v>
      </c>
      <c r="B2" s="53" t="s">
        <v>213</v>
      </c>
      <c r="C2" s="53" t="s">
        <v>268</v>
      </c>
      <c r="D2" s="53" t="s">
        <v>269</v>
      </c>
      <c r="E2" s="53" t="s">
        <v>270</v>
      </c>
      <c r="F2" s="53" t="s">
        <v>271</v>
      </c>
      <c r="G2" s="53" t="s">
        <v>272</v>
      </c>
      <c r="H2" s="53" t="s">
        <v>273</v>
      </c>
      <c r="I2" s="53" t="s">
        <v>274</v>
      </c>
      <c r="J2" s="53" t="s">
        <v>275</v>
      </c>
      <c r="K2" s="53" t="s">
        <v>276</v>
      </c>
      <c r="L2" s="53" t="s">
        <v>277</v>
      </c>
      <c r="M2" s="53" t="s">
        <v>278</v>
      </c>
      <c r="N2" s="54" t="s">
        <v>279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5" t="b">
        <v>1</v>
      </c>
      <c r="B3" s="55" t="s">
        <v>280</v>
      </c>
      <c r="C3" s="56"/>
      <c r="D3" s="57"/>
      <c r="E3" s="58" t="s">
        <v>281</v>
      </c>
      <c r="F3" s="58" t="s">
        <v>282</v>
      </c>
      <c r="G3" s="55" t="s">
        <v>283</v>
      </c>
      <c r="H3" s="58" t="s">
        <v>284</v>
      </c>
      <c r="I3" s="58" t="s">
        <v>285</v>
      </c>
      <c r="J3" s="58" t="s">
        <v>285</v>
      </c>
      <c r="K3" s="55" t="s">
        <v>286</v>
      </c>
      <c r="L3" s="59" t="s">
        <v>287</v>
      </c>
      <c r="M3" s="59" t="s">
        <v>288</v>
      </c>
      <c r="N3" s="57"/>
      <c r="O3" s="57"/>
      <c r="P3" s="57"/>
      <c r="Q3" s="57"/>
      <c r="R3" s="56"/>
      <c r="S3" s="55"/>
      <c r="T3" s="56"/>
      <c r="U3" s="56"/>
      <c r="V3" s="56"/>
      <c r="W3" s="56"/>
      <c r="X3" s="57"/>
      <c r="Y3" s="57"/>
      <c r="Z3" s="57"/>
      <c r="AA3" s="57"/>
      <c r="AB3" s="57"/>
      <c r="AC3" s="57"/>
    </row>
    <row r="4">
      <c r="A4" s="55"/>
      <c r="B4" s="55"/>
      <c r="C4" s="56"/>
      <c r="D4" s="57"/>
      <c r="E4" s="58"/>
      <c r="F4" s="58" t="s">
        <v>289</v>
      </c>
      <c r="G4" s="55"/>
      <c r="H4" s="58"/>
      <c r="I4" s="58"/>
      <c r="J4" s="58"/>
      <c r="K4" s="55"/>
      <c r="L4" s="55"/>
      <c r="M4" s="55"/>
      <c r="N4" s="57"/>
      <c r="O4" s="57"/>
      <c r="P4" s="57"/>
      <c r="Q4" s="57"/>
      <c r="R4" s="56"/>
      <c r="S4" s="55"/>
      <c r="T4" s="56"/>
      <c r="U4" s="56"/>
      <c r="V4" s="56"/>
      <c r="W4" s="56"/>
      <c r="X4" s="57"/>
      <c r="Y4" s="57"/>
      <c r="Z4" s="57"/>
      <c r="AA4" s="57"/>
      <c r="AB4" s="57"/>
      <c r="AC4" s="57"/>
    </row>
    <row r="5">
      <c r="A5" s="55"/>
      <c r="B5" s="55"/>
      <c r="C5" s="56"/>
      <c r="D5" s="57"/>
      <c r="E5" s="58"/>
      <c r="F5" s="58" t="s">
        <v>290</v>
      </c>
      <c r="G5" s="55"/>
      <c r="H5" s="58"/>
      <c r="I5" s="58"/>
      <c r="J5" s="58"/>
      <c r="K5" s="55"/>
      <c r="L5" s="55"/>
      <c r="M5" s="55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>
      <c r="A6" s="55"/>
      <c r="B6" s="55"/>
      <c r="C6" s="56"/>
      <c r="D6" s="57"/>
      <c r="E6" s="58"/>
      <c r="F6" s="58" t="s">
        <v>291</v>
      </c>
      <c r="G6" s="55"/>
      <c r="H6" s="58"/>
      <c r="I6" s="58"/>
      <c r="J6" s="58"/>
      <c r="K6" s="55"/>
      <c r="L6" s="55"/>
      <c r="M6" s="55"/>
      <c r="N6" s="55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>
      <c r="A7" s="55"/>
      <c r="B7" s="55"/>
      <c r="C7" s="56"/>
      <c r="D7" s="57"/>
      <c r="E7" s="58"/>
      <c r="F7" s="58" t="s">
        <v>292</v>
      </c>
      <c r="G7" s="55"/>
      <c r="H7" s="58"/>
      <c r="I7" s="58"/>
      <c r="J7" s="58"/>
      <c r="K7" s="55"/>
      <c r="L7" s="55"/>
      <c r="M7" s="55"/>
      <c r="N7" s="55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>
      <c r="A8" s="55" t="b">
        <v>1</v>
      </c>
      <c r="B8" s="55" t="s">
        <v>280</v>
      </c>
      <c r="C8" s="56"/>
      <c r="D8" s="57"/>
      <c r="E8" s="58" t="s">
        <v>281</v>
      </c>
      <c r="F8" s="58" t="s">
        <v>293</v>
      </c>
      <c r="G8" s="55" t="s">
        <v>283</v>
      </c>
      <c r="H8" s="58" t="s">
        <v>294</v>
      </c>
      <c r="I8" s="58" t="s">
        <v>285</v>
      </c>
      <c r="J8" s="58" t="s">
        <v>285</v>
      </c>
      <c r="K8" s="55" t="s">
        <v>286</v>
      </c>
      <c r="L8" s="59" t="s">
        <v>287</v>
      </c>
      <c r="M8" s="59" t="s">
        <v>288</v>
      </c>
      <c r="N8" s="55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>
      <c r="A9" s="55"/>
      <c r="B9" s="55"/>
      <c r="C9" s="56"/>
      <c r="D9" s="57"/>
      <c r="E9" s="58"/>
      <c r="F9" s="58" t="s">
        <v>295</v>
      </c>
      <c r="G9" s="55"/>
      <c r="H9" s="58"/>
      <c r="I9" s="58"/>
      <c r="J9" s="58"/>
      <c r="K9" s="55"/>
      <c r="L9" s="55"/>
      <c r="M9" s="55"/>
      <c r="N9" s="55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>
      <c r="A10" s="55"/>
      <c r="B10" s="55"/>
      <c r="C10" s="56"/>
      <c r="D10" s="57"/>
      <c r="E10" s="58"/>
      <c r="F10" s="58" t="s">
        <v>296</v>
      </c>
      <c r="G10" s="55"/>
      <c r="H10" s="58"/>
      <c r="I10" s="58"/>
      <c r="J10" s="58"/>
      <c r="K10" s="55"/>
      <c r="L10" s="55"/>
      <c r="M10" s="55"/>
      <c r="N10" s="55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>
      <c r="A11" s="55"/>
      <c r="B11" s="55"/>
      <c r="C11" s="56"/>
      <c r="D11" s="57"/>
      <c r="E11" s="58"/>
      <c r="F11" s="58" t="s">
        <v>297</v>
      </c>
      <c r="G11" s="55"/>
      <c r="H11" s="58"/>
      <c r="I11" s="58"/>
      <c r="J11" s="58"/>
      <c r="K11" s="55"/>
      <c r="L11" s="55"/>
      <c r="M11" s="55"/>
      <c r="N11" s="55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>
      <c r="A12" s="55"/>
      <c r="B12" s="55"/>
      <c r="C12" s="56"/>
      <c r="D12" s="57"/>
      <c r="E12" s="58"/>
      <c r="F12" s="58" t="s">
        <v>298</v>
      </c>
      <c r="G12" s="55"/>
      <c r="H12" s="58"/>
      <c r="I12" s="58"/>
      <c r="J12" s="58"/>
      <c r="K12" s="55"/>
      <c r="L12" s="55"/>
      <c r="M12" s="55"/>
      <c r="N12" s="55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>
      <c r="A13" s="55" t="b">
        <v>1</v>
      </c>
      <c r="B13" s="55" t="s">
        <v>280</v>
      </c>
      <c r="C13" s="56"/>
      <c r="D13" s="57"/>
      <c r="E13" s="58" t="s">
        <v>281</v>
      </c>
      <c r="F13" s="58" t="s">
        <v>299</v>
      </c>
      <c r="G13" s="55" t="s">
        <v>283</v>
      </c>
      <c r="H13" s="58" t="s">
        <v>300</v>
      </c>
      <c r="I13" s="58" t="s">
        <v>285</v>
      </c>
      <c r="J13" s="58" t="s">
        <v>285</v>
      </c>
      <c r="K13" s="55" t="s">
        <v>286</v>
      </c>
      <c r="L13" s="59" t="s">
        <v>287</v>
      </c>
      <c r="M13" s="59" t="s">
        <v>288</v>
      </c>
      <c r="N13" s="55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>
      <c r="A14" s="55"/>
      <c r="B14" s="55"/>
      <c r="C14" s="56"/>
      <c r="D14" s="57"/>
      <c r="E14" s="58"/>
      <c r="F14" s="58" t="s">
        <v>301</v>
      </c>
      <c r="G14" s="55"/>
      <c r="H14" s="58"/>
      <c r="I14" s="58"/>
      <c r="J14" s="58"/>
      <c r="K14" s="55"/>
      <c r="L14" s="55"/>
      <c r="M14" s="55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>
      <c r="A15" s="55"/>
      <c r="B15" s="55"/>
      <c r="C15" s="56"/>
      <c r="D15" s="57"/>
      <c r="E15" s="58"/>
      <c r="F15" s="58" t="s">
        <v>302</v>
      </c>
      <c r="G15" s="55"/>
      <c r="H15" s="58"/>
      <c r="I15" s="58"/>
      <c r="J15" s="58"/>
      <c r="K15" s="55"/>
      <c r="L15" s="55"/>
      <c r="M15" s="55"/>
      <c r="N15" s="55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>
      <c r="A16" s="55"/>
      <c r="B16" s="55"/>
      <c r="C16" s="56"/>
      <c r="D16" s="57"/>
      <c r="E16" s="58"/>
      <c r="F16" s="58" t="s">
        <v>303</v>
      </c>
      <c r="G16" s="55"/>
      <c r="H16" s="58"/>
      <c r="I16" s="58"/>
      <c r="J16" s="58"/>
      <c r="K16" s="55"/>
      <c r="L16" s="55"/>
      <c r="M16" s="55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>
      <c r="A17" s="55"/>
      <c r="B17" s="55"/>
      <c r="C17" s="56"/>
      <c r="D17" s="57"/>
      <c r="E17" s="58"/>
      <c r="F17" s="58" t="s">
        <v>304</v>
      </c>
      <c r="G17" s="55"/>
      <c r="H17" s="58"/>
      <c r="I17" s="58"/>
      <c r="J17" s="58"/>
      <c r="K17" s="55"/>
      <c r="L17" s="55"/>
      <c r="M17" s="55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>
      <c r="A18" s="55" t="b">
        <v>1</v>
      </c>
      <c r="B18" s="55" t="s">
        <v>280</v>
      </c>
      <c r="C18" s="56"/>
      <c r="D18" s="57"/>
      <c r="E18" s="58" t="s">
        <v>281</v>
      </c>
      <c r="F18" s="58" t="s">
        <v>305</v>
      </c>
      <c r="G18" s="58" t="s">
        <v>283</v>
      </c>
      <c r="H18" s="58" t="s">
        <v>306</v>
      </c>
      <c r="I18" s="58" t="s">
        <v>285</v>
      </c>
      <c r="J18" s="58" t="s">
        <v>285</v>
      </c>
      <c r="K18" s="55" t="s">
        <v>286</v>
      </c>
      <c r="L18" s="59" t="s">
        <v>287</v>
      </c>
      <c r="M18" s="59" t="s">
        <v>288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>
      <c r="A19" s="55"/>
      <c r="B19" s="55"/>
      <c r="C19" s="56"/>
      <c r="D19" s="57"/>
      <c r="E19" s="58"/>
      <c r="F19" s="58" t="s">
        <v>307</v>
      </c>
      <c r="G19" s="58"/>
      <c r="H19" s="55"/>
      <c r="I19" s="55"/>
      <c r="J19" s="55"/>
      <c r="K19" s="55"/>
      <c r="L19" s="55"/>
      <c r="M19" s="55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>
      <c r="A20" s="55"/>
      <c r="B20" s="55"/>
      <c r="C20" s="56"/>
      <c r="D20" s="57"/>
      <c r="E20" s="58"/>
      <c r="F20" s="58" t="s">
        <v>308</v>
      </c>
      <c r="G20" s="58"/>
      <c r="H20" s="55"/>
      <c r="I20" s="55"/>
      <c r="J20" s="55"/>
      <c r="K20" s="55"/>
      <c r="L20" s="55"/>
      <c r="M20" s="55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>
      <c r="A21" s="55" t="b">
        <v>1</v>
      </c>
      <c r="B21" s="55" t="s">
        <v>280</v>
      </c>
      <c r="C21" s="56"/>
      <c r="D21" s="57"/>
      <c r="E21" s="58" t="s">
        <v>281</v>
      </c>
      <c r="F21" s="58" t="s">
        <v>309</v>
      </c>
      <c r="G21" s="58" t="s">
        <v>283</v>
      </c>
      <c r="H21" s="55" t="s">
        <v>310</v>
      </c>
      <c r="I21" s="58" t="s">
        <v>285</v>
      </c>
      <c r="J21" s="58" t="s">
        <v>285</v>
      </c>
      <c r="K21" s="55" t="s">
        <v>286</v>
      </c>
      <c r="L21" s="59" t="s">
        <v>287</v>
      </c>
      <c r="M21" s="59" t="s">
        <v>288</v>
      </c>
      <c r="N21" s="55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A22" s="55" t="b">
        <v>1</v>
      </c>
      <c r="B22" s="55" t="s">
        <v>280</v>
      </c>
      <c r="C22" s="56"/>
      <c r="D22" s="57"/>
      <c r="E22" s="58" t="s">
        <v>281</v>
      </c>
      <c r="F22" s="58" t="s">
        <v>311</v>
      </c>
      <c r="G22" s="58" t="s">
        <v>283</v>
      </c>
      <c r="H22" s="55" t="s">
        <v>312</v>
      </c>
      <c r="I22" s="58" t="s">
        <v>285</v>
      </c>
      <c r="J22" s="58" t="s">
        <v>285</v>
      </c>
      <c r="K22" s="55" t="s">
        <v>286</v>
      </c>
      <c r="L22" s="59" t="s">
        <v>287</v>
      </c>
      <c r="M22" s="59" t="s">
        <v>288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A23" s="55" t="b">
        <v>1</v>
      </c>
      <c r="B23" s="55" t="s">
        <v>280</v>
      </c>
      <c r="C23" s="56"/>
      <c r="D23" s="57"/>
      <c r="E23" s="58" t="s">
        <v>281</v>
      </c>
      <c r="F23" s="58" t="s">
        <v>313</v>
      </c>
      <c r="G23" s="58" t="s">
        <v>283</v>
      </c>
      <c r="H23" s="55" t="s">
        <v>314</v>
      </c>
      <c r="I23" s="58" t="s">
        <v>285</v>
      </c>
      <c r="J23" s="58" t="s">
        <v>285</v>
      </c>
      <c r="K23" s="55" t="s">
        <v>286</v>
      </c>
      <c r="L23" s="59" t="s">
        <v>287</v>
      </c>
      <c r="M23" s="59" t="s">
        <v>288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>
      <c r="A24" s="55"/>
      <c r="B24" s="55"/>
      <c r="C24" s="56"/>
      <c r="D24" s="57"/>
      <c r="E24" s="58"/>
      <c r="F24" s="58"/>
      <c r="G24" s="55"/>
      <c r="H24" s="58"/>
      <c r="I24" s="58"/>
      <c r="J24" s="58"/>
      <c r="K24" s="55"/>
      <c r="L24" s="55"/>
      <c r="M24" s="55"/>
      <c r="N24" s="55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>
      <c r="A25" s="56"/>
      <c r="B25" s="56"/>
      <c r="C25" s="56"/>
      <c r="D25" s="57"/>
      <c r="E25" s="56"/>
      <c r="F25" s="55"/>
      <c r="G25" s="56"/>
      <c r="H25" s="60"/>
      <c r="I25" s="56"/>
      <c r="J25" s="56"/>
      <c r="K25" s="57"/>
      <c r="L25" s="55"/>
      <c r="M25" s="55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>
      <c r="A27" s="56"/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61" t="s">
        <v>315</v>
      </c>
      <c r="B28" s="62"/>
      <c r="C28" s="62"/>
      <c r="D28" s="62"/>
      <c r="E28" s="62"/>
      <c r="F28" s="62"/>
      <c r="G28" s="62"/>
      <c r="H28" s="62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>
      <c r="A29" s="63"/>
      <c r="B29" s="63" t="s">
        <v>316</v>
      </c>
      <c r="C29" s="63"/>
      <c r="D29" s="63"/>
      <c r="E29" s="63"/>
      <c r="F29" s="63"/>
      <c r="G29" s="63"/>
      <c r="H29" s="63"/>
      <c r="I29" s="64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>
      <c r="A30" s="63"/>
      <c r="B30" s="63" t="s">
        <v>317</v>
      </c>
      <c r="C30" s="63"/>
      <c r="D30" s="63"/>
      <c r="E30" s="63"/>
      <c r="F30" s="63"/>
      <c r="G30" s="63"/>
      <c r="H30" s="62"/>
      <c r="I30" s="64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>
      <c r="A31" s="63"/>
      <c r="B31" s="63" t="s">
        <v>318</v>
      </c>
      <c r="C31" s="63"/>
      <c r="D31" s="63"/>
      <c r="E31" s="62"/>
      <c r="F31" s="62"/>
      <c r="G31" s="62"/>
      <c r="H31" s="62"/>
      <c r="I31" s="64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>
      <c r="A32" s="63"/>
      <c r="B32" s="63" t="s">
        <v>319</v>
      </c>
      <c r="C32" s="63"/>
      <c r="D32" s="63"/>
      <c r="E32" s="63"/>
      <c r="F32" s="62"/>
      <c r="G32" s="62"/>
      <c r="H32" s="62"/>
      <c r="I32" s="64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>
      <c r="A33" s="56"/>
      <c r="B33" s="56"/>
      <c r="C33" s="56"/>
      <c r="D33" s="56"/>
      <c r="E33" s="56"/>
      <c r="F33" s="56"/>
      <c r="G33" s="56"/>
      <c r="H33" s="56"/>
      <c r="I33" s="6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>
      <c r="A34" s="56"/>
      <c r="B34" s="55" t="s">
        <v>320</v>
      </c>
      <c r="C34" s="55"/>
      <c r="D34" s="55"/>
      <c r="E34" s="55"/>
      <c r="F34" s="55"/>
      <c r="G34" s="55"/>
      <c r="H34" s="55"/>
      <c r="I34" s="6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A35" s="56"/>
      <c r="B35" s="59" t="s">
        <v>321</v>
      </c>
      <c r="C35" s="55"/>
      <c r="D35" s="55"/>
      <c r="E35" s="55"/>
      <c r="F35" s="55"/>
      <c r="G35" s="55"/>
      <c r="H35" s="55"/>
      <c r="I35" s="6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>
      <c r="A36" s="56"/>
      <c r="B36" s="55" t="s">
        <v>322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>
      <c r="A37" s="56"/>
      <c r="B37" s="59" t="s">
        <v>323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>
      <c r="A38" s="63"/>
      <c r="B38" s="65" t="s">
        <v>324</v>
      </c>
      <c r="C38" s="63"/>
      <c r="D38" s="63"/>
      <c r="E38" s="63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>
      <c r="A39" s="57"/>
      <c r="B39" s="55" t="s">
        <v>325</v>
      </c>
      <c r="F39" s="57"/>
      <c r="G39" s="57"/>
      <c r="H39" s="57"/>
      <c r="I39" s="64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>
      <c r="A40" s="56"/>
      <c r="B40" s="59" t="s">
        <v>326</v>
      </c>
      <c r="E40" s="57"/>
      <c r="F40" s="57"/>
      <c r="G40" s="57"/>
      <c r="H40" s="57"/>
      <c r="I40" s="64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>
      <c r="A41" s="57"/>
      <c r="B41" s="59" t="s">
        <v>327</v>
      </c>
      <c r="G41" s="57"/>
      <c r="H41" s="57"/>
      <c r="I41" s="64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>
      <c r="A42" s="57"/>
      <c r="B42" s="59" t="s">
        <v>328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>
      <c r="A43" s="57"/>
      <c r="B43" s="59" t="s">
        <v>329</v>
      </c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>
      <c r="A44" s="57"/>
      <c r="B44" s="59" t="s">
        <v>330</v>
      </c>
      <c r="F44" s="56"/>
      <c r="G44" s="56"/>
      <c r="H44" s="56"/>
      <c r="I44" s="64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>
      <c r="A45" s="57"/>
      <c r="B45" s="55" t="s">
        <v>331</v>
      </c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>
      <c r="A46" s="57"/>
      <c r="B46" s="59" t="s">
        <v>332</v>
      </c>
      <c r="F46" s="56"/>
      <c r="G46" s="56"/>
      <c r="H46" s="56"/>
      <c r="I46" s="64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>
      <c r="A47" s="57"/>
      <c r="B47" s="58" t="s">
        <v>333</v>
      </c>
      <c r="C47" s="63"/>
      <c r="D47" s="63"/>
      <c r="E47" s="63"/>
      <c r="F47" s="63"/>
      <c r="G47" s="56"/>
      <c r="H47" s="56"/>
      <c r="I47" s="64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>
      <c r="A48" s="57"/>
      <c r="B48" s="59" t="s">
        <v>334</v>
      </c>
      <c r="C48" s="55"/>
      <c r="D48" s="55"/>
      <c r="E48" s="55"/>
      <c r="F48" s="55"/>
      <c r="G48" s="55"/>
      <c r="H48" s="55"/>
      <c r="I48" s="64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>
      <c r="A49" s="57"/>
      <c r="B49" s="55" t="s">
        <v>335</v>
      </c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>
      <c r="A50" s="57"/>
      <c r="B50" s="59" t="s">
        <v>336</v>
      </c>
      <c r="E50" s="57"/>
      <c r="F50" s="57"/>
      <c r="G50" s="57"/>
      <c r="H50" s="57"/>
      <c r="I50" s="64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>
      <c r="A51" s="57"/>
      <c r="B51" s="59" t="s">
        <v>337</v>
      </c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>
      <c r="A52" s="57"/>
      <c r="B52" s="65" t="s">
        <v>338</v>
      </c>
      <c r="C52" s="63"/>
      <c r="D52" s="57"/>
      <c r="E52" s="57"/>
      <c r="F52" s="57"/>
      <c r="G52" s="57"/>
      <c r="H52" s="57"/>
      <c r="I52" s="64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>
      <c r="A53" s="57"/>
      <c r="B53" s="59" t="s">
        <v>339</v>
      </c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>
      <c r="A54" s="57"/>
      <c r="B54" s="59" t="s">
        <v>340</v>
      </c>
      <c r="I54" s="64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>
      <c r="A55" s="57"/>
      <c r="B55" s="59" t="s">
        <v>341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>
      <c r="A56" s="56"/>
      <c r="B56" s="66" t="s">
        <v>342</v>
      </c>
      <c r="C56" s="62"/>
      <c r="D56" s="62"/>
      <c r="E56" s="57"/>
      <c r="F56" s="57"/>
      <c r="G56" s="57"/>
      <c r="H56" s="64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62"/>
    </row>
    <row r="57">
      <c r="A57" s="57"/>
      <c r="B57" s="59" t="s">
        <v>343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>
      <c r="A58" s="56"/>
      <c r="B58" s="67" t="s">
        <v>344</v>
      </c>
      <c r="C58" s="64"/>
      <c r="D58" s="56"/>
      <c r="E58" s="57"/>
      <c r="F58" s="57"/>
      <c r="G58" s="57"/>
      <c r="H58" s="57"/>
      <c r="I58" s="64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>
      <c r="A59" s="57"/>
      <c r="B59" s="59" t="s">
        <v>345</v>
      </c>
      <c r="J59" s="56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>
      <c r="A60" s="57"/>
      <c r="B60" s="59" t="s">
        <v>346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>
      <c r="A61" s="57"/>
      <c r="B61" s="59" t="s">
        <v>347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>
      <c r="A62" s="57"/>
      <c r="B62" s="55" t="s">
        <v>348</v>
      </c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>
      <c r="A63" s="57"/>
      <c r="B63" s="59" t="s">
        <v>349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>
      <c r="A64" s="57"/>
      <c r="B64" s="66" t="s">
        <v>350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>
      <c r="B65" s="59" t="s">
        <v>351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>
      <c r="A66" s="57"/>
      <c r="B66" s="55" t="s">
        <v>352</v>
      </c>
      <c r="C66" s="57"/>
      <c r="D66" s="57"/>
      <c r="E66" s="57"/>
      <c r="F66" s="57"/>
      <c r="G66" s="57"/>
      <c r="H66" s="57"/>
      <c r="I66" s="64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>
      <c r="A67" s="57"/>
      <c r="B67" s="59" t="s">
        <v>353</v>
      </c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>
      <c r="A68" s="57"/>
      <c r="B68" s="59" t="s">
        <v>354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>
      <c r="A69" s="57"/>
      <c r="B69" s="59" t="s">
        <v>355</v>
      </c>
      <c r="C69" s="57"/>
      <c r="D69" s="57"/>
      <c r="E69" s="57"/>
      <c r="F69" s="57"/>
      <c r="G69" s="57"/>
      <c r="H69" s="57"/>
      <c r="I69" s="64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>
      <c r="A70" s="57"/>
      <c r="B70" s="59" t="s">
        <v>356</v>
      </c>
      <c r="C70" s="57"/>
      <c r="D70" s="57"/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>
      <c r="A71" s="57"/>
      <c r="B71" s="57"/>
      <c r="C71" s="57"/>
      <c r="D71" s="57"/>
      <c r="E71" s="57"/>
      <c r="F71" s="57"/>
      <c r="G71" s="57"/>
      <c r="H71" s="57"/>
      <c r="I71" s="64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>
      <c r="A72" s="57"/>
      <c r="B72" s="54" t="s">
        <v>357</v>
      </c>
      <c r="E72" s="57"/>
      <c r="F72" s="57"/>
      <c r="G72" s="57"/>
      <c r="H72" s="57"/>
      <c r="I72" s="64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>
      <c r="A73" s="64"/>
      <c r="B73" s="65" t="s">
        <v>358</v>
      </c>
      <c r="C73" s="63"/>
      <c r="D73" s="63"/>
      <c r="E73" s="63"/>
      <c r="F73" s="57"/>
      <c r="G73" s="57"/>
      <c r="H73" s="57"/>
      <c r="I73" s="64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>
      <c r="A74" s="64"/>
      <c r="B74" s="68" t="s">
        <v>359</v>
      </c>
      <c r="C74" s="64"/>
      <c r="D74" s="64"/>
      <c r="E74" s="64"/>
      <c r="F74" s="64"/>
      <c r="G74" s="64"/>
      <c r="H74" s="64"/>
      <c r="I74" s="64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A75" s="64"/>
      <c r="B75" s="68" t="s">
        <v>360</v>
      </c>
      <c r="C75" s="64"/>
      <c r="D75" s="64"/>
      <c r="E75" s="64"/>
      <c r="F75" s="64"/>
      <c r="G75" s="64"/>
      <c r="H75" s="64"/>
      <c r="I75" s="64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>
      <c r="A76" s="64"/>
      <c r="B76" s="68" t="s">
        <v>361</v>
      </c>
      <c r="C76" s="64"/>
      <c r="D76" s="64"/>
      <c r="E76" s="64"/>
      <c r="F76" s="64"/>
      <c r="G76" s="64"/>
      <c r="H76" s="64"/>
      <c r="I76" s="64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>
      <c r="A77" s="64"/>
      <c r="B77" s="68" t="s">
        <v>362</v>
      </c>
      <c r="C77" s="64"/>
      <c r="D77" s="64"/>
      <c r="E77" s="64"/>
      <c r="F77" s="64"/>
      <c r="G77" s="64"/>
      <c r="H77" s="64"/>
      <c r="I77" s="64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4"/>
      <c r="B78" s="68" t="s">
        <v>363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4"/>
      <c r="B79" s="68" t="s">
        <v>364</v>
      </c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4"/>
      <c r="B80" s="68" t="s">
        <v>365</v>
      </c>
      <c r="C80" s="64"/>
      <c r="D80" s="64"/>
      <c r="E80" s="64"/>
      <c r="F80" s="64"/>
      <c r="G80" s="64"/>
      <c r="H80" s="64"/>
      <c r="I80" s="64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4"/>
      <c r="B81" s="68" t="s">
        <v>366</v>
      </c>
      <c r="C81" s="64"/>
      <c r="D81" s="64"/>
      <c r="E81" s="64"/>
      <c r="F81" s="64"/>
      <c r="G81" s="64"/>
      <c r="H81" s="64"/>
      <c r="I81" s="64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2"/>
      <c r="B82" s="64"/>
      <c r="C82" s="62"/>
      <c r="D82" s="62"/>
      <c r="E82" s="62"/>
      <c r="F82" s="64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2"/>
      <c r="B83" s="69" t="s">
        <v>367</v>
      </c>
      <c r="C83" s="62"/>
      <c r="D83" s="62"/>
      <c r="E83" s="62"/>
      <c r="F83" s="64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2"/>
      <c r="B84" s="67" t="s">
        <v>368</v>
      </c>
      <c r="C84" s="62"/>
      <c r="D84" s="62"/>
      <c r="E84" s="62"/>
      <c r="F84" s="64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2"/>
      <c r="B85" s="64"/>
      <c r="C85" s="62"/>
      <c r="D85" s="62"/>
      <c r="E85" s="62"/>
      <c r="F85" s="64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64"/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4"/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4"/>
      <c r="C1020" s="62"/>
      <c r="D1020" s="62"/>
      <c r="E1020" s="62"/>
      <c r="F1020" s="64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4"/>
      <c r="C1021" s="62"/>
      <c r="D1021" s="62"/>
      <c r="E1021" s="62"/>
      <c r="F1021" s="64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</sheetData>
  <mergeCells count="28">
    <mergeCell ref="B64:I64"/>
    <mergeCell ref="B65:I65"/>
    <mergeCell ref="B68:I68"/>
    <mergeCell ref="B67:I67"/>
    <mergeCell ref="B63:I63"/>
    <mergeCell ref="B62:I62"/>
    <mergeCell ref="B79:I79"/>
    <mergeCell ref="B72:D72"/>
    <mergeCell ref="B39:E39"/>
    <mergeCell ref="B44:E44"/>
    <mergeCell ref="B42:I42"/>
    <mergeCell ref="B43:I43"/>
    <mergeCell ref="B59:I59"/>
    <mergeCell ref="B45:I45"/>
    <mergeCell ref="B57:I57"/>
    <mergeCell ref="B55:I55"/>
    <mergeCell ref="B54:H54"/>
    <mergeCell ref="B53:I53"/>
    <mergeCell ref="B50:D50"/>
    <mergeCell ref="B51:I51"/>
    <mergeCell ref="B61:I61"/>
    <mergeCell ref="B60:I60"/>
    <mergeCell ref="B40:D40"/>
    <mergeCell ref="B41:F41"/>
    <mergeCell ref="B36:I36"/>
    <mergeCell ref="B37:I37"/>
    <mergeCell ref="B46:E46"/>
    <mergeCell ref="B49:I4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12.14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  <col customWidth="1" min="14" max="14" width="59.14"/>
    <col customWidth="1" min="15" max="15" width="26.86"/>
  </cols>
  <sheetData>
    <row r="1">
      <c r="A1" s="53" t="s">
        <v>267</v>
      </c>
      <c r="B1" s="53" t="s">
        <v>213</v>
      </c>
      <c r="C1" s="53" t="s">
        <v>268</v>
      </c>
      <c r="D1" s="53" t="s">
        <v>269</v>
      </c>
      <c r="E1" s="53" t="s">
        <v>270</v>
      </c>
      <c r="F1" s="53" t="s">
        <v>271</v>
      </c>
      <c r="G1" s="53" t="s">
        <v>272</v>
      </c>
      <c r="H1" s="53" t="s">
        <v>273</v>
      </c>
      <c r="I1" s="53" t="s">
        <v>274</v>
      </c>
      <c r="J1" s="53" t="s">
        <v>275</v>
      </c>
      <c r="K1" s="53" t="s">
        <v>276</v>
      </c>
      <c r="L1" s="53" t="s">
        <v>277</v>
      </c>
      <c r="M1" s="53" t="s">
        <v>278</v>
      </c>
      <c r="N1" s="70" t="s">
        <v>369</v>
      </c>
      <c r="O1" s="70" t="s">
        <v>370</v>
      </c>
    </row>
    <row r="2">
      <c r="A2" s="55" t="b">
        <v>1</v>
      </c>
      <c r="B2" s="55" t="s">
        <v>280</v>
      </c>
      <c r="C2" s="56"/>
      <c r="D2" s="57"/>
      <c r="E2" s="58" t="s">
        <v>281</v>
      </c>
      <c r="F2" s="58" t="s">
        <v>282</v>
      </c>
      <c r="G2" s="55" t="s">
        <v>283</v>
      </c>
      <c r="H2" s="58" t="s">
        <v>284</v>
      </c>
      <c r="I2" s="58" t="s">
        <v>285</v>
      </c>
      <c r="J2" s="58" t="s">
        <v>285</v>
      </c>
      <c r="K2" s="55" t="s">
        <v>286</v>
      </c>
      <c r="L2" s="59" t="s">
        <v>287</v>
      </c>
      <c r="M2" s="59" t="s">
        <v>288</v>
      </c>
      <c r="N2" s="55" t="s">
        <v>371</v>
      </c>
      <c r="O2" s="58" t="s">
        <v>372</v>
      </c>
    </row>
    <row r="3">
      <c r="A3" s="55"/>
      <c r="B3" s="55"/>
      <c r="C3" s="56"/>
      <c r="D3" s="57"/>
      <c r="E3" s="58"/>
      <c r="F3" s="58" t="s">
        <v>289</v>
      </c>
      <c r="G3" s="55"/>
      <c r="H3" s="58"/>
      <c r="I3" s="58"/>
      <c r="J3" s="58"/>
      <c r="K3" s="55"/>
      <c r="L3" s="55"/>
      <c r="M3" s="55"/>
      <c r="N3" s="55" t="s">
        <v>373</v>
      </c>
      <c r="O3" s="58" t="s">
        <v>374</v>
      </c>
    </row>
    <row r="4">
      <c r="A4" s="55"/>
      <c r="B4" s="55"/>
      <c r="C4" s="56"/>
      <c r="D4" s="57"/>
      <c r="E4" s="58"/>
      <c r="F4" s="58" t="s">
        <v>290</v>
      </c>
      <c r="G4" s="55"/>
      <c r="H4" s="58"/>
      <c r="I4" s="58"/>
      <c r="J4" s="58"/>
      <c r="K4" s="55"/>
      <c r="L4" s="55"/>
      <c r="M4" s="55"/>
      <c r="N4" s="55" t="s">
        <v>375</v>
      </c>
      <c r="O4" s="58" t="s">
        <v>374</v>
      </c>
    </row>
    <row r="5">
      <c r="A5" s="55"/>
      <c r="B5" s="55"/>
      <c r="C5" s="56"/>
      <c r="D5" s="57"/>
      <c r="E5" s="58"/>
      <c r="F5" s="58" t="s">
        <v>291</v>
      </c>
      <c r="G5" s="55"/>
      <c r="H5" s="58"/>
      <c r="I5" s="58"/>
      <c r="J5" s="58"/>
      <c r="K5" s="55"/>
      <c r="L5" s="55"/>
      <c r="M5" s="55"/>
      <c r="N5" s="55" t="s">
        <v>376</v>
      </c>
      <c r="O5" s="58" t="s">
        <v>374</v>
      </c>
    </row>
    <row r="6">
      <c r="A6" s="55"/>
      <c r="B6" s="55"/>
      <c r="C6" s="56"/>
      <c r="D6" s="57"/>
      <c r="E6" s="58"/>
      <c r="F6" s="58" t="s">
        <v>292</v>
      </c>
      <c r="G6" s="55"/>
      <c r="H6" s="58"/>
      <c r="I6" s="58"/>
      <c r="J6" s="58"/>
      <c r="K6" s="55"/>
      <c r="L6" s="55"/>
      <c r="M6" s="55"/>
      <c r="N6" s="55" t="s">
        <v>377</v>
      </c>
      <c r="O6" s="58" t="s">
        <v>374</v>
      </c>
    </row>
    <row r="7">
      <c r="A7" s="55" t="b">
        <v>1</v>
      </c>
      <c r="B7" s="55" t="s">
        <v>280</v>
      </c>
      <c r="C7" s="56"/>
      <c r="D7" s="57"/>
      <c r="E7" s="58" t="s">
        <v>281</v>
      </c>
      <c r="F7" s="58" t="s">
        <v>293</v>
      </c>
      <c r="G7" s="55" t="s">
        <v>283</v>
      </c>
      <c r="H7" s="58" t="s">
        <v>294</v>
      </c>
      <c r="I7" s="58" t="s">
        <v>285</v>
      </c>
      <c r="J7" s="58" t="s">
        <v>285</v>
      </c>
      <c r="K7" s="55" t="s">
        <v>286</v>
      </c>
      <c r="L7" s="59" t="s">
        <v>287</v>
      </c>
      <c r="M7" s="59" t="s">
        <v>288</v>
      </c>
      <c r="N7" s="55" t="s">
        <v>378</v>
      </c>
      <c r="O7" s="58" t="s">
        <v>379</v>
      </c>
    </row>
    <row r="8">
      <c r="A8" s="55"/>
      <c r="B8" s="55"/>
      <c r="C8" s="56"/>
      <c r="D8" s="57"/>
      <c r="E8" s="58"/>
      <c r="F8" s="58" t="s">
        <v>295</v>
      </c>
      <c r="G8" s="55"/>
      <c r="H8" s="58"/>
      <c r="I8" s="58"/>
      <c r="J8" s="58"/>
      <c r="K8" s="55"/>
      <c r="L8" s="55"/>
      <c r="M8" s="55"/>
      <c r="N8" s="55" t="s">
        <v>380</v>
      </c>
      <c r="O8" s="58" t="s">
        <v>374</v>
      </c>
    </row>
    <row r="9">
      <c r="A9" s="55"/>
      <c r="B9" s="55"/>
      <c r="C9" s="56"/>
      <c r="D9" s="57"/>
      <c r="E9" s="58"/>
      <c r="F9" s="58" t="s">
        <v>296</v>
      </c>
      <c r="G9" s="55"/>
      <c r="H9" s="58"/>
      <c r="I9" s="58"/>
      <c r="J9" s="58"/>
      <c r="K9" s="55"/>
      <c r="L9" s="55"/>
      <c r="M9" s="55"/>
      <c r="N9" s="55" t="s">
        <v>381</v>
      </c>
      <c r="O9" s="58" t="s">
        <v>374</v>
      </c>
    </row>
    <row r="10">
      <c r="A10" s="55"/>
      <c r="B10" s="55"/>
      <c r="C10" s="56"/>
      <c r="D10" s="57"/>
      <c r="E10" s="58"/>
      <c r="F10" s="58" t="s">
        <v>297</v>
      </c>
      <c r="G10" s="55"/>
      <c r="H10" s="58"/>
      <c r="I10" s="58"/>
      <c r="J10" s="58"/>
      <c r="K10" s="55"/>
      <c r="L10" s="55"/>
      <c r="M10" s="55"/>
      <c r="N10" s="55" t="s">
        <v>382</v>
      </c>
      <c r="O10" s="58" t="s">
        <v>374</v>
      </c>
    </row>
    <row r="11">
      <c r="A11" s="55"/>
      <c r="B11" s="55"/>
      <c r="C11" s="56"/>
      <c r="D11" s="57"/>
      <c r="E11" s="58"/>
      <c r="F11" s="58" t="s">
        <v>298</v>
      </c>
      <c r="G11" s="55"/>
      <c r="H11" s="58"/>
      <c r="I11" s="58"/>
      <c r="J11" s="58"/>
      <c r="K11" s="55"/>
      <c r="L11" s="55"/>
      <c r="M11" s="55"/>
      <c r="N11" s="55" t="s">
        <v>383</v>
      </c>
      <c r="O11" s="58" t="s">
        <v>374</v>
      </c>
    </row>
    <row r="12">
      <c r="A12" s="55" t="b">
        <v>1</v>
      </c>
      <c r="B12" s="55" t="s">
        <v>280</v>
      </c>
      <c r="C12" s="56"/>
      <c r="D12" s="57"/>
      <c r="E12" s="58" t="s">
        <v>281</v>
      </c>
      <c r="F12" s="58" t="s">
        <v>299</v>
      </c>
      <c r="G12" s="55" t="s">
        <v>283</v>
      </c>
      <c r="H12" s="58" t="s">
        <v>300</v>
      </c>
      <c r="I12" s="58" t="s">
        <v>285</v>
      </c>
      <c r="J12" s="58" t="s">
        <v>285</v>
      </c>
      <c r="K12" s="55" t="s">
        <v>286</v>
      </c>
      <c r="L12" s="59" t="s">
        <v>287</v>
      </c>
      <c r="M12" s="59" t="s">
        <v>288</v>
      </c>
      <c r="N12" s="55" t="s">
        <v>384</v>
      </c>
      <c r="O12" s="58" t="s">
        <v>385</v>
      </c>
    </row>
    <row r="13">
      <c r="A13" s="55"/>
      <c r="B13" s="55"/>
      <c r="C13" s="56"/>
      <c r="D13" s="57"/>
      <c r="E13" s="58"/>
      <c r="F13" s="58" t="s">
        <v>301</v>
      </c>
      <c r="G13" s="55"/>
      <c r="H13" s="58"/>
      <c r="I13" s="58"/>
      <c r="J13" s="58"/>
      <c r="K13" s="55"/>
      <c r="L13" s="55"/>
      <c r="M13" s="55"/>
      <c r="N13" s="55" t="s">
        <v>386</v>
      </c>
      <c r="O13" s="58" t="s">
        <v>374</v>
      </c>
    </row>
    <row r="14">
      <c r="A14" s="55"/>
      <c r="B14" s="55"/>
      <c r="C14" s="56"/>
      <c r="D14" s="57"/>
      <c r="E14" s="58"/>
      <c r="F14" s="58" t="s">
        <v>302</v>
      </c>
      <c r="G14" s="55"/>
      <c r="H14" s="58"/>
      <c r="I14" s="58"/>
      <c r="J14" s="58"/>
      <c r="K14" s="55"/>
      <c r="L14" s="55"/>
      <c r="M14" s="55"/>
      <c r="N14" s="55" t="s">
        <v>387</v>
      </c>
      <c r="O14" s="58" t="s">
        <v>374</v>
      </c>
    </row>
    <row r="15">
      <c r="A15" s="55"/>
      <c r="B15" s="55"/>
      <c r="C15" s="56"/>
      <c r="D15" s="57"/>
      <c r="E15" s="58"/>
      <c r="F15" s="58" t="s">
        <v>303</v>
      </c>
      <c r="G15" s="55"/>
      <c r="H15" s="58"/>
      <c r="I15" s="58"/>
      <c r="J15" s="58"/>
      <c r="K15" s="55"/>
      <c r="L15" s="55"/>
      <c r="M15" s="55"/>
      <c r="N15" s="55" t="s">
        <v>388</v>
      </c>
      <c r="O15" s="58" t="s">
        <v>374</v>
      </c>
    </row>
    <row r="16">
      <c r="A16" s="55"/>
      <c r="B16" s="55"/>
      <c r="C16" s="56"/>
      <c r="D16" s="57"/>
      <c r="E16" s="58"/>
      <c r="F16" s="58" t="s">
        <v>304</v>
      </c>
      <c r="G16" s="55"/>
      <c r="H16" s="58"/>
      <c r="I16" s="58"/>
      <c r="J16" s="58"/>
      <c r="K16" s="55"/>
      <c r="L16" s="55"/>
      <c r="M16" s="55"/>
      <c r="N16" s="55" t="s">
        <v>389</v>
      </c>
      <c r="O16" s="58" t="s">
        <v>374</v>
      </c>
    </row>
    <row r="17">
      <c r="A17" s="55" t="b">
        <v>1</v>
      </c>
      <c r="B17" s="55" t="s">
        <v>280</v>
      </c>
      <c r="C17" s="56"/>
      <c r="D17" s="57"/>
      <c r="E17" s="58" t="s">
        <v>281</v>
      </c>
      <c r="F17" s="58" t="s">
        <v>305</v>
      </c>
      <c r="G17" s="58" t="s">
        <v>283</v>
      </c>
      <c r="H17" s="58" t="s">
        <v>306</v>
      </c>
      <c r="I17" s="58" t="s">
        <v>285</v>
      </c>
      <c r="J17" s="58" t="s">
        <v>285</v>
      </c>
      <c r="K17" s="55" t="s">
        <v>286</v>
      </c>
      <c r="L17" s="59" t="s">
        <v>287</v>
      </c>
      <c r="M17" s="59" t="s">
        <v>288</v>
      </c>
      <c r="N17" s="58" t="s">
        <v>390</v>
      </c>
      <c r="O17" s="58" t="s">
        <v>391</v>
      </c>
    </row>
    <row r="18">
      <c r="A18" s="55"/>
      <c r="B18" s="55"/>
      <c r="C18" s="56"/>
      <c r="D18" s="57"/>
      <c r="E18" s="58"/>
      <c r="F18" s="58" t="s">
        <v>307</v>
      </c>
      <c r="G18" s="58"/>
      <c r="H18" s="55"/>
      <c r="I18" s="55"/>
      <c r="J18" s="55"/>
      <c r="K18" s="55"/>
      <c r="L18" s="55"/>
      <c r="M18" s="55"/>
      <c r="N18" s="55" t="s">
        <v>392</v>
      </c>
      <c r="O18" s="58" t="s">
        <v>374</v>
      </c>
    </row>
    <row r="19">
      <c r="A19" s="55"/>
      <c r="B19" s="55"/>
      <c r="C19" s="56"/>
      <c r="D19" s="57"/>
      <c r="E19" s="58"/>
      <c r="F19" s="58" t="s">
        <v>308</v>
      </c>
      <c r="G19" s="58"/>
      <c r="H19" s="55"/>
      <c r="I19" s="55"/>
      <c r="J19" s="55"/>
      <c r="K19" s="55"/>
      <c r="L19" s="55"/>
      <c r="M19" s="55"/>
      <c r="N19" s="55" t="s">
        <v>393</v>
      </c>
      <c r="O19" s="58" t="s">
        <v>374</v>
      </c>
    </row>
    <row r="20">
      <c r="A20" s="55" t="b">
        <v>1</v>
      </c>
      <c r="B20" s="55" t="s">
        <v>280</v>
      </c>
      <c r="C20" s="56"/>
      <c r="D20" s="57"/>
      <c r="E20" s="58" t="s">
        <v>281</v>
      </c>
      <c r="F20" s="58" t="s">
        <v>309</v>
      </c>
      <c r="G20" s="58" t="s">
        <v>283</v>
      </c>
      <c r="H20" s="55" t="s">
        <v>310</v>
      </c>
      <c r="I20" s="58" t="s">
        <v>285</v>
      </c>
      <c r="J20" s="58" t="s">
        <v>285</v>
      </c>
      <c r="K20" s="55" t="s">
        <v>286</v>
      </c>
      <c r="L20" s="59" t="s">
        <v>287</v>
      </c>
      <c r="M20" s="59" t="s">
        <v>288</v>
      </c>
      <c r="N20" s="55" t="s">
        <v>394</v>
      </c>
      <c r="O20" s="55" t="s">
        <v>395</v>
      </c>
    </row>
    <row r="21">
      <c r="A21" s="55" t="b">
        <v>1</v>
      </c>
      <c r="B21" s="55" t="s">
        <v>280</v>
      </c>
      <c r="C21" s="56"/>
      <c r="D21" s="57"/>
      <c r="E21" s="58" t="s">
        <v>281</v>
      </c>
      <c r="F21" s="58" t="s">
        <v>311</v>
      </c>
      <c r="G21" s="58" t="s">
        <v>283</v>
      </c>
      <c r="H21" s="55" t="s">
        <v>312</v>
      </c>
      <c r="I21" s="58" t="s">
        <v>285</v>
      </c>
      <c r="J21" s="58" t="s">
        <v>285</v>
      </c>
      <c r="K21" s="55" t="s">
        <v>286</v>
      </c>
      <c r="L21" s="59" t="s">
        <v>287</v>
      </c>
      <c r="M21" s="59" t="s">
        <v>288</v>
      </c>
      <c r="N21" s="55" t="s">
        <v>396</v>
      </c>
      <c r="O21" s="55" t="s">
        <v>397</v>
      </c>
    </row>
    <row r="22">
      <c r="A22" s="55" t="b">
        <v>1</v>
      </c>
      <c r="B22" s="55" t="s">
        <v>280</v>
      </c>
      <c r="C22" s="56"/>
      <c r="D22" s="57"/>
      <c r="E22" s="58" t="s">
        <v>281</v>
      </c>
      <c r="F22" s="58" t="s">
        <v>313</v>
      </c>
      <c r="G22" s="58" t="s">
        <v>283</v>
      </c>
      <c r="H22" s="55" t="s">
        <v>314</v>
      </c>
      <c r="I22" s="58" t="s">
        <v>285</v>
      </c>
      <c r="J22" s="58" t="s">
        <v>285</v>
      </c>
      <c r="K22" s="55" t="s">
        <v>286</v>
      </c>
      <c r="L22" s="59" t="s">
        <v>287</v>
      </c>
      <c r="M22" s="59" t="s">
        <v>288</v>
      </c>
      <c r="N22" s="58" t="s">
        <v>400</v>
      </c>
      <c r="O22" s="55" t="s">
        <v>402</v>
      </c>
    </row>
    <row r="23">
      <c r="A23" s="55"/>
      <c r="B23" s="55"/>
      <c r="C23" s="56"/>
      <c r="D23" s="57"/>
      <c r="E23" s="58"/>
      <c r="F23" s="58"/>
      <c r="G23" s="55"/>
      <c r="H23" s="58"/>
      <c r="I23" s="58"/>
      <c r="J23" s="58"/>
      <c r="K23" s="55"/>
      <c r="L23" s="55"/>
      <c r="M23" s="55"/>
      <c r="N23" s="57"/>
      <c r="O23" s="62"/>
    </row>
    <row r="24">
      <c r="A24" s="61"/>
      <c r="B24" s="62"/>
      <c r="C24" s="62"/>
      <c r="D24" s="62"/>
      <c r="E24" s="62"/>
      <c r="F24" s="62"/>
      <c r="G24" s="62"/>
      <c r="H24" s="62"/>
      <c r="I24" s="57"/>
      <c r="J24" s="57"/>
      <c r="K24" s="57"/>
      <c r="L24" s="57"/>
      <c r="M24" s="57"/>
      <c r="N24" s="57"/>
      <c r="O24" s="62"/>
    </row>
    <row r="25">
      <c r="A25" s="61"/>
      <c r="B25" s="62"/>
      <c r="C25" s="62"/>
      <c r="D25" s="62"/>
      <c r="E25" s="62"/>
      <c r="F25" s="62"/>
      <c r="G25" s="62"/>
      <c r="H25" s="62"/>
      <c r="I25" s="57"/>
      <c r="J25" s="57"/>
      <c r="K25" s="57"/>
      <c r="L25" s="57"/>
      <c r="M25" s="57"/>
      <c r="N25" s="57"/>
      <c r="O25" s="62"/>
    </row>
    <row r="26">
      <c r="A26" s="61" t="s">
        <v>315</v>
      </c>
      <c r="B26" s="62"/>
      <c r="C26" s="62"/>
      <c r="D26" s="62"/>
      <c r="E26" s="62"/>
      <c r="F26" s="62"/>
      <c r="G26" s="62"/>
      <c r="H26" s="62"/>
      <c r="I26" s="57"/>
      <c r="J26" s="57"/>
      <c r="K26" s="57"/>
      <c r="L26" s="57"/>
      <c r="M26" s="57"/>
      <c r="N26" s="57"/>
      <c r="O26" s="62"/>
    </row>
    <row r="27">
      <c r="A27" s="63"/>
      <c r="B27" s="63" t="s">
        <v>316</v>
      </c>
      <c r="C27" s="63"/>
      <c r="D27" s="63"/>
      <c r="E27" s="63"/>
      <c r="F27" s="63"/>
      <c r="G27" s="63"/>
      <c r="H27" s="63"/>
      <c r="I27" s="64"/>
      <c r="J27" s="57"/>
      <c r="K27" s="57"/>
      <c r="L27" s="57"/>
      <c r="M27" s="57"/>
      <c r="N27" s="57"/>
      <c r="O27" s="62"/>
    </row>
    <row r="28">
      <c r="A28" s="63"/>
      <c r="B28" s="63" t="s">
        <v>317</v>
      </c>
      <c r="C28" s="63"/>
      <c r="D28" s="63"/>
      <c r="E28" s="63"/>
      <c r="F28" s="63"/>
      <c r="G28" s="63"/>
      <c r="H28" s="62"/>
      <c r="I28" s="64"/>
      <c r="J28" s="57"/>
      <c r="K28" s="57"/>
      <c r="L28" s="57"/>
      <c r="M28" s="57"/>
      <c r="N28" s="57"/>
      <c r="O28" s="62"/>
    </row>
    <row r="29">
      <c r="A29" s="63"/>
      <c r="B29" s="63" t="s">
        <v>318</v>
      </c>
      <c r="C29" s="63"/>
      <c r="D29" s="63"/>
      <c r="E29" s="62"/>
      <c r="F29" s="62"/>
      <c r="G29" s="62"/>
      <c r="H29" s="62"/>
      <c r="I29" s="64"/>
      <c r="J29" s="57"/>
      <c r="K29" s="57"/>
      <c r="L29" s="57"/>
      <c r="M29" s="57"/>
      <c r="N29" s="57"/>
      <c r="O29" s="62"/>
    </row>
    <row r="30">
      <c r="A30" s="63"/>
      <c r="B30" s="63" t="s">
        <v>319</v>
      </c>
      <c r="C30" s="63"/>
      <c r="D30" s="63"/>
      <c r="E30" s="63"/>
      <c r="F30" s="62"/>
      <c r="G30" s="62"/>
      <c r="H30" s="62"/>
      <c r="I30" s="64"/>
      <c r="J30" s="57"/>
      <c r="K30" s="57"/>
      <c r="L30" s="57"/>
      <c r="M30" s="57"/>
      <c r="N30" s="57"/>
      <c r="O30" s="62"/>
    </row>
    <row r="31">
      <c r="A31" s="56"/>
      <c r="B31" s="56"/>
      <c r="C31" s="56"/>
      <c r="D31" s="56"/>
      <c r="E31" s="56"/>
      <c r="F31" s="56"/>
      <c r="G31" s="56"/>
      <c r="H31" s="56"/>
      <c r="I31" s="64"/>
      <c r="J31" s="57"/>
      <c r="K31" s="57"/>
      <c r="L31" s="57"/>
      <c r="M31" s="57"/>
      <c r="N31" s="57"/>
      <c r="O31" s="62"/>
    </row>
    <row r="32">
      <c r="A32" s="56"/>
      <c r="B32" s="55" t="s">
        <v>415</v>
      </c>
      <c r="C32" s="55"/>
      <c r="D32" s="55"/>
      <c r="E32" s="55"/>
      <c r="F32" s="55"/>
      <c r="G32" s="55"/>
      <c r="H32" s="55"/>
      <c r="I32" s="64"/>
      <c r="J32" s="57"/>
      <c r="K32" s="57"/>
      <c r="L32" s="57"/>
      <c r="M32" s="57"/>
      <c r="N32" s="57"/>
      <c r="O32" s="62"/>
    </row>
    <row r="33">
      <c r="A33" s="56"/>
      <c r="B33" s="59" t="s">
        <v>321</v>
      </c>
      <c r="C33" s="55"/>
      <c r="D33" s="55"/>
      <c r="E33" s="55"/>
      <c r="F33" s="55"/>
      <c r="G33" s="55"/>
      <c r="H33" s="55"/>
      <c r="I33" s="64"/>
      <c r="J33" s="57"/>
      <c r="K33" s="57"/>
      <c r="L33" s="57"/>
      <c r="M33" s="57"/>
      <c r="N33" s="57"/>
      <c r="O33" s="62"/>
    </row>
    <row r="34">
      <c r="A34" s="56"/>
      <c r="B34" s="55" t="s">
        <v>418</v>
      </c>
      <c r="J34" s="57"/>
      <c r="K34" s="57"/>
      <c r="L34" s="57"/>
      <c r="M34" s="57"/>
      <c r="N34" s="57"/>
      <c r="O34" s="62"/>
    </row>
    <row r="35">
      <c r="A35" s="56"/>
      <c r="B35" s="59" t="s">
        <v>323</v>
      </c>
      <c r="J35" s="57"/>
      <c r="K35" s="57"/>
      <c r="L35" s="57"/>
      <c r="M35" s="57"/>
      <c r="N35" s="57"/>
      <c r="O35" s="62"/>
    </row>
    <row r="36">
      <c r="A36" s="63"/>
      <c r="B36" s="65" t="s">
        <v>324</v>
      </c>
      <c r="C36" s="63"/>
      <c r="D36" s="63"/>
      <c r="E36" s="63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>
      <c r="A37" s="57"/>
      <c r="B37" s="55" t="s">
        <v>422</v>
      </c>
      <c r="F37" s="57"/>
      <c r="G37" s="57"/>
      <c r="H37" s="57"/>
      <c r="I37" s="64"/>
      <c r="J37" s="57"/>
      <c r="K37" s="57"/>
      <c r="L37" s="57"/>
      <c r="M37" s="57"/>
      <c r="N37" s="57"/>
      <c r="O37" s="62"/>
    </row>
    <row r="38">
      <c r="A38" s="56"/>
      <c r="B38" s="59" t="s">
        <v>326</v>
      </c>
      <c r="E38" s="57"/>
      <c r="F38" s="57"/>
      <c r="G38" s="57"/>
      <c r="H38" s="57"/>
      <c r="I38" s="64"/>
      <c r="J38" s="57"/>
      <c r="K38" s="57"/>
      <c r="L38" s="57"/>
      <c r="M38" s="57"/>
      <c r="N38" s="57"/>
      <c r="O38" s="62"/>
    </row>
    <row r="39">
      <c r="A39" s="57"/>
      <c r="B39" s="59" t="s">
        <v>327</v>
      </c>
      <c r="G39" s="57"/>
      <c r="H39" s="57"/>
      <c r="I39" s="64"/>
      <c r="J39" s="57"/>
      <c r="K39" s="57"/>
      <c r="L39" s="57"/>
      <c r="M39" s="57"/>
      <c r="N39" s="57"/>
      <c r="O39" s="62"/>
    </row>
    <row r="40">
      <c r="A40" s="57"/>
      <c r="B40" s="59" t="s">
        <v>328</v>
      </c>
      <c r="J40" s="57"/>
      <c r="K40" s="57"/>
      <c r="L40" s="57"/>
      <c r="M40" s="57"/>
      <c r="N40" s="57"/>
      <c r="O40" s="62"/>
    </row>
    <row r="41">
      <c r="A41" s="57"/>
      <c r="B41" s="59" t="s">
        <v>329</v>
      </c>
      <c r="J41" s="56"/>
      <c r="K41" s="57"/>
      <c r="L41" s="57"/>
      <c r="M41" s="57"/>
      <c r="N41" s="57"/>
      <c r="O41" s="62"/>
    </row>
    <row r="42">
      <c r="A42" s="57"/>
      <c r="B42" s="59" t="s">
        <v>330</v>
      </c>
      <c r="F42" s="56"/>
      <c r="G42" s="56"/>
      <c r="H42" s="56"/>
      <c r="I42" s="64"/>
      <c r="J42" s="56"/>
      <c r="K42" s="57"/>
      <c r="L42" s="57"/>
      <c r="M42" s="57"/>
      <c r="N42" s="57"/>
      <c r="O42" s="62"/>
    </row>
    <row r="43">
      <c r="A43" s="57"/>
      <c r="B43" s="55" t="s">
        <v>425</v>
      </c>
      <c r="J43" s="56"/>
      <c r="K43" s="57"/>
      <c r="L43" s="57"/>
      <c r="M43" s="57"/>
      <c r="N43" s="57"/>
      <c r="O43" s="62"/>
    </row>
    <row r="44">
      <c r="A44" s="57"/>
      <c r="B44" s="59" t="s">
        <v>332</v>
      </c>
      <c r="F44" s="56"/>
      <c r="G44" s="56"/>
      <c r="H44" s="56"/>
      <c r="I44" s="64"/>
      <c r="J44" s="56"/>
      <c r="K44" s="57"/>
      <c r="L44" s="57"/>
      <c r="M44" s="57"/>
      <c r="N44" s="57"/>
      <c r="O44" s="62"/>
    </row>
    <row r="45">
      <c r="A45" s="57"/>
      <c r="B45" s="58" t="s">
        <v>427</v>
      </c>
      <c r="C45" s="63"/>
      <c r="D45" s="63"/>
      <c r="E45" s="63"/>
      <c r="F45" s="63"/>
      <c r="G45" s="56"/>
      <c r="H45" s="56"/>
      <c r="I45" s="64"/>
      <c r="J45" s="56"/>
      <c r="K45" s="57"/>
      <c r="L45" s="57"/>
      <c r="M45" s="57"/>
      <c r="N45" s="57"/>
      <c r="O45" s="62"/>
    </row>
    <row r="46">
      <c r="A46" s="57"/>
      <c r="B46" s="59" t="s">
        <v>334</v>
      </c>
      <c r="C46" s="55"/>
      <c r="D46" s="55"/>
      <c r="E46" s="55"/>
      <c r="F46" s="55"/>
      <c r="G46" s="55"/>
      <c r="H46" s="55"/>
      <c r="I46" s="64"/>
      <c r="J46" s="56"/>
      <c r="K46" s="57"/>
      <c r="L46" s="57"/>
      <c r="M46" s="57"/>
      <c r="N46" s="57"/>
      <c r="O46" s="62"/>
    </row>
    <row r="47">
      <c r="A47" s="57"/>
      <c r="B47" s="55" t="s">
        <v>431</v>
      </c>
      <c r="J47" s="56"/>
      <c r="K47" s="57"/>
      <c r="L47" s="57"/>
      <c r="M47" s="57"/>
      <c r="N47" s="57"/>
      <c r="O47" s="62"/>
    </row>
    <row r="48">
      <c r="A48" s="57"/>
      <c r="B48" s="59" t="s">
        <v>336</v>
      </c>
      <c r="E48" s="57"/>
      <c r="F48" s="57"/>
      <c r="G48" s="57"/>
      <c r="H48" s="57"/>
      <c r="I48" s="64"/>
      <c r="J48" s="57"/>
      <c r="K48" s="57"/>
      <c r="L48" s="57"/>
      <c r="M48" s="57"/>
      <c r="N48" s="57"/>
      <c r="O48" s="62"/>
    </row>
    <row r="49">
      <c r="A49" s="57"/>
      <c r="B49" s="59" t="s">
        <v>337</v>
      </c>
      <c r="J49" s="56"/>
      <c r="K49" s="57"/>
      <c r="L49" s="57"/>
      <c r="M49" s="57"/>
      <c r="N49" s="57"/>
      <c r="O49" s="62"/>
    </row>
    <row r="50">
      <c r="A50" s="57"/>
      <c r="B50" s="65" t="s">
        <v>338</v>
      </c>
      <c r="C50" s="63"/>
      <c r="D50" s="57"/>
      <c r="E50" s="57"/>
      <c r="F50" s="57"/>
      <c r="G50" s="57"/>
      <c r="H50" s="57"/>
      <c r="I50" s="64"/>
      <c r="J50" s="57"/>
      <c r="K50" s="57"/>
      <c r="L50" s="57"/>
      <c r="M50" s="57"/>
      <c r="N50" s="57"/>
      <c r="O50" s="62"/>
    </row>
    <row r="51">
      <c r="A51" s="57"/>
      <c r="B51" s="59" t="s">
        <v>339</v>
      </c>
      <c r="J51" s="57"/>
      <c r="K51" s="57"/>
      <c r="L51" s="57"/>
      <c r="M51" s="57"/>
      <c r="N51" s="57"/>
      <c r="O51" s="62"/>
    </row>
    <row r="52">
      <c r="A52" s="57"/>
      <c r="B52" s="59" t="s">
        <v>340</v>
      </c>
      <c r="I52" s="64"/>
      <c r="J52" s="57"/>
      <c r="K52" s="57"/>
      <c r="L52" s="57"/>
      <c r="M52" s="57"/>
      <c r="N52" s="57"/>
      <c r="O52" s="62"/>
    </row>
    <row r="53">
      <c r="A53" s="57"/>
      <c r="B53" s="59" t="s">
        <v>341</v>
      </c>
      <c r="J53" s="57"/>
      <c r="K53" s="57"/>
      <c r="L53" s="57"/>
      <c r="M53" s="57"/>
      <c r="N53" s="57"/>
      <c r="O53" s="62"/>
    </row>
    <row r="54">
      <c r="A54" s="56"/>
      <c r="B54" s="66" t="s">
        <v>342</v>
      </c>
      <c r="C54" s="62"/>
      <c r="D54" s="62"/>
      <c r="E54" s="57"/>
      <c r="F54" s="57"/>
      <c r="G54" s="57"/>
      <c r="H54" s="64"/>
      <c r="I54" s="57"/>
      <c r="J54" s="57"/>
      <c r="K54" s="57"/>
      <c r="L54" s="57"/>
      <c r="M54" s="57"/>
      <c r="N54" s="57"/>
      <c r="O54" s="62"/>
    </row>
    <row r="55">
      <c r="A55" s="57"/>
      <c r="B55" s="59" t="s">
        <v>343</v>
      </c>
      <c r="J55" s="57"/>
      <c r="K55" s="57"/>
      <c r="L55" s="57"/>
      <c r="M55" s="57"/>
      <c r="N55" s="57"/>
      <c r="O55" s="62"/>
    </row>
    <row r="56">
      <c r="A56" s="56"/>
      <c r="B56" s="67" t="s">
        <v>444</v>
      </c>
      <c r="C56" s="64"/>
      <c r="D56" s="56"/>
      <c r="E56" s="57"/>
      <c r="F56" s="57"/>
      <c r="G56" s="57"/>
      <c r="H56" s="57"/>
      <c r="I56" s="64"/>
      <c r="J56" s="57"/>
      <c r="K56" s="57"/>
      <c r="L56" s="57"/>
      <c r="M56" s="57"/>
      <c r="N56" s="57"/>
      <c r="O56" s="62"/>
    </row>
    <row r="57">
      <c r="A57" s="57"/>
      <c r="B57" s="59" t="s">
        <v>345</v>
      </c>
      <c r="J57" s="56"/>
      <c r="K57" s="57"/>
      <c r="L57" s="57"/>
      <c r="M57" s="57"/>
      <c r="N57" s="57"/>
      <c r="O57" s="62"/>
    </row>
    <row r="58">
      <c r="A58" s="57"/>
      <c r="B58" s="59" t="s">
        <v>346</v>
      </c>
      <c r="J58" s="57"/>
      <c r="K58" s="57"/>
      <c r="L58" s="57"/>
      <c r="M58" s="57"/>
      <c r="N58" s="57"/>
      <c r="O58" s="62"/>
    </row>
    <row r="59">
      <c r="A59" s="57"/>
      <c r="B59" s="59" t="s">
        <v>347</v>
      </c>
      <c r="J59" s="57"/>
      <c r="K59" s="57"/>
      <c r="L59" s="57"/>
      <c r="M59" s="57"/>
      <c r="N59" s="57"/>
      <c r="O59" s="62"/>
    </row>
    <row r="60">
      <c r="A60" s="57"/>
      <c r="B60" s="55" t="s">
        <v>447</v>
      </c>
      <c r="J60" s="57"/>
      <c r="K60" s="57"/>
      <c r="L60" s="57"/>
      <c r="M60" s="57"/>
      <c r="N60" s="57"/>
      <c r="O60" s="62"/>
    </row>
    <row r="61">
      <c r="A61" s="57"/>
      <c r="B61" s="59" t="s">
        <v>349</v>
      </c>
      <c r="J61" s="57"/>
      <c r="K61" s="57"/>
      <c r="L61" s="57"/>
      <c r="M61" s="57"/>
      <c r="N61" s="57"/>
      <c r="O61" s="62"/>
    </row>
    <row r="62">
      <c r="A62" s="57"/>
      <c r="B62" s="66" t="s">
        <v>350</v>
      </c>
      <c r="J62" s="57"/>
      <c r="K62" s="57"/>
      <c r="L62" s="57"/>
      <c r="M62" s="57"/>
      <c r="N62" s="57"/>
      <c r="O62" s="62"/>
    </row>
    <row r="63">
      <c r="B63" s="59" t="s">
        <v>351</v>
      </c>
      <c r="J63" s="57"/>
      <c r="K63" s="57"/>
      <c r="L63" s="57"/>
      <c r="M63" s="57"/>
      <c r="N63" s="57"/>
      <c r="O63" s="62"/>
    </row>
    <row r="64">
      <c r="A64" s="57"/>
      <c r="B64" s="55" t="s">
        <v>449</v>
      </c>
      <c r="C64" s="57"/>
      <c r="D64" s="57"/>
      <c r="E64" s="57"/>
      <c r="F64" s="57"/>
      <c r="G64" s="57"/>
      <c r="H64" s="57"/>
      <c r="I64" s="64"/>
      <c r="J64" s="57"/>
      <c r="K64" s="57"/>
      <c r="L64" s="57"/>
      <c r="M64" s="57"/>
      <c r="N64" s="57"/>
      <c r="O64" s="62"/>
    </row>
    <row r="65">
      <c r="A65" s="57"/>
      <c r="B65" s="59" t="s">
        <v>353</v>
      </c>
      <c r="J65" s="57"/>
      <c r="K65" s="57"/>
      <c r="L65" s="57"/>
      <c r="M65" s="57"/>
      <c r="N65" s="57"/>
      <c r="O65" s="62"/>
    </row>
    <row r="66">
      <c r="A66" s="57"/>
      <c r="B66" s="59" t="s">
        <v>354</v>
      </c>
      <c r="J66" s="57"/>
      <c r="K66" s="57"/>
      <c r="L66" s="57"/>
      <c r="M66" s="57"/>
      <c r="N66" s="57"/>
      <c r="O66" s="62"/>
    </row>
    <row r="67">
      <c r="A67" s="57"/>
      <c r="B67" s="59" t="s">
        <v>355</v>
      </c>
      <c r="C67" s="57"/>
      <c r="D67" s="57"/>
      <c r="E67" s="57"/>
      <c r="F67" s="57"/>
      <c r="G67" s="57"/>
      <c r="H67" s="57"/>
      <c r="I67" s="64"/>
      <c r="J67" s="57"/>
      <c r="K67" s="57"/>
      <c r="L67" s="57"/>
      <c r="M67" s="57"/>
      <c r="N67" s="57"/>
      <c r="O67" s="62"/>
    </row>
    <row r="68">
      <c r="A68" s="57"/>
      <c r="B68" s="59" t="s">
        <v>452</v>
      </c>
      <c r="C68" s="57"/>
      <c r="D68" s="57"/>
      <c r="E68" s="57"/>
      <c r="F68" s="57"/>
      <c r="G68" s="57"/>
      <c r="H68" s="57"/>
      <c r="I68" s="64"/>
      <c r="J68" s="57"/>
      <c r="K68" s="57"/>
      <c r="L68" s="57"/>
      <c r="M68" s="57"/>
      <c r="N68" s="57"/>
      <c r="O68" s="62"/>
    </row>
    <row r="69">
      <c r="A69" s="57"/>
      <c r="B69" s="57"/>
      <c r="C69" s="57"/>
      <c r="D69" s="57"/>
      <c r="E69" s="57"/>
      <c r="F69" s="57"/>
      <c r="G69" s="57"/>
      <c r="H69" s="57"/>
      <c r="I69" s="64"/>
      <c r="J69" s="57"/>
      <c r="K69" s="57"/>
      <c r="L69" s="57"/>
      <c r="M69" s="57"/>
      <c r="N69" s="57"/>
      <c r="O69" s="62"/>
    </row>
    <row r="70">
      <c r="A70" s="57"/>
      <c r="B70" s="54" t="s">
        <v>453</v>
      </c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62"/>
    </row>
    <row r="71">
      <c r="A71" s="64"/>
      <c r="B71" s="65" t="s">
        <v>358</v>
      </c>
      <c r="C71" s="63"/>
      <c r="D71" s="63"/>
      <c r="E71" s="63"/>
      <c r="F71" s="57"/>
      <c r="G71" s="57"/>
      <c r="H71" s="57"/>
      <c r="I71" s="64"/>
      <c r="J71" s="62"/>
      <c r="K71" s="62"/>
      <c r="L71" s="62"/>
      <c r="M71" s="62"/>
      <c r="N71" s="62"/>
      <c r="O71" s="62"/>
    </row>
    <row r="72">
      <c r="A72" s="64"/>
      <c r="B72" s="68" t="s">
        <v>359</v>
      </c>
      <c r="C72" s="64"/>
      <c r="D72" s="64"/>
      <c r="E72" s="64"/>
      <c r="F72" s="64"/>
      <c r="G72" s="64"/>
      <c r="H72" s="64"/>
      <c r="I72" s="64"/>
      <c r="J72" s="62"/>
      <c r="K72" s="62"/>
      <c r="L72" s="62"/>
      <c r="M72" s="62"/>
      <c r="N72" s="62"/>
      <c r="O72" s="62"/>
    </row>
    <row r="73">
      <c r="A73" s="64"/>
      <c r="B73" s="68" t="s">
        <v>360</v>
      </c>
      <c r="C73" s="64"/>
      <c r="D73" s="64"/>
      <c r="E73" s="64"/>
      <c r="F73" s="64"/>
      <c r="G73" s="64"/>
      <c r="H73" s="64"/>
      <c r="I73" s="64"/>
      <c r="J73" s="62"/>
      <c r="K73" s="62"/>
      <c r="L73" s="62"/>
      <c r="M73" s="62"/>
      <c r="N73" s="62"/>
      <c r="O73" s="62"/>
    </row>
    <row r="74">
      <c r="A74" s="64"/>
      <c r="B74" s="68" t="s">
        <v>361</v>
      </c>
      <c r="C74" s="64"/>
      <c r="D74" s="64"/>
      <c r="E74" s="64"/>
      <c r="F74" s="64"/>
      <c r="G74" s="64"/>
      <c r="H74" s="64"/>
      <c r="I74" s="64"/>
      <c r="J74" s="62"/>
      <c r="K74" s="62"/>
      <c r="L74" s="62"/>
      <c r="M74" s="62"/>
      <c r="N74" s="62"/>
      <c r="O74" s="62"/>
    </row>
    <row r="75">
      <c r="A75" s="64"/>
      <c r="B75" s="68" t="s">
        <v>362</v>
      </c>
      <c r="C75" s="64"/>
      <c r="D75" s="64"/>
      <c r="E75" s="64"/>
      <c r="F75" s="64"/>
      <c r="G75" s="64"/>
      <c r="H75" s="64"/>
      <c r="I75" s="64"/>
      <c r="J75" s="62"/>
      <c r="K75" s="62"/>
      <c r="L75" s="62"/>
      <c r="M75" s="62"/>
      <c r="N75" s="62"/>
      <c r="O75" s="62"/>
    </row>
    <row r="76">
      <c r="A76" s="64"/>
      <c r="B76" s="68" t="s">
        <v>363</v>
      </c>
      <c r="C76" s="64"/>
      <c r="D76" s="64"/>
      <c r="E76" s="64"/>
      <c r="F76" s="64"/>
      <c r="G76" s="64"/>
      <c r="H76" s="64"/>
      <c r="I76" s="64"/>
      <c r="J76" s="62"/>
      <c r="K76" s="62"/>
      <c r="L76" s="62"/>
      <c r="M76" s="62"/>
      <c r="N76" s="62"/>
      <c r="O76" s="62"/>
    </row>
    <row r="77">
      <c r="A77" s="64"/>
      <c r="B77" s="68" t="s">
        <v>364</v>
      </c>
      <c r="J77" s="62"/>
      <c r="K77" s="62"/>
      <c r="L77" s="62"/>
      <c r="M77" s="62"/>
      <c r="N77" s="62"/>
      <c r="O77" s="62"/>
    </row>
    <row r="78">
      <c r="A78" s="64"/>
      <c r="B78" s="68" t="s">
        <v>459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</row>
    <row r="79">
      <c r="A79" s="64"/>
      <c r="B79" s="68" t="s">
        <v>366</v>
      </c>
      <c r="C79" s="64"/>
      <c r="D79" s="64"/>
      <c r="E79" s="64"/>
      <c r="F79" s="64"/>
      <c r="G79" s="64"/>
      <c r="H79" s="64"/>
      <c r="I79" s="64"/>
      <c r="J79" s="62"/>
      <c r="K79" s="62"/>
      <c r="L79" s="62"/>
      <c r="M79" s="62"/>
      <c r="N79" s="62"/>
      <c r="O79" s="62"/>
    </row>
    <row r="80">
      <c r="A80" s="62"/>
      <c r="B80" s="64"/>
      <c r="C80" s="62"/>
      <c r="D80" s="62"/>
      <c r="E80" s="62"/>
      <c r="F80" s="64"/>
      <c r="G80" s="62"/>
      <c r="H80" s="62"/>
      <c r="I80" s="62"/>
      <c r="J80" s="62"/>
      <c r="K80" s="62"/>
      <c r="L80" s="62"/>
      <c r="M80" s="62"/>
      <c r="N80" s="62"/>
      <c r="O80" s="62"/>
    </row>
    <row r="81">
      <c r="A81" s="62"/>
      <c r="B81" s="69" t="s">
        <v>367</v>
      </c>
      <c r="C81" s="62"/>
      <c r="D81" s="62"/>
      <c r="E81" s="62"/>
      <c r="F81" s="64"/>
      <c r="G81" s="62"/>
      <c r="H81" s="62"/>
      <c r="I81" s="62"/>
      <c r="J81" s="62"/>
      <c r="K81" s="62"/>
      <c r="L81" s="62"/>
      <c r="M81" s="62"/>
      <c r="N81" s="62"/>
      <c r="O81" s="62"/>
    </row>
    <row r="82">
      <c r="A82" s="62"/>
      <c r="B82" s="67" t="s">
        <v>368</v>
      </c>
      <c r="C82" s="62"/>
      <c r="D82" s="62"/>
      <c r="E82" s="62"/>
      <c r="F82" s="64"/>
      <c r="G82" s="62"/>
      <c r="H82" s="62"/>
      <c r="I82" s="62"/>
      <c r="J82" s="62"/>
      <c r="K82" s="62"/>
      <c r="L82" s="62"/>
      <c r="M82" s="62"/>
      <c r="N82" s="62"/>
      <c r="O82" s="62"/>
    </row>
    <row r="83">
      <c r="A83" s="62"/>
      <c r="B83" s="64"/>
      <c r="C83" s="62"/>
      <c r="D83" s="62"/>
      <c r="E83" s="62"/>
      <c r="F83" s="64"/>
      <c r="G83" s="62"/>
      <c r="H83" s="62"/>
      <c r="I83" s="62"/>
      <c r="J83" s="62"/>
      <c r="K83" s="62"/>
      <c r="L83" s="62"/>
      <c r="M83" s="62"/>
      <c r="N83" s="62"/>
      <c r="O83" s="62"/>
    </row>
    <row r="84">
      <c r="A84" s="62"/>
      <c r="B84" s="64"/>
      <c r="C84" s="62"/>
      <c r="D84" s="62"/>
      <c r="E84" s="62"/>
      <c r="F84" s="64"/>
      <c r="G84" s="62"/>
      <c r="H84" s="62"/>
      <c r="I84" s="62"/>
      <c r="J84" s="62"/>
      <c r="K84" s="62"/>
      <c r="L84" s="62"/>
      <c r="M84" s="62"/>
      <c r="N84" s="62"/>
      <c r="O84" s="62"/>
    </row>
    <row r="85">
      <c r="A85" s="62"/>
      <c r="B85" s="64"/>
      <c r="C85" s="62"/>
      <c r="D85" s="62"/>
      <c r="E85" s="62"/>
      <c r="F85" s="64"/>
      <c r="G85" s="62"/>
      <c r="H85" s="62"/>
      <c r="I85" s="62"/>
      <c r="J85" s="62"/>
      <c r="K85" s="62"/>
      <c r="L85" s="62"/>
      <c r="M85" s="62"/>
      <c r="N85" s="62"/>
      <c r="O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</row>
    <row r="87">
      <c r="A87" s="62"/>
      <c r="B87" s="64"/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</row>
    <row r="88">
      <c r="A88" s="62"/>
      <c r="B88" s="64"/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</row>
  </sheetData>
  <mergeCells count="28">
    <mergeCell ref="B62:I62"/>
    <mergeCell ref="B63:I63"/>
    <mergeCell ref="B66:I66"/>
    <mergeCell ref="B65:I65"/>
    <mergeCell ref="B61:I61"/>
    <mergeCell ref="B60:I60"/>
    <mergeCell ref="B77:I77"/>
    <mergeCell ref="B70:D70"/>
    <mergeCell ref="B37:E37"/>
    <mergeCell ref="B42:E42"/>
    <mergeCell ref="B40:I40"/>
    <mergeCell ref="B41:I41"/>
    <mergeCell ref="B57:I57"/>
    <mergeCell ref="B43:I43"/>
    <mergeCell ref="B55:I55"/>
    <mergeCell ref="B53:I53"/>
    <mergeCell ref="B52:H52"/>
    <mergeCell ref="B51:I51"/>
    <mergeCell ref="B48:D48"/>
    <mergeCell ref="B49:I49"/>
    <mergeCell ref="B59:I59"/>
    <mergeCell ref="B58:I58"/>
    <mergeCell ref="B38:D38"/>
    <mergeCell ref="B39:F39"/>
    <mergeCell ref="B34:I34"/>
    <mergeCell ref="B35:I35"/>
    <mergeCell ref="B44:E44"/>
    <mergeCell ref="B47:I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3" t="s">
        <v>16</v>
      </c>
    </row>
    <row r="3">
      <c r="A3" s="6" t="s">
        <v>17</v>
      </c>
      <c r="B3" s="7">
        <v>0.03</v>
      </c>
      <c r="C3" s="3" t="s">
        <v>18</v>
      </c>
    </row>
    <row r="4">
      <c r="A4" s="8"/>
      <c r="B4" s="9"/>
    </row>
    <row r="5">
      <c r="A5" s="6" t="s">
        <v>19</v>
      </c>
      <c r="B5" s="7">
        <v>60.0</v>
      </c>
      <c r="C5" s="3" t="s">
        <v>20</v>
      </c>
    </row>
    <row r="6">
      <c r="A6" s="8"/>
      <c r="B6" s="9"/>
    </row>
    <row r="7">
      <c r="A7" s="6" t="s">
        <v>21</v>
      </c>
      <c r="B7" s="7">
        <v>1.0</v>
      </c>
      <c r="C7" s="3" t="s">
        <v>22</v>
      </c>
    </row>
    <row r="8">
      <c r="A8" s="6" t="s">
        <v>23</v>
      </c>
      <c r="B8" s="7">
        <v>1.0</v>
      </c>
    </row>
    <row r="9">
      <c r="A9" s="6" t="s">
        <v>24</v>
      </c>
      <c r="B9" s="7">
        <v>1.0</v>
      </c>
    </row>
    <row r="10">
      <c r="A10" s="8"/>
      <c r="B10" s="9"/>
    </row>
    <row r="11">
      <c r="A11" s="6" t="s">
        <v>25</v>
      </c>
      <c r="B11" s="7">
        <v>0.99</v>
      </c>
      <c r="C11" s="3" t="s">
        <v>26</v>
      </c>
    </row>
    <row r="12">
      <c r="A12" s="6" t="s">
        <v>27</v>
      </c>
      <c r="B12" s="7">
        <v>0.6</v>
      </c>
      <c r="C12" s="3" t="s">
        <v>28</v>
      </c>
    </row>
    <row r="13">
      <c r="A13" s="6" t="s">
        <v>29</v>
      </c>
      <c r="B13" s="7">
        <v>0.3</v>
      </c>
      <c r="C13" s="3" t="s">
        <v>30</v>
      </c>
    </row>
    <row r="14">
      <c r="A14" s="6" t="s">
        <v>31</v>
      </c>
      <c r="B14" s="7">
        <v>0.0</v>
      </c>
      <c r="C14" s="3" t="s">
        <v>32</v>
      </c>
    </row>
    <row r="15">
      <c r="A15" s="6"/>
      <c r="B15" s="7"/>
    </row>
    <row r="16">
      <c r="A16" s="6" t="s">
        <v>33</v>
      </c>
      <c r="B16" s="7">
        <v>0.99</v>
      </c>
      <c r="C16" s="3" t="s">
        <v>34</v>
      </c>
    </row>
    <row r="17">
      <c r="A17" s="6" t="s">
        <v>35</v>
      </c>
      <c r="B17" s="7">
        <v>0.6</v>
      </c>
    </row>
    <row r="18">
      <c r="A18" s="6" t="s">
        <v>36</v>
      </c>
      <c r="B18" s="7">
        <v>0.3</v>
      </c>
    </row>
    <row r="19">
      <c r="A19" s="6" t="s">
        <v>37</v>
      </c>
      <c r="B19" s="7">
        <v>0.0</v>
      </c>
    </row>
    <row r="20">
      <c r="A20" s="6"/>
      <c r="B20" s="7"/>
    </row>
    <row r="21">
      <c r="A21" s="6" t="s">
        <v>38</v>
      </c>
      <c r="B21" s="7">
        <v>0.99</v>
      </c>
      <c r="C21" s="3" t="s">
        <v>39</v>
      </c>
    </row>
    <row r="22">
      <c r="A22" s="6" t="s">
        <v>40</v>
      </c>
      <c r="B22" s="7">
        <v>0.5</v>
      </c>
    </row>
    <row r="23">
      <c r="A23" s="6" t="s">
        <v>41</v>
      </c>
      <c r="B23" s="7">
        <v>0.2</v>
      </c>
    </row>
    <row r="24">
      <c r="A24" s="6" t="s">
        <v>42</v>
      </c>
      <c r="B24" s="7">
        <v>0.0</v>
      </c>
    </row>
    <row r="25">
      <c r="A25" s="8"/>
      <c r="B25" s="9"/>
    </row>
    <row r="26">
      <c r="A26" s="6" t="s">
        <v>43</v>
      </c>
      <c r="B26" s="7">
        <v>1200.0</v>
      </c>
      <c r="C26" s="3" t="s">
        <v>44</v>
      </c>
    </row>
    <row r="27">
      <c r="A27" s="6" t="s">
        <v>45</v>
      </c>
      <c r="B27" s="7">
        <v>1200.0</v>
      </c>
      <c r="C27" s="3" t="s">
        <v>47</v>
      </c>
    </row>
    <row r="28">
      <c r="A28" s="6" t="s">
        <v>49</v>
      </c>
      <c r="B28" s="7">
        <v>1200.0</v>
      </c>
      <c r="C28" s="3"/>
    </row>
    <row r="29">
      <c r="A29" s="8"/>
      <c r="B29" s="9"/>
    </row>
    <row r="30">
      <c r="A30" s="6" t="s">
        <v>51</v>
      </c>
      <c r="B30" s="7">
        <v>0.98</v>
      </c>
      <c r="C30" s="3" t="s">
        <v>53</v>
      </c>
    </row>
    <row r="31">
      <c r="A31" s="6" t="s">
        <v>55</v>
      </c>
      <c r="B31" s="7">
        <v>0.6</v>
      </c>
      <c r="C31" s="3" t="s">
        <v>57</v>
      </c>
    </row>
    <row r="32">
      <c r="A32" s="6" t="s">
        <v>59</v>
      </c>
      <c r="B32" s="7">
        <v>0.3</v>
      </c>
    </row>
    <row r="33">
      <c r="A33" s="8"/>
      <c r="B33" s="9"/>
    </row>
    <row r="34">
      <c r="A34" s="6" t="s">
        <v>61</v>
      </c>
      <c r="B34" s="11">
        <f>60*24*365*10</f>
        <v>5256000</v>
      </c>
      <c r="C34" s="3" t="s">
        <v>74</v>
      </c>
    </row>
    <row r="35">
      <c r="A35" s="8"/>
      <c r="B35" s="9"/>
    </row>
    <row r="36">
      <c r="A36" s="6" t="s">
        <v>76</v>
      </c>
      <c r="B36" s="7">
        <v>1.0</v>
      </c>
      <c r="C36" s="3" t="s">
        <v>77</v>
      </c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266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267</v>
      </c>
      <c r="B2" s="53" t="s">
        <v>213</v>
      </c>
      <c r="C2" s="53" t="s">
        <v>268</v>
      </c>
      <c r="D2" s="53" t="s">
        <v>269</v>
      </c>
      <c r="E2" s="53" t="s">
        <v>270</v>
      </c>
      <c r="F2" s="53" t="s">
        <v>271</v>
      </c>
      <c r="G2" s="53" t="s">
        <v>272</v>
      </c>
      <c r="H2" s="53" t="s">
        <v>273</v>
      </c>
      <c r="I2" s="53" t="s">
        <v>274</v>
      </c>
      <c r="J2" s="53" t="s">
        <v>275</v>
      </c>
      <c r="K2" s="53" t="s">
        <v>276</v>
      </c>
      <c r="L2" s="53" t="s">
        <v>277</v>
      </c>
      <c r="M2" s="53" t="s">
        <v>278</v>
      </c>
      <c r="N2" s="54" t="s">
        <v>279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5" t="b">
        <v>1</v>
      </c>
      <c r="B3" s="55" t="s">
        <v>280</v>
      </c>
      <c r="C3" s="56"/>
      <c r="D3" s="57"/>
      <c r="E3" s="58" t="s">
        <v>281</v>
      </c>
      <c r="F3" s="58" t="s">
        <v>398</v>
      </c>
      <c r="G3" s="55" t="s">
        <v>283</v>
      </c>
      <c r="H3" s="58" t="s">
        <v>399</v>
      </c>
      <c r="I3" s="58" t="s">
        <v>285</v>
      </c>
      <c r="J3" s="58" t="s">
        <v>285</v>
      </c>
      <c r="K3" s="55" t="s">
        <v>401</v>
      </c>
      <c r="L3" s="59" t="s">
        <v>403</v>
      </c>
      <c r="M3" s="59" t="s">
        <v>288</v>
      </c>
      <c r="N3" s="57"/>
      <c r="O3" s="57"/>
      <c r="P3" s="57"/>
      <c r="Q3" s="57"/>
      <c r="R3" s="56"/>
      <c r="S3" s="55"/>
      <c r="T3" s="56"/>
      <c r="U3" s="56"/>
      <c r="V3" s="56"/>
      <c r="W3" s="56"/>
      <c r="X3" s="57"/>
      <c r="Y3" s="57"/>
      <c r="Z3" s="57"/>
      <c r="AA3" s="57"/>
      <c r="AB3" s="57"/>
      <c r="AC3" s="57"/>
    </row>
    <row r="4">
      <c r="A4" s="55" t="b">
        <v>1</v>
      </c>
      <c r="B4" s="55" t="s">
        <v>280</v>
      </c>
      <c r="C4" s="56"/>
      <c r="D4" s="57"/>
      <c r="E4" s="58" t="s">
        <v>404</v>
      </c>
      <c r="F4" s="58" t="s">
        <v>405</v>
      </c>
      <c r="G4" s="55" t="s">
        <v>283</v>
      </c>
      <c r="H4" s="58" t="s">
        <v>399</v>
      </c>
      <c r="I4" s="58" t="s">
        <v>285</v>
      </c>
      <c r="J4" s="58" t="s">
        <v>285</v>
      </c>
      <c r="K4" s="55" t="s">
        <v>401</v>
      </c>
      <c r="L4" s="59" t="s">
        <v>403</v>
      </c>
      <c r="M4" s="59" t="s">
        <v>288</v>
      </c>
      <c r="N4" s="57"/>
      <c r="O4" s="57"/>
      <c r="P4" s="57"/>
      <c r="Q4" s="57"/>
      <c r="R4" s="56"/>
      <c r="S4" s="55"/>
      <c r="T4" s="56"/>
      <c r="U4" s="56"/>
      <c r="V4" s="56"/>
      <c r="W4" s="56"/>
      <c r="X4" s="57"/>
      <c r="Y4" s="57"/>
      <c r="Z4" s="57"/>
      <c r="AA4" s="57"/>
      <c r="AB4" s="57"/>
      <c r="AC4" s="57"/>
    </row>
    <row r="5">
      <c r="A5" s="55" t="b">
        <v>1</v>
      </c>
      <c r="B5" s="55" t="s">
        <v>280</v>
      </c>
      <c r="C5" s="56"/>
      <c r="D5" s="57"/>
      <c r="E5" s="58" t="s">
        <v>406</v>
      </c>
      <c r="F5" s="58" t="s">
        <v>407</v>
      </c>
      <c r="G5" s="55" t="s">
        <v>283</v>
      </c>
      <c r="H5" s="58" t="s">
        <v>399</v>
      </c>
      <c r="I5" s="58" t="s">
        <v>285</v>
      </c>
      <c r="J5" s="58" t="s">
        <v>285</v>
      </c>
      <c r="K5" s="55" t="s">
        <v>401</v>
      </c>
      <c r="L5" s="59" t="s">
        <v>403</v>
      </c>
      <c r="M5" s="59" t="s">
        <v>288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>
      <c r="A6" s="55" t="b">
        <v>1</v>
      </c>
      <c r="B6" s="55" t="s">
        <v>280</v>
      </c>
      <c r="C6" s="56"/>
      <c r="D6" s="57"/>
      <c r="E6" s="58" t="s">
        <v>281</v>
      </c>
      <c r="F6" s="58" t="s">
        <v>408</v>
      </c>
      <c r="G6" s="55" t="s">
        <v>409</v>
      </c>
      <c r="H6" s="66" t="s">
        <v>410</v>
      </c>
      <c r="I6" s="58" t="s">
        <v>286</v>
      </c>
      <c r="J6" s="58" t="s">
        <v>411</v>
      </c>
      <c r="K6" s="58" t="s">
        <v>401</v>
      </c>
      <c r="L6" s="59" t="s">
        <v>403</v>
      </c>
      <c r="M6" s="59" t="s">
        <v>288</v>
      </c>
      <c r="N6" s="55" t="s">
        <v>412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>
      <c r="A7" s="55" t="b">
        <v>1</v>
      </c>
      <c r="B7" s="55" t="s">
        <v>280</v>
      </c>
      <c r="C7" s="56"/>
      <c r="D7" s="57"/>
      <c r="E7" s="58" t="s">
        <v>281</v>
      </c>
      <c r="F7" s="58" t="s">
        <v>413</v>
      </c>
      <c r="G7" s="55" t="s">
        <v>409</v>
      </c>
      <c r="H7" s="66" t="s">
        <v>414</v>
      </c>
      <c r="I7" s="58" t="s">
        <v>286</v>
      </c>
      <c r="J7" s="58" t="s">
        <v>411</v>
      </c>
      <c r="K7" s="58" t="s">
        <v>401</v>
      </c>
      <c r="L7" s="59" t="s">
        <v>403</v>
      </c>
      <c r="M7" s="59" t="s">
        <v>288</v>
      </c>
      <c r="N7" s="55" t="s">
        <v>416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>
      <c r="A8" s="55" t="b">
        <v>1</v>
      </c>
      <c r="B8" s="55" t="s">
        <v>280</v>
      </c>
      <c r="C8" s="56"/>
      <c r="D8" s="57"/>
      <c r="E8" s="58" t="s">
        <v>281</v>
      </c>
      <c r="F8" s="58" t="s">
        <v>417</v>
      </c>
      <c r="G8" s="55" t="s">
        <v>283</v>
      </c>
      <c r="H8" s="58" t="s">
        <v>419</v>
      </c>
      <c r="I8" s="58" t="s">
        <v>420</v>
      </c>
      <c r="J8" s="58" t="s">
        <v>420</v>
      </c>
      <c r="K8" s="58" t="s">
        <v>401</v>
      </c>
      <c r="L8" s="59" t="s">
        <v>403</v>
      </c>
      <c r="M8" s="59" t="s">
        <v>288</v>
      </c>
      <c r="N8" s="55" t="s">
        <v>421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>
      <c r="A9" s="55" t="b">
        <v>1</v>
      </c>
      <c r="B9" s="55" t="s">
        <v>280</v>
      </c>
      <c r="C9" s="56"/>
      <c r="D9" s="57"/>
      <c r="E9" s="58" t="s">
        <v>281</v>
      </c>
      <c r="F9" s="58" t="s">
        <v>299</v>
      </c>
      <c r="G9" s="58" t="s">
        <v>283</v>
      </c>
      <c r="H9" s="58" t="s">
        <v>300</v>
      </c>
      <c r="I9" s="58" t="s">
        <v>420</v>
      </c>
      <c r="J9" s="58" t="s">
        <v>420</v>
      </c>
      <c r="K9" s="58" t="s">
        <v>401</v>
      </c>
      <c r="L9" s="59" t="s">
        <v>403</v>
      </c>
      <c r="M9" s="59" t="s">
        <v>288</v>
      </c>
      <c r="N9" s="55" t="s">
        <v>423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>
      <c r="A10" s="55" t="b">
        <v>1</v>
      </c>
      <c r="B10" s="55" t="s">
        <v>280</v>
      </c>
      <c r="C10" s="56"/>
      <c r="D10" s="57"/>
      <c r="E10" s="58" t="s">
        <v>281</v>
      </c>
      <c r="F10" s="58" t="s">
        <v>305</v>
      </c>
      <c r="G10" s="58" t="s">
        <v>283</v>
      </c>
      <c r="H10" s="58" t="s">
        <v>306</v>
      </c>
      <c r="I10" s="58" t="s">
        <v>420</v>
      </c>
      <c r="J10" s="58" t="s">
        <v>420</v>
      </c>
      <c r="K10" s="58" t="s">
        <v>401</v>
      </c>
      <c r="L10" s="59" t="s">
        <v>403</v>
      </c>
      <c r="M10" s="59" t="s">
        <v>288</v>
      </c>
      <c r="N10" s="55" t="s">
        <v>424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>
      <c r="A11" s="55" t="b">
        <v>1</v>
      </c>
      <c r="B11" s="55" t="s">
        <v>280</v>
      </c>
      <c r="C11" s="56"/>
      <c r="D11" s="57"/>
      <c r="E11" s="58" t="s">
        <v>281</v>
      </c>
      <c r="F11" s="58" t="s">
        <v>309</v>
      </c>
      <c r="G11" s="58" t="s">
        <v>283</v>
      </c>
      <c r="H11" s="55" t="s">
        <v>310</v>
      </c>
      <c r="I11" s="55" t="s">
        <v>420</v>
      </c>
      <c r="J11" s="55" t="s">
        <v>420</v>
      </c>
      <c r="K11" s="55" t="s">
        <v>401</v>
      </c>
      <c r="L11" s="59" t="s">
        <v>403</v>
      </c>
      <c r="M11" s="59" t="s">
        <v>288</v>
      </c>
      <c r="N11" s="55" t="s">
        <v>426</v>
      </c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>
      <c r="A12" s="55" t="b">
        <v>1</v>
      </c>
      <c r="B12" s="55" t="s">
        <v>280</v>
      </c>
      <c r="C12" s="56"/>
      <c r="D12" s="57"/>
      <c r="E12" s="58" t="s">
        <v>281</v>
      </c>
      <c r="F12" s="58" t="s">
        <v>428</v>
      </c>
      <c r="G12" s="58" t="s">
        <v>283</v>
      </c>
      <c r="H12" s="55" t="s">
        <v>429</v>
      </c>
      <c r="I12" s="55" t="s">
        <v>420</v>
      </c>
      <c r="J12" s="55" t="s">
        <v>420</v>
      </c>
      <c r="K12" s="55" t="s">
        <v>401</v>
      </c>
      <c r="L12" s="59" t="s">
        <v>403</v>
      </c>
      <c r="M12" s="59" t="s">
        <v>288</v>
      </c>
      <c r="N12" s="55" t="s">
        <v>430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>
      <c r="A13" s="55" t="b">
        <v>1</v>
      </c>
      <c r="B13" s="55" t="s">
        <v>280</v>
      </c>
      <c r="C13" s="55"/>
      <c r="D13" s="55"/>
      <c r="E13" s="55" t="s">
        <v>404</v>
      </c>
      <c r="F13" s="55" t="s">
        <v>432</v>
      </c>
      <c r="G13" s="55" t="s">
        <v>433</v>
      </c>
      <c r="H13" s="55" t="s">
        <v>434</v>
      </c>
      <c r="I13" s="55" t="s">
        <v>435</v>
      </c>
      <c r="J13" s="55" t="s">
        <v>285</v>
      </c>
      <c r="K13" s="55" t="s">
        <v>401</v>
      </c>
      <c r="L13" s="59" t="s">
        <v>403</v>
      </c>
      <c r="M13" s="59" t="s">
        <v>288</v>
      </c>
      <c r="N13" s="55" t="s">
        <v>436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>
      <c r="A14" s="55" t="b">
        <v>1</v>
      </c>
      <c r="B14" s="55" t="s">
        <v>280</v>
      </c>
      <c r="C14" s="55"/>
      <c r="D14" s="55"/>
      <c r="E14" s="55" t="s">
        <v>406</v>
      </c>
      <c r="F14" s="55" t="s">
        <v>437</v>
      </c>
      <c r="G14" s="55" t="s">
        <v>433</v>
      </c>
      <c r="H14" s="55" t="s">
        <v>434</v>
      </c>
      <c r="I14" s="55" t="s">
        <v>435</v>
      </c>
      <c r="J14" s="55" t="s">
        <v>285</v>
      </c>
      <c r="K14" s="55" t="s">
        <v>401</v>
      </c>
      <c r="L14" s="59" t="s">
        <v>403</v>
      </c>
      <c r="M14" s="59" t="s">
        <v>288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>
      <c r="A15" s="55" t="b">
        <v>1</v>
      </c>
      <c r="B15" s="55" t="s">
        <v>438</v>
      </c>
      <c r="C15" s="55" t="s">
        <v>169</v>
      </c>
      <c r="D15" s="55" t="s">
        <v>439</v>
      </c>
      <c r="E15" s="55" t="s">
        <v>281</v>
      </c>
      <c r="F15" s="55" t="s">
        <v>440</v>
      </c>
      <c r="G15" s="55" t="s">
        <v>441</v>
      </c>
      <c r="H15" s="55" t="s">
        <v>441</v>
      </c>
      <c r="I15" s="55" t="s">
        <v>285</v>
      </c>
      <c r="J15" s="55" t="s">
        <v>285</v>
      </c>
      <c r="K15" s="55" t="s">
        <v>442</v>
      </c>
      <c r="L15" s="59" t="s">
        <v>403</v>
      </c>
      <c r="M15" s="59" t="s">
        <v>288</v>
      </c>
      <c r="N15" s="55" t="s">
        <v>443</v>
      </c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>
      <c r="A16" s="55" t="b">
        <v>1</v>
      </c>
      <c r="B16" s="55" t="s">
        <v>438</v>
      </c>
      <c r="C16" s="55" t="s">
        <v>169</v>
      </c>
      <c r="D16" s="55" t="s">
        <v>445</v>
      </c>
      <c r="E16" s="55" t="s">
        <v>281</v>
      </c>
      <c r="F16" s="55" t="s">
        <v>446</v>
      </c>
      <c r="G16" s="55" t="s">
        <v>441</v>
      </c>
      <c r="H16" s="55" t="s">
        <v>441</v>
      </c>
      <c r="I16" s="55" t="s">
        <v>285</v>
      </c>
      <c r="J16" s="55" t="s">
        <v>285</v>
      </c>
      <c r="K16" s="55" t="s">
        <v>442</v>
      </c>
      <c r="L16" s="59" t="s">
        <v>403</v>
      </c>
      <c r="M16" s="59" t="s">
        <v>288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>
      <c r="A17" s="55" t="b">
        <v>1</v>
      </c>
      <c r="B17" s="55" t="s">
        <v>438</v>
      </c>
      <c r="C17" s="55" t="s">
        <v>172</v>
      </c>
      <c r="D17" s="55" t="s">
        <v>439</v>
      </c>
      <c r="E17" s="55" t="s">
        <v>281</v>
      </c>
      <c r="F17" s="55" t="s">
        <v>448</v>
      </c>
      <c r="G17" s="55" t="s">
        <v>441</v>
      </c>
      <c r="H17" s="55" t="s">
        <v>441</v>
      </c>
      <c r="I17" s="55" t="s">
        <v>285</v>
      </c>
      <c r="J17" s="55" t="s">
        <v>285</v>
      </c>
      <c r="K17" s="55" t="s">
        <v>442</v>
      </c>
      <c r="L17" s="59" t="s">
        <v>403</v>
      </c>
      <c r="M17" s="59" t="s">
        <v>288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>
      <c r="A18" s="55" t="b">
        <v>1</v>
      </c>
      <c r="B18" s="55" t="s">
        <v>438</v>
      </c>
      <c r="C18" s="55" t="s">
        <v>172</v>
      </c>
      <c r="D18" s="55" t="s">
        <v>445</v>
      </c>
      <c r="E18" s="55" t="s">
        <v>281</v>
      </c>
      <c r="F18" s="55" t="s">
        <v>450</v>
      </c>
      <c r="G18" s="55" t="s">
        <v>441</v>
      </c>
      <c r="H18" s="55" t="s">
        <v>441</v>
      </c>
      <c r="I18" s="55" t="s">
        <v>285</v>
      </c>
      <c r="J18" s="55" t="s">
        <v>285</v>
      </c>
      <c r="K18" s="55" t="s">
        <v>442</v>
      </c>
      <c r="L18" s="59" t="s">
        <v>403</v>
      </c>
      <c r="M18" s="59" t="s">
        <v>288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>
      <c r="A19" s="55" t="b">
        <v>1</v>
      </c>
      <c r="B19" s="55" t="s">
        <v>438</v>
      </c>
      <c r="C19" s="55" t="s">
        <v>173</v>
      </c>
      <c r="D19" s="55" t="s">
        <v>439</v>
      </c>
      <c r="E19" s="55" t="s">
        <v>281</v>
      </c>
      <c r="F19" s="55" t="s">
        <v>451</v>
      </c>
      <c r="G19" s="55" t="s">
        <v>441</v>
      </c>
      <c r="H19" s="55" t="s">
        <v>441</v>
      </c>
      <c r="I19" s="55" t="s">
        <v>285</v>
      </c>
      <c r="J19" s="55" t="s">
        <v>285</v>
      </c>
      <c r="K19" s="55" t="s">
        <v>442</v>
      </c>
      <c r="L19" s="59" t="s">
        <v>403</v>
      </c>
      <c r="M19" s="59" t="s">
        <v>288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>
      <c r="A20" s="55" t="b">
        <v>1</v>
      </c>
      <c r="B20" s="55" t="s">
        <v>438</v>
      </c>
      <c r="C20" s="55" t="s">
        <v>173</v>
      </c>
      <c r="D20" s="55" t="s">
        <v>445</v>
      </c>
      <c r="E20" s="55" t="s">
        <v>281</v>
      </c>
      <c r="F20" s="55" t="s">
        <v>454</v>
      </c>
      <c r="G20" s="55" t="s">
        <v>441</v>
      </c>
      <c r="H20" s="55" t="s">
        <v>441</v>
      </c>
      <c r="I20" s="55" t="s">
        <v>285</v>
      </c>
      <c r="J20" s="55" t="s">
        <v>285</v>
      </c>
      <c r="K20" s="55" t="s">
        <v>442</v>
      </c>
      <c r="L20" s="59" t="s">
        <v>403</v>
      </c>
      <c r="M20" s="59" t="s">
        <v>288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>
      <c r="A21" s="55" t="b">
        <v>1</v>
      </c>
      <c r="B21" s="55" t="s">
        <v>455</v>
      </c>
      <c r="C21" s="55" t="s">
        <v>169</v>
      </c>
      <c r="D21" s="71">
        <v>0.75</v>
      </c>
      <c r="E21" s="55" t="s">
        <v>406</v>
      </c>
      <c r="F21" s="55" t="s">
        <v>456</v>
      </c>
      <c r="G21" s="55" t="s">
        <v>441</v>
      </c>
      <c r="H21" s="55" t="s">
        <v>441</v>
      </c>
      <c r="I21" s="55" t="s">
        <v>457</v>
      </c>
      <c r="J21" s="55" t="s">
        <v>420</v>
      </c>
      <c r="K21" s="55" t="s">
        <v>442</v>
      </c>
      <c r="L21" s="59" t="s">
        <v>403</v>
      </c>
      <c r="M21" s="59" t="s">
        <v>288</v>
      </c>
      <c r="N21" s="55" t="s">
        <v>458</v>
      </c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A22" s="55" t="b">
        <v>1</v>
      </c>
      <c r="B22" s="55" t="s">
        <v>455</v>
      </c>
      <c r="C22" s="55" t="s">
        <v>172</v>
      </c>
      <c r="D22" s="71">
        <v>0.75</v>
      </c>
      <c r="E22" s="55" t="s">
        <v>406</v>
      </c>
      <c r="F22" s="55" t="s">
        <v>460</v>
      </c>
      <c r="G22" s="55" t="s">
        <v>441</v>
      </c>
      <c r="H22" s="55" t="s">
        <v>441</v>
      </c>
      <c r="I22" s="55" t="s">
        <v>457</v>
      </c>
      <c r="J22" s="55" t="s">
        <v>420</v>
      </c>
      <c r="K22" s="55" t="s">
        <v>442</v>
      </c>
      <c r="L22" s="59" t="s">
        <v>403</v>
      </c>
      <c r="M22" s="59" t="s">
        <v>288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A23" s="55" t="b">
        <v>1</v>
      </c>
      <c r="B23" s="55" t="s">
        <v>455</v>
      </c>
      <c r="C23" s="55" t="s">
        <v>173</v>
      </c>
      <c r="D23" s="71">
        <v>0.75</v>
      </c>
      <c r="E23" s="55" t="s">
        <v>406</v>
      </c>
      <c r="F23" s="55" t="s">
        <v>461</v>
      </c>
      <c r="G23" s="55" t="s">
        <v>441</v>
      </c>
      <c r="H23" s="55" t="s">
        <v>441</v>
      </c>
      <c r="I23" s="55" t="s">
        <v>457</v>
      </c>
      <c r="J23" s="55" t="s">
        <v>420</v>
      </c>
      <c r="K23" s="55" t="s">
        <v>442</v>
      </c>
      <c r="L23" s="59" t="s">
        <v>403</v>
      </c>
      <c r="M23" s="59" t="s">
        <v>288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>
      <c r="A24" s="55" t="b">
        <v>1</v>
      </c>
      <c r="B24" s="55" t="s">
        <v>462</v>
      </c>
      <c r="C24" s="55">
        <v>3.0</v>
      </c>
      <c r="D24" s="57"/>
      <c r="E24" s="55" t="s">
        <v>281</v>
      </c>
      <c r="F24" s="55" t="s">
        <v>463</v>
      </c>
      <c r="G24" s="55" t="s">
        <v>283</v>
      </c>
      <c r="H24" s="55" t="s">
        <v>411</v>
      </c>
      <c r="I24" s="55" t="s">
        <v>285</v>
      </c>
      <c r="J24" s="55" t="s">
        <v>285</v>
      </c>
      <c r="K24" s="55" t="s">
        <v>401</v>
      </c>
      <c r="L24" s="59" t="s">
        <v>403</v>
      </c>
      <c r="M24" s="59" t="s">
        <v>288</v>
      </c>
      <c r="N24" s="55" t="s">
        <v>464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>
      <c r="A25" s="56"/>
      <c r="B25" s="56"/>
      <c r="C25" s="56"/>
      <c r="D25" s="57"/>
      <c r="E25" s="56"/>
      <c r="F25" s="55" t="s">
        <v>465</v>
      </c>
      <c r="G25" s="56"/>
      <c r="H25" s="60"/>
      <c r="I25" s="56"/>
      <c r="J25" s="56"/>
      <c r="K25" s="57"/>
      <c r="L25" s="55"/>
      <c r="M25" s="55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>
      <c r="A26" s="55" t="b">
        <v>1</v>
      </c>
      <c r="B26" s="55" t="s">
        <v>462</v>
      </c>
      <c r="C26" s="55">
        <v>2.0</v>
      </c>
      <c r="D26" s="57"/>
      <c r="E26" s="55" t="s">
        <v>281</v>
      </c>
      <c r="F26" s="55" t="s">
        <v>466</v>
      </c>
      <c r="G26" s="55" t="s">
        <v>283</v>
      </c>
      <c r="H26" s="55" t="s">
        <v>411</v>
      </c>
      <c r="I26" s="55" t="s">
        <v>285</v>
      </c>
      <c r="J26" s="55" t="s">
        <v>285</v>
      </c>
      <c r="K26" s="55" t="s">
        <v>401</v>
      </c>
      <c r="L26" s="59" t="s">
        <v>403</v>
      </c>
      <c r="M26" s="59" t="s">
        <v>288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>
      <c r="A27" s="56"/>
      <c r="B27" s="56"/>
      <c r="C27" s="56"/>
      <c r="D27" s="57"/>
      <c r="E27" s="56"/>
      <c r="F27" s="55" t="s">
        <v>467</v>
      </c>
      <c r="G27" s="56"/>
      <c r="H27" s="60"/>
      <c r="I27" s="56"/>
      <c r="J27" s="56"/>
      <c r="K27" s="57"/>
      <c r="L27" s="55"/>
      <c r="M27" s="55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55" t="b">
        <v>1</v>
      </c>
      <c r="B28" s="55" t="s">
        <v>462</v>
      </c>
      <c r="C28" s="55">
        <v>1.0</v>
      </c>
      <c r="D28" s="56"/>
      <c r="E28" s="55" t="s">
        <v>281</v>
      </c>
      <c r="F28" s="55" t="s">
        <v>468</v>
      </c>
      <c r="G28" s="55" t="s">
        <v>409</v>
      </c>
      <c r="H28" s="59" t="s">
        <v>469</v>
      </c>
      <c r="I28" s="55" t="s">
        <v>285</v>
      </c>
      <c r="J28" s="55" t="s">
        <v>285</v>
      </c>
      <c r="K28" s="55" t="s">
        <v>286</v>
      </c>
      <c r="L28" s="59" t="s">
        <v>403</v>
      </c>
      <c r="M28" s="59" t="s">
        <v>288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>
      <c r="A29" s="57"/>
      <c r="B29" s="57"/>
      <c r="C29" s="57"/>
      <c r="D29" s="57"/>
      <c r="E29" s="57"/>
      <c r="F29" s="55" t="s">
        <v>470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>
      <c r="A31" s="56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>
      <c r="A32" s="61" t="s">
        <v>315</v>
      </c>
      <c r="B32" s="62"/>
      <c r="C32" s="62"/>
      <c r="D32" s="62"/>
      <c r="E32" s="62"/>
      <c r="F32" s="62"/>
      <c r="G32" s="62"/>
      <c r="H32" s="62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>
      <c r="A33" s="63"/>
      <c r="B33" s="63" t="s">
        <v>316</v>
      </c>
      <c r="C33" s="63"/>
      <c r="D33" s="63"/>
      <c r="E33" s="63"/>
      <c r="F33" s="63"/>
      <c r="G33" s="63"/>
      <c r="H33" s="63"/>
      <c r="I33" s="6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>
      <c r="A34" s="63"/>
      <c r="B34" s="63" t="s">
        <v>317</v>
      </c>
      <c r="C34" s="63"/>
      <c r="D34" s="63"/>
      <c r="E34" s="63"/>
      <c r="F34" s="63"/>
      <c r="G34" s="63"/>
      <c r="H34" s="62"/>
      <c r="I34" s="6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A35" s="63"/>
      <c r="B35" s="63" t="s">
        <v>318</v>
      </c>
      <c r="C35" s="63"/>
      <c r="D35" s="63"/>
      <c r="E35" s="62"/>
      <c r="F35" s="62"/>
      <c r="G35" s="62"/>
      <c r="H35" s="62"/>
      <c r="I35" s="6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>
      <c r="A36" s="63"/>
      <c r="B36" s="63" t="s">
        <v>319</v>
      </c>
      <c r="C36" s="63"/>
      <c r="D36" s="63"/>
      <c r="E36" s="63"/>
      <c r="F36" s="62"/>
      <c r="G36" s="62"/>
      <c r="H36" s="62"/>
      <c r="I36" s="6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>
      <c r="A37" s="56"/>
      <c r="B37" s="56"/>
      <c r="C37" s="56"/>
      <c r="D37" s="56"/>
      <c r="E37" s="56"/>
      <c r="F37" s="56"/>
      <c r="G37" s="56"/>
      <c r="H37" s="56"/>
      <c r="I37" s="6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>
      <c r="A38" s="56"/>
      <c r="B38" s="55" t="s">
        <v>471</v>
      </c>
      <c r="C38" s="55"/>
      <c r="D38" s="55"/>
      <c r="E38" s="55"/>
      <c r="F38" s="55"/>
      <c r="G38" s="55"/>
      <c r="H38" s="55"/>
      <c r="I38" s="64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>
      <c r="A39" s="56"/>
      <c r="B39" s="59" t="s">
        <v>321</v>
      </c>
      <c r="C39" s="55"/>
      <c r="D39" s="55"/>
      <c r="E39" s="55"/>
      <c r="F39" s="55"/>
      <c r="G39" s="55"/>
      <c r="H39" s="55"/>
      <c r="I39" s="64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>
      <c r="A40" s="56"/>
      <c r="B40" s="55" t="s">
        <v>472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>
      <c r="A41" s="56"/>
      <c r="B41" s="59" t="s">
        <v>323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>
      <c r="A42" s="63"/>
      <c r="B42" s="65" t="s">
        <v>324</v>
      </c>
      <c r="C42" s="63"/>
      <c r="D42" s="63"/>
      <c r="E42" s="63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>
      <c r="A43" s="57"/>
      <c r="B43" s="55" t="s">
        <v>473</v>
      </c>
      <c r="F43" s="57"/>
      <c r="G43" s="57"/>
      <c r="H43" s="57"/>
      <c r="I43" s="64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>
      <c r="A44" s="56"/>
      <c r="B44" s="59" t="s">
        <v>326</v>
      </c>
      <c r="E44" s="57"/>
      <c r="F44" s="57"/>
      <c r="G44" s="57"/>
      <c r="H44" s="57"/>
      <c r="I44" s="64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>
      <c r="A45" s="57"/>
      <c r="B45" s="59" t="s">
        <v>327</v>
      </c>
      <c r="G45" s="57"/>
      <c r="H45" s="57"/>
      <c r="I45" s="6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>
      <c r="A46" s="57"/>
      <c r="B46" s="59" t="s">
        <v>328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>
      <c r="A47" s="57"/>
      <c r="B47" s="59" t="s">
        <v>329</v>
      </c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>
      <c r="A48" s="57"/>
      <c r="B48" s="59" t="s">
        <v>330</v>
      </c>
      <c r="F48" s="56"/>
      <c r="G48" s="56"/>
      <c r="H48" s="56"/>
      <c r="I48" s="64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>
      <c r="A49" s="57"/>
      <c r="B49" s="55" t="s">
        <v>474</v>
      </c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>
      <c r="A50" s="57"/>
      <c r="B50" s="59" t="s">
        <v>332</v>
      </c>
      <c r="F50" s="56"/>
      <c r="G50" s="56"/>
      <c r="H50" s="56"/>
      <c r="I50" s="64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>
      <c r="A51" s="57"/>
      <c r="B51" s="58" t="s">
        <v>475</v>
      </c>
      <c r="C51" s="63"/>
      <c r="D51" s="63"/>
      <c r="E51" s="63"/>
      <c r="F51" s="63"/>
      <c r="G51" s="56"/>
      <c r="H51" s="56"/>
      <c r="I51" s="64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>
      <c r="A52" s="57"/>
      <c r="B52" s="59" t="s">
        <v>334</v>
      </c>
      <c r="C52" s="55"/>
      <c r="D52" s="55"/>
      <c r="E52" s="55"/>
      <c r="F52" s="55"/>
      <c r="G52" s="55"/>
      <c r="H52" s="55"/>
      <c r="I52" s="64"/>
      <c r="J52" s="56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>
      <c r="A53" s="57"/>
      <c r="B53" s="55" t="s">
        <v>476</v>
      </c>
      <c r="J53" s="56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>
      <c r="A54" s="57"/>
      <c r="B54" s="59" t="s">
        <v>336</v>
      </c>
      <c r="E54" s="57"/>
      <c r="F54" s="57"/>
      <c r="G54" s="57"/>
      <c r="H54" s="57"/>
      <c r="I54" s="64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>
      <c r="A55" s="57"/>
      <c r="B55" s="59" t="s">
        <v>337</v>
      </c>
      <c r="J55" s="56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>
      <c r="A56" s="57"/>
      <c r="B56" s="65" t="s">
        <v>338</v>
      </c>
      <c r="C56" s="63"/>
      <c r="D56" s="57"/>
      <c r="E56" s="57"/>
      <c r="F56" s="57"/>
      <c r="G56" s="57"/>
      <c r="H56" s="57"/>
      <c r="I56" s="64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>
      <c r="A57" s="57"/>
      <c r="B57" s="59" t="s">
        <v>339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>
      <c r="A58" s="57"/>
      <c r="B58" s="59" t="s">
        <v>340</v>
      </c>
      <c r="I58" s="64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>
      <c r="A59" s="57"/>
      <c r="B59" s="59" t="s">
        <v>341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>
      <c r="A60" s="56"/>
      <c r="B60" s="66" t="s">
        <v>342</v>
      </c>
      <c r="C60" s="62"/>
      <c r="D60" s="62"/>
      <c r="E60" s="57"/>
      <c r="F60" s="57"/>
      <c r="G60" s="57"/>
      <c r="H60" s="64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62"/>
    </row>
    <row r="61">
      <c r="A61" s="57"/>
      <c r="B61" s="59" t="s">
        <v>343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>
      <c r="A62" s="56"/>
      <c r="B62" s="67" t="s">
        <v>477</v>
      </c>
      <c r="C62" s="64"/>
      <c r="D62" s="56"/>
      <c r="E62" s="57"/>
      <c r="F62" s="57"/>
      <c r="G62" s="57"/>
      <c r="H62" s="57"/>
      <c r="I62" s="64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>
      <c r="A63" s="57"/>
      <c r="B63" s="59" t="s">
        <v>345</v>
      </c>
      <c r="J63" s="56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>
      <c r="A64" s="57"/>
      <c r="B64" s="59" t="s">
        <v>346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>
      <c r="A65" s="57"/>
      <c r="B65" s="59" t="s">
        <v>347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>
      <c r="A66" s="57"/>
      <c r="B66" s="55" t="s">
        <v>478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>
      <c r="A67" s="57"/>
      <c r="B67" s="59" t="s">
        <v>349</v>
      </c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>
      <c r="A68" s="57"/>
      <c r="B68" s="66" t="s">
        <v>350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>
      <c r="B69" s="59" t="s">
        <v>351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>
      <c r="A70" s="57"/>
      <c r="B70" s="55" t="s">
        <v>479</v>
      </c>
      <c r="C70" s="57"/>
      <c r="D70" s="57"/>
      <c r="E70" s="57"/>
      <c r="F70" s="57"/>
      <c r="G70" s="57"/>
      <c r="H70" s="57"/>
      <c r="I70" s="64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>
      <c r="A71" s="57"/>
      <c r="B71" s="59" t="s">
        <v>353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>
      <c r="A72" s="57"/>
      <c r="B72" s="59" t="s">
        <v>354</v>
      </c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>
      <c r="A73" s="57"/>
      <c r="B73" s="59" t="s">
        <v>355</v>
      </c>
      <c r="C73" s="57"/>
      <c r="D73" s="57"/>
      <c r="E73" s="57"/>
      <c r="F73" s="57"/>
      <c r="G73" s="57"/>
      <c r="H73" s="57"/>
      <c r="I73" s="64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</row>
    <row r="74">
      <c r="A74" s="57"/>
      <c r="B74" s="59" t="s">
        <v>480</v>
      </c>
      <c r="C74" s="57"/>
      <c r="D74" s="57"/>
      <c r="E74" s="57"/>
      <c r="F74" s="57"/>
      <c r="G74" s="57"/>
      <c r="H74" s="57"/>
      <c r="I74" s="64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</row>
    <row r="75">
      <c r="A75" s="57"/>
      <c r="B75" s="57"/>
      <c r="C75" s="57"/>
      <c r="D75" s="57"/>
      <c r="E75" s="57"/>
      <c r="F75" s="57"/>
      <c r="G75" s="57"/>
      <c r="H75" s="57"/>
      <c r="I75" s="64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</row>
    <row r="76">
      <c r="A76" s="57"/>
      <c r="B76" s="54" t="s">
        <v>481</v>
      </c>
      <c r="E76" s="57"/>
      <c r="F76" s="57"/>
      <c r="G76" s="57"/>
      <c r="H76" s="57"/>
      <c r="I76" s="64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>
      <c r="A77" s="64"/>
      <c r="B77" s="65" t="s">
        <v>358</v>
      </c>
      <c r="C77" s="63"/>
      <c r="D77" s="63"/>
      <c r="E77" s="63"/>
      <c r="F77" s="57"/>
      <c r="G77" s="57"/>
      <c r="H77" s="57"/>
      <c r="I77" s="64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4"/>
      <c r="B78" s="68" t="s">
        <v>359</v>
      </c>
      <c r="C78" s="64"/>
      <c r="D78" s="64"/>
      <c r="E78" s="64"/>
      <c r="F78" s="64"/>
      <c r="G78" s="64"/>
      <c r="H78" s="64"/>
      <c r="I78" s="64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4"/>
      <c r="B79" s="68" t="s">
        <v>360</v>
      </c>
      <c r="C79" s="64"/>
      <c r="D79" s="64"/>
      <c r="E79" s="64"/>
      <c r="F79" s="64"/>
      <c r="G79" s="64"/>
      <c r="H79" s="64"/>
      <c r="I79" s="64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4"/>
      <c r="B80" s="68" t="s">
        <v>361</v>
      </c>
      <c r="C80" s="64"/>
      <c r="D80" s="64"/>
      <c r="E80" s="64"/>
      <c r="F80" s="64"/>
      <c r="G80" s="64"/>
      <c r="H80" s="64"/>
      <c r="I80" s="64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4"/>
      <c r="B81" s="68" t="s">
        <v>362</v>
      </c>
      <c r="C81" s="64"/>
      <c r="D81" s="64"/>
      <c r="E81" s="64"/>
      <c r="F81" s="64"/>
      <c r="G81" s="64"/>
      <c r="H81" s="64"/>
      <c r="I81" s="64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4"/>
      <c r="B82" s="68" t="s">
        <v>363</v>
      </c>
      <c r="C82" s="64"/>
      <c r="D82" s="64"/>
      <c r="E82" s="64"/>
      <c r="F82" s="64"/>
      <c r="G82" s="64"/>
      <c r="H82" s="64"/>
      <c r="I82" s="64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4"/>
      <c r="B83" s="68" t="s">
        <v>364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4"/>
      <c r="B84" s="68" t="s">
        <v>482</v>
      </c>
      <c r="C84" s="64"/>
      <c r="D84" s="64"/>
      <c r="E84" s="64"/>
      <c r="F84" s="64"/>
      <c r="G84" s="64"/>
      <c r="H84" s="64"/>
      <c r="I84" s="64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4"/>
      <c r="B85" s="68" t="s">
        <v>366</v>
      </c>
      <c r="C85" s="64"/>
      <c r="D85" s="64"/>
      <c r="E85" s="64"/>
      <c r="F85" s="64"/>
      <c r="G85" s="64"/>
      <c r="H85" s="64"/>
      <c r="I85" s="64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4"/>
      <c r="C86" s="62"/>
      <c r="D86" s="62"/>
      <c r="E86" s="62"/>
      <c r="F86" s="64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69" t="s">
        <v>367</v>
      </c>
      <c r="C87" s="62"/>
      <c r="D87" s="62"/>
      <c r="E87" s="62"/>
      <c r="F87" s="64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7" t="s">
        <v>368</v>
      </c>
      <c r="C88" s="62"/>
      <c r="D88" s="62"/>
      <c r="E88" s="62"/>
      <c r="F88" s="64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4"/>
      <c r="C89" s="62"/>
      <c r="D89" s="62"/>
      <c r="E89" s="62"/>
      <c r="F89" s="64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4"/>
      <c r="C90" s="62"/>
      <c r="D90" s="62"/>
      <c r="E90" s="62"/>
      <c r="F90" s="64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4"/>
      <c r="C91" s="62"/>
      <c r="D91" s="62"/>
      <c r="E91" s="62"/>
      <c r="F91" s="64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4"/>
      <c r="C92" s="62"/>
      <c r="D92" s="62"/>
      <c r="E92" s="62"/>
      <c r="F92" s="64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4"/>
      <c r="C93" s="62"/>
      <c r="D93" s="62"/>
      <c r="E93" s="62"/>
      <c r="F93" s="64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4"/>
      <c r="C94" s="62"/>
      <c r="D94" s="62"/>
      <c r="E94" s="62"/>
      <c r="F94" s="64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4"/>
      <c r="C95" s="62"/>
      <c r="D95" s="62"/>
      <c r="E95" s="62"/>
      <c r="F95" s="64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4"/>
      <c r="C96" s="62"/>
      <c r="D96" s="62"/>
      <c r="E96" s="62"/>
      <c r="F96" s="64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4"/>
      <c r="C97" s="62"/>
      <c r="D97" s="62"/>
      <c r="E97" s="62"/>
      <c r="F97" s="64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4"/>
      <c r="C98" s="62"/>
      <c r="D98" s="62"/>
      <c r="E98" s="62"/>
      <c r="F98" s="64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4"/>
      <c r="C99" s="62"/>
      <c r="D99" s="62"/>
      <c r="E99" s="62"/>
      <c r="F99" s="64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4"/>
      <c r="C100" s="62"/>
      <c r="D100" s="62"/>
      <c r="E100" s="62"/>
      <c r="F100" s="64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4"/>
      <c r="C101" s="62"/>
      <c r="D101" s="62"/>
      <c r="E101" s="62"/>
      <c r="F101" s="64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4"/>
      <c r="C102" s="62"/>
      <c r="D102" s="62"/>
      <c r="E102" s="62"/>
      <c r="F102" s="64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4"/>
      <c r="C103" s="62"/>
      <c r="D103" s="62"/>
      <c r="E103" s="62"/>
      <c r="F103" s="64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4"/>
      <c r="C104" s="62"/>
      <c r="D104" s="62"/>
      <c r="E104" s="62"/>
      <c r="F104" s="64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4"/>
      <c r="C105" s="62"/>
      <c r="D105" s="62"/>
      <c r="E105" s="62"/>
      <c r="F105" s="64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4"/>
      <c r="C106" s="62"/>
      <c r="D106" s="62"/>
      <c r="E106" s="62"/>
      <c r="F106" s="64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4"/>
      <c r="C107" s="62"/>
      <c r="D107" s="62"/>
      <c r="E107" s="62"/>
      <c r="F107" s="64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4"/>
      <c r="C108" s="62"/>
      <c r="D108" s="62"/>
      <c r="E108" s="62"/>
      <c r="F108" s="64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4"/>
      <c r="C109" s="62"/>
      <c r="D109" s="62"/>
      <c r="E109" s="62"/>
      <c r="F109" s="64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4"/>
      <c r="C110" s="62"/>
      <c r="D110" s="62"/>
      <c r="E110" s="62"/>
      <c r="F110" s="64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4"/>
      <c r="C111" s="62"/>
      <c r="D111" s="62"/>
      <c r="E111" s="62"/>
      <c r="F111" s="64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4"/>
      <c r="C112" s="62"/>
      <c r="D112" s="62"/>
      <c r="E112" s="62"/>
      <c r="F112" s="64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4"/>
      <c r="C113" s="62"/>
      <c r="D113" s="62"/>
      <c r="E113" s="62"/>
      <c r="F113" s="64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4"/>
      <c r="C114" s="62"/>
      <c r="D114" s="62"/>
      <c r="E114" s="62"/>
      <c r="F114" s="64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4"/>
      <c r="C115" s="62"/>
      <c r="D115" s="62"/>
      <c r="E115" s="62"/>
      <c r="F115" s="64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4"/>
      <c r="C116" s="62"/>
      <c r="D116" s="62"/>
      <c r="E116" s="62"/>
      <c r="F116" s="64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4"/>
      <c r="C117" s="62"/>
      <c r="D117" s="62"/>
      <c r="E117" s="62"/>
      <c r="F117" s="64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4"/>
      <c r="C118" s="62"/>
      <c r="D118" s="62"/>
      <c r="E118" s="62"/>
      <c r="F118" s="64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4"/>
      <c r="C119" s="62"/>
      <c r="D119" s="62"/>
      <c r="E119" s="62"/>
      <c r="F119" s="64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4"/>
      <c r="C120" s="62"/>
      <c r="D120" s="62"/>
      <c r="E120" s="62"/>
      <c r="F120" s="64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4"/>
      <c r="C121" s="62"/>
      <c r="D121" s="62"/>
      <c r="E121" s="62"/>
      <c r="F121" s="64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4"/>
      <c r="C122" s="62"/>
      <c r="D122" s="62"/>
      <c r="E122" s="62"/>
      <c r="F122" s="64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4"/>
      <c r="C123" s="62"/>
      <c r="D123" s="62"/>
      <c r="E123" s="62"/>
      <c r="F123" s="64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4"/>
      <c r="C124" s="62"/>
      <c r="D124" s="62"/>
      <c r="E124" s="62"/>
      <c r="F124" s="64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4"/>
      <c r="C125" s="62"/>
      <c r="D125" s="62"/>
      <c r="E125" s="62"/>
      <c r="F125" s="64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4"/>
      <c r="C126" s="62"/>
      <c r="D126" s="62"/>
      <c r="E126" s="62"/>
      <c r="F126" s="64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4"/>
      <c r="C127" s="62"/>
      <c r="D127" s="62"/>
      <c r="E127" s="62"/>
      <c r="F127" s="64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4"/>
      <c r="C128" s="62"/>
      <c r="D128" s="62"/>
      <c r="E128" s="62"/>
      <c r="F128" s="64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4"/>
      <c r="C129" s="62"/>
      <c r="D129" s="62"/>
      <c r="E129" s="62"/>
      <c r="F129" s="64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4"/>
      <c r="C130" s="62"/>
      <c r="D130" s="62"/>
      <c r="E130" s="62"/>
      <c r="F130" s="64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4"/>
      <c r="C131" s="62"/>
      <c r="D131" s="62"/>
      <c r="E131" s="62"/>
      <c r="F131" s="64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4"/>
      <c r="C132" s="62"/>
      <c r="D132" s="62"/>
      <c r="E132" s="62"/>
      <c r="F132" s="64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4"/>
      <c r="C133" s="62"/>
      <c r="D133" s="62"/>
      <c r="E133" s="62"/>
      <c r="F133" s="64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4"/>
      <c r="C134" s="62"/>
      <c r="D134" s="62"/>
      <c r="E134" s="62"/>
      <c r="F134" s="64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4"/>
      <c r="C135" s="62"/>
      <c r="D135" s="62"/>
      <c r="E135" s="62"/>
      <c r="F135" s="64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4"/>
      <c r="C136" s="62"/>
      <c r="D136" s="62"/>
      <c r="E136" s="62"/>
      <c r="F136" s="64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4"/>
      <c r="C137" s="62"/>
      <c r="D137" s="62"/>
      <c r="E137" s="62"/>
      <c r="F137" s="64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4"/>
      <c r="C138" s="62"/>
      <c r="D138" s="62"/>
      <c r="E138" s="62"/>
      <c r="F138" s="64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4"/>
      <c r="C139" s="62"/>
      <c r="D139" s="62"/>
      <c r="E139" s="62"/>
      <c r="F139" s="64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4"/>
      <c r="C140" s="62"/>
      <c r="D140" s="62"/>
      <c r="E140" s="62"/>
      <c r="F140" s="64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4"/>
      <c r="C141" s="62"/>
      <c r="D141" s="62"/>
      <c r="E141" s="62"/>
      <c r="F141" s="64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4"/>
      <c r="C142" s="62"/>
      <c r="D142" s="62"/>
      <c r="E142" s="62"/>
      <c r="F142" s="64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4"/>
      <c r="C143" s="62"/>
      <c r="D143" s="62"/>
      <c r="E143" s="62"/>
      <c r="F143" s="64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4"/>
      <c r="C144" s="62"/>
      <c r="D144" s="62"/>
      <c r="E144" s="62"/>
      <c r="F144" s="64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4"/>
      <c r="C145" s="62"/>
      <c r="D145" s="62"/>
      <c r="E145" s="62"/>
      <c r="F145" s="64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4"/>
      <c r="C146" s="62"/>
      <c r="D146" s="62"/>
      <c r="E146" s="62"/>
      <c r="F146" s="64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4"/>
      <c r="C147" s="62"/>
      <c r="D147" s="62"/>
      <c r="E147" s="62"/>
      <c r="F147" s="64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4"/>
      <c r="C148" s="62"/>
      <c r="D148" s="62"/>
      <c r="E148" s="62"/>
      <c r="F148" s="64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4"/>
      <c r="C149" s="62"/>
      <c r="D149" s="62"/>
      <c r="E149" s="62"/>
      <c r="F149" s="64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4"/>
      <c r="C150" s="62"/>
      <c r="D150" s="62"/>
      <c r="E150" s="62"/>
      <c r="F150" s="64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4"/>
      <c r="C151" s="62"/>
      <c r="D151" s="62"/>
      <c r="E151" s="62"/>
      <c r="F151" s="64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4"/>
      <c r="C152" s="62"/>
      <c r="D152" s="62"/>
      <c r="E152" s="62"/>
      <c r="F152" s="64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4"/>
      <c r="C153" s="62"/>
      <c r="D153" s="62"/>
      <c r="E153" s="62"/>
      <c r="F153" s="64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4"/>
      <c r="C154" s="62"/>
      <c r="D154" s="62"/>
      <c r="E154" s="62"/>
      <c r="F154" s="64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4"/>
      <c r="C155" s="62"/>
      <c r="D155" s="62"/>
      <c r="E155" s="62"/>
      <c r="F155" s="64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4"/>
      <c r="C156" s="62"/>
      <c r="D156" s="62"/>
      <c r="E156" s="62"/>
      <c r="F156" s="64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4"/>
      <c r="C157" s="62"/>
      <c r="D157" s="62"/>
      <c r="E157" s="62"/>
      <c r="F157" s="64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4"/>
      <c r="C158" s="62"/>
      <c r="D158" s="62"/>
      <c r="E158" s="62"/>
      <c r="F158" s="64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4"/>
      <c r="C159" s="62"/>
      <c r="D159" s="62"/>
      <c r="E159" s="62"/>
      <c r="F159" s="64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4"/>
      <c r="C160" s="62"/>
      <c r="D160" s="62"/>
      <c r="E160" s="62"/>
      <c r="F160" s="64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4"/>
      <c r="C161" s="62"/>
      <c r="D161" s="62"/>
      <c r="E161" s="62"/>
      <c r="F161" s="64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4"/>
      <c r="C162" s="62"/>
      <c r="D162" s="62"/>
      <c r="E162" s="62"/>
      <c r="F162" s="64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4"/>
      <c r="C163" s="62"/>
      <c r="D163" s="62"/>
      <c r="E163" s="62"/>
      <c r="F163" s="64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4"/>
      <c r="C164" s="62"/>
      <c r="D164" s="62"/>
      <c r="E164" s="62"/>
      <c r="F164" s="64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4"/>
      <c r="C165" s="62"/>
      <c r="D165" s="62"/>
      <c r="E165" s="62"/>
      <c r="F165" s="64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4"/>
      <c r="C166" s="62"/>
      <c r="D166" s="62"/>
      <c r="E166" s="62"/>
      <c r="F166" s="64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4"/>
      <c r="C167" s="62"/>
      <c r="D167" s="62"/>
      <c r="E167" s="62"/>
      <c r="F167" s="64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4"/>
      <c r="C168" s="62"/>
      <c r="D168" s="62"/>
      <c r="E168" s="62"/>
      <c r="F168" s="64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4"/>
      <c r="C169" s="62"/>
      <c r="D169" s="62"/>
      <c r="E169" s="62"/>
      <c r="F169" s="64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4"/>
      <c r="C170" s="62"/>
      <c r="D170" s="62"/>
      <c r="E170" s="62"/>
      <c r="F170" s="64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4"/>
      <c r="C171" s="62"/>
      <c r="D171" s="62"/>
      <c r="E171" s="62"/>
      <c r="F171" s="64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4"/>
      <c r="C172" s="62"/>
      <c r="D172" s="62"/>
      <c r="E172" s="62"/>
      <c r="F172" s="64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4"/>
      <c r="C173" s="62"/>
      <c r="D173" s="62"/>
      <c r="E173" s="62"/>
      <c r="F173" s="64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4"/>
      <c r="C174" s="62"/>
      <c r="D174" s="62"/>
      <c r="E174" s="62"/>
      <c r="F174" s="64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4"/>
      <c r="C175" s="62"/>
      <c r="D175" s="62"/>
      <c r="E175" s="62"/>
      <c r="F175" s="64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4"/>
      <c r="C176" s="62"/>
      <c r="D176" s="62"/>
      <c r="E176" s="62"/>
      <c r="F176" s="64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4"/>
      <c r="C177" s="62"/>
      <c r="D177" s="62"/>
      <c r="E177" s="62"/>
      <c r="F177" s="64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4"/>
      <c r="C178" s="62"/>
      <c r="D178" s="62"/>
      <c r="E178" s="62"/>
      <c r="F178" s="64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4"/>
      <c r="C179" s="62"/>
      <c r="D179" s="62"/>
      <c r="E179" s="62"/>
      <c r="F179" s="64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4"/>
      <c r="C180" s="62"/>
      <c r="D180" s="62"/>
      <c r="E180" s="62"/>
      <c r="F180" s="64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4"/>
      <c r="C181" s="62"/>
      <c r="D181" s="62"/>
      <c r="E181" s="62"/>
      <c r="F181" s="64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4"/>
      <c r="C182" s="62"/>
      <c r="D182" s="62"/>
      <c r="E182" s="62"/>
      <c r="F182" s="64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4"/>
      <c r="C183" s="62"/>
      <c r="D183" s="62"/>
      <c r="E183" s="62"/>
      <c r="F183" s="64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4"/>
      <c r="C184" s="62"/>
      <c r="D184" s="62"/>
      <c r="E184" s="62"/>
      <c r="F184" s="64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4"/>
      <c r="C185" s="62"/>
      <c r="D185" s="62"/>
      <c r="E185" s="62"/>
      <c r="F185" s="64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4"/>
      <c r="C186" s="62"/>
      <c r="D186" s="62"/>
      <c r="E186" s="62"/>
      <c r="F186" s="64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4"/>
      <c r="C187" s="62"/>
      <c r="D187" s="62"/>
      <c r="E187" s="62"/>
      <c r="F187" s="64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4"/>
      <c r="C188" s="62"/>
      <c r="D188" s="62"/>
      <c r="E188" s="62"/>
      <c r="F188" s="64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4"/>
      <c r="C189" s="62"/>
      <c r="D189" s="62"/>
      <c r="E189" s="62"/>
      <c r="F189" s="64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4"/>
      <c r="C190" s="62"/>
      <c r="D190" s="62"/>
      <c r="E190" s="62"/>
      <c r="F190" s="64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4"/>
      <c r="C191" s="62"/>
      <c r="D191" s="62"/>
      <c r="E191" s="62"/>
      <c r="F191" s="64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4"/>
      <c r="C192" s="62"/>
      <c r="D192" s="62"/>
      <c r="E192" s="62"/>
      <c r="F192" s="64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4"/>
      <c r="C193" s="62"/>
      <c r="D193" s="62"/>
      <c r="E193" s="62"/>
      <c r="F193" s="64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4"/>
      <c r="C194" s="62"/>
      <c r="D194" s="62"/>
      <c r="E194" s="62"/>
      <c r="F194" s="64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4"/>
      <c r="C195" s="62"/>
      <c r="D195" s="62"/>
      <c r="E195" s="62"/>
      <c r="F195" s="64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4"/>
      <c r="C196" s="62"/>
      <c r="D196" s="62"/>
      <c r="E196" s="62"/>
      <c r="F196" s="64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4"/>
      <c r="C197" s="62"/>
      <c r="D197" s="62"/>
      <c r="E197" s="62"/>
      <c r="F197" s="64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4"/>
      <c r="C198" s="62"/>
      <c r="D198" s="62"/>
      <c r="E198" s="62"/>
      <c r="F198" s="64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4"/>
      <c r="C199" s="62"/>
      <c r="D199" s="62"/>
      <c r="E199" s="62"/>
      <c r="F199" s="64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4"/>
      <c r="C200" s="62"/>
      <c r="D200" s="62"/>
      <c r="E200" s="62"/>
      <c r="F200" s="64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4"/>
      <c r="C201" s="62"/>
      <c r="D201" s="62"/>
      <c r="E201" s="62"/>
      <c r="F201" s="64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4"/>
      <c r="C202" s="62"/>
      <c r="D202" s="62"/>
      <c r="E202" s="62"/>
      <c r="F202" s="64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4"/>
      <c r="C203" s="62"/>
      <c r="D203" s="62"/>
      <c r="E203" s="62"/>
      <c r="F203" s="64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4"/>
      <c r="C204" s="62"/>
      <c r="D204" s="62"/>
      <c r="E204" s="62"/>
      <c r="F204" s="64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4"/>
      <c r="C205" s="62"/>
      <c r="D205" s="62"/>
      <c r="E205" s="62"/>
      <c r="F205" s="64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4"/>
      <c r="C206" s="62"/>
      <c r="D206" s="62"/>
      <c r="E206" s="62"/>
      <c r="F206" s="64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4"/>
      <c r="C207" s="62"/>
      <c r="D207" s="62"/>
      <c r="E207" s="62"/>
      <c r="F207" s="64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4"/>
      <c r="C208" s="62"/>
      <c r="D208" s="62"/>
      <c r="E208" s="62"/>
      <c r="F208" s="64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4"/>
      <c r="C209" s="62"/>
      <c r="D209" s="62"/>
      <c r="E209" s="62"/>
      <c r="F209" s="64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4"/>
      <c r="C210" s="62"/>
      <c r="D210" s="62"/>
      <c r="E210" s="62"/>
      <c r="F210" s="64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4"/>
      <c r="C211" s="62"/>
      <c r="D211" s="62"/>
      <c r="E211" s="62"/>
      <c r="F211" s="64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4"/>
      <c r="C212" s="62"/>
      <c r="D212" s="62"/>
      <c r="E212" s="62"/>
      <c r="F212" s="64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4"/>
      <c r="C213" s="62"/>
      <c r="D213" s="62"/>
      <c r="E213" s="62"/>
      <c r="F213" s="64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4"/>
      <c r="C214" s="62"/>
      <c r="D214" s="62"/>
      <c r="E214" s="62"/>
      <c r="F214" s="64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4"/>
      <c r="C215" s="62"/>
      <c r="D215" s="62"/>
      <c r="E215" s="62"/>
      <c r="F215" s="64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4"/>
      <c r="C216" s="62"/>
      <c r="D216" s="62"/>
      <c r="E216" s="62"/>
      <c r="F216" s="64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4"/>
      <c r="C217" s="62"/>
      <c r="D217" s="62"/>
      <c r="E217" s="62"/>
      <c r="F217" s="64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4"/>
      <c r="C218" s="62"/>
      <c r="D218" s="62"/>
      <c r="E218" s="62"/>
      <c r="F218" s="64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4"/>
      <c r="C219" s="62"/>
      <c r="D219" s="62"/>
      <c r="E219" s="62"/>
      <c r="F219" s="64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4"/>
      <c r="C220" s="62"/>
      <c r="D220" s="62"/>
      <c r="E220" s="62"/>
      <c r="F220" s="64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4"/>
      <c r="C221" s="62"/>
      <c r="D221" s="62"/>
      <c r="E221" s="62"/>
      <c r="F221" s="64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4"/>
      <c r="C222" s="62"/>
      <c r="D222" s="62"/>
      <c r="E222" s="62"/>
      <c r="F222" s="64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4"/>
      <c r="C223" s="62"/>
      <c r="D223" s="62"/>
      <c r="E223" s="62"/>
      <c r="F223" s="64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4"/>
      <c r="C224" s="62"/>
      <c r="D224" s="62"/>
      <c r="E224" s="62"/>
      <c r="F224" s="64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4"/>
      <c r="C225" s="62"/>
      <c r="D225" s="62"/>
      <c r="E225" s="62"/>
      <c r="F225" s="64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4"/>
      <c r="C226" s="62"/>
      <c r="D226" s="62"/>
      <c r="E226" s="62"/>
      <c r="F226" s="64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4"/>
      <c r="C227" s="62"/>
      <c r="D227" s="62"/>
      <c r="E227" s="62"/>
      <c r="F227" s="64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4"/>
      <c r="C228" s="62"/>
      <c r="D228" s="62"/>
      <c r="E228" s="62"/>
      <c r="F228" s="64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4"/>
      <c r="C229" s="62"/>
      <c r="D229" s="62"/>
      <c r="E229" s="62"/>
      <c r="F229" s="64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4"/>
      <c r="C230" s="62"/>
      <c r="D230" s="62"/>
      <c r="E230" s="62"/>
      <c r="F230" s="64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4"/>
      <c r="C231" s="62"/>
      <c r="D231" s="62"/>
      <c r="E231" s="62"/>
      <c r="F231" s="64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4"/>
      <c r="C232" s="62"/>
      <c r="D232" s="62"/>
      <c r="E232" s="62"/>
      <c r="F232" s="64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4"/>
      <c r="C233" s="62"/>
      <c r="D233" s="62"/>
      <c r="E233" s="62"/>
      <c r="F233" s="64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4"/>
      <c r="C234" s="62"/>
      <c r="D234" s="62"/>
      <c r="E234" s="62"/>
      <c r="F234" s="64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4"/>
      <c r="C235" s="62"/>
      <c r="D235" s="62"/>
      <c r="E235" s="62"/>
      <c r="F235" s="64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4"/>
      <c r="C236" s="62"/>
      <c r="D236" s="62"/>
      <c r="E236" s="62"/>
      <c r="F236" s="64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4"/>
      <c r="C237" s="62"/>
      <c r="D237" s="62"/>
      <c r="E237" s="62"/>
      <c r="F237" s="64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4"/>
      <c r="C238" s="62"/>
      <c r="D238" s="62"/>
      <c r="E238" s="62"/>
      <c r="F238" s="64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4"/>
      <c r="C239" s="62"/>
      <c r="D239" s="62"/>
      <c r="E239" s="62"/>
      <c r="F239" s="64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4"/>
      <c r="C240" s="62"/>
      <c r="D240" s="62"/>
      <c r="E240" s="62"/>
      <c r="F240" s="64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4"/>
      <c r="C241" s="62"/>
      <c r="D241" s="62"/>
      <c r="E241" s="62"/>
      <c r="F241" s="64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4"/>
      <c r="C242" s="62"/>
      <c r="D242" s="62"/>
      <c r="E242" s="62"/>
      <c r="F242" s="64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4"/>
      <c r="C243" s="62"/>
      <c r="D243" s="62"/>
      <c r="E243" s="62"/>
      <c r="F243" s="64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4"/>
      <c r="C244" s="62"/>
      <c r="D244" s="62"/>
      <c r="E244" s="62"/>
      <c r="F244" s="64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4"/>
      <c r="C245" s="62"/>
      <c r="D245" s="62"/>
      <c r="E245" s="62"/>
      <c r="F245" s="64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4"/>
      <c r="C246" s="62"/>
      <c r="D246" s="62"/>
      <c r="E246" s="62"/>
      <c r="F246" s="64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4"/>
      <c r="C247" s="62"/>
      <c r="D247" s="62"/>
      <c r="E247" s="62"/>
      <c r="F247" s="64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4"/>
      <c r="C248" s="62"/>
      <c r="D248" s="62"/>
      <c r="E248" s="62"/>
      <c r="F248" s="64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4"/>
      <c r="C249" s="62"/>
      <c r="D249" s="62"/>
      <c r="E249" s="62"/>
      <c r="F249" s="64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4"/>
      <c r="C250" s="62"/>
      <c r="D250" s="62"/>
      <c r="E250" s="62"/>
      <c r="F250" s="64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4"/>
      <c r="C251" s="62"/>
      <c r="D251" s="62"/>
      <c r="E251" s="62"/>
      <c r="F251" s="64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4"/>
      <c r="C252" s="62"/>
      <c r="D252" s="62"/>
      <c r="E252" s="62"/>
      <c r="F252" s="64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4"/>
      <c r="C253" s="62"/>
      <c r="D253" s="62"/>
      <c r="E253" s="62"/>
      <c r="F253" s="64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4"/>
      <c r="C254" s="62"/>
      <c r="D254" s="62"/>
      <c r="E254" s="62"/>
      <c r="F254" s="64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4"/>
      <c r="C255" s="62"/>
      <c r="D255" s="62"/>
      <c r="E255" s="62"/>
      <c r="F255" s="64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4"/>
      <c r="C256" s="62"/>
      <c r="D256" s="62"/>
      <c r="E256" s="62"/>
      <c r="F256" s="64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4"/>
      <c r="C257" s="62"/>
      <c r="D257" s="62"/>
      <c r="E257" s="62"/>
      <c r="F257" s="64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4"/>
      <c r="C258" s="62"/>
      <c r="D258" s="62"/>
      <c r="E258" s="62"/>
      <c r="F258" s="64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4"/>
      <c r="C259" s="62"/>
      <c r="D259" s="62"/>
      <c r="E259" s="62"/>
      <c r="F259" s="64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4"/>
      <c r="C260" s="62"/>
      <c r="D260" s="62"/>
      <c r="E260" s="62"/>
      <c r="F260" s="64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4"/>
      <c r="C261" s="62"/>
      <c r="D261" s="62"/>
      <c r="E261" s="62"/>
      <c r="F261" s="64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4"/>
      <c r="C262" s="62"/>
      <c r="D262" s="62"/>
      <c r="E262" s="62"/>
      <c r="F262" s="64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4"/>
      <c r="C263" s="62"/>
      <c r="D263" s="62"/>
      <c r="E263" s="62"/>
      <c r="F263" s="64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4"/>
      <c r="C264" s="62"/>
      <c r="D264" s="62"/>
      <c r="E264" s="62"/>
      <c r="F264" s="64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4"/>
      <c r="C265" s="62"/>
      <c r="D265" s="62"/>
      <c r="E265" s="62"/>
      <c r="F265" s="64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4"/>
      <c r="C266" s="62"/>
      <c r="D266" s="62"/>
      <c r="E266" s="62"/>
      <c r="F266" s="64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4"/>
      <c r="C267" s="62"/>
      <c r="D267" s="62"/>
      <c r="E267" s="62"/>
      <c r="F267" s="64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4"/>
      <c r="C268" s="62"/>
      <c r="D268" s="62"/>
      <c r="E268" s="62"/>
      <c r="F268" s="64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4"/>
      <c r="C269" s="62"/>
      <c r="D269" s="62"/>
      <c r="E269" s="62"/>
      <c r="F269" s="64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4"/>
      <c r="C270" s="62"/>
      <c r="D270" s="62"/>
      <c r="E270" s="62"/>
      <c r="F270" s="64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4"/>
      <c r="C271" s="62"/>
      <c r="D271" s="62"/>
      <c r="E271" s="62"/>
      <c r="F271" s="64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4"/>
      <c r="C272" s="62"/>
      <c r="D272" s="62"/>
      <c r="E272" s="62"/>
      <c r="F272" s="64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4"/>
      <c r="C273" s="62"/>
      <c r="D273" s="62"/>
      <c r="E273" s="62"/>
      <c r="F273" s="64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4"/>
      <c r="C274" s="62"/>
      <c r="D274" s="62"/>
      <c r="E274" s="62"/>
      <c r="F274" s="64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4"/>
      <c r="C275" s="62"/>
      <c r="D275" s="62"/>
      <c r="E275" s="62"/>
      <c r="F275" s="64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4"/>
      <c r="C276" s="62"/>
      <c r="D276" s="62"/>
      <c r="E276" s="62"/>
      <c r="F276" s="64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4"/>
      <c r="C277" s="62"/>
      <c r="D277" s="62"/>
      <c r="E277" s="62"/>
      <c r="F277" s="64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4"/>
      <c r="C278" s="62"/>
      <c r="D278" s="62"/>
      <c r="E278" s="62"/>
      <c r="F278" s="64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4"/>
      <c r="C279" s="62"/>
      <c r="D279" s="62"/>
      <c r="E279" s="62"/>
      <c r="F279" s="64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4"/>
      <c r="C280" s="62"/>
      <c r="D280" s="62"/>
      <c r="E280" s="62"/>
      <c r="F280" s="64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4"/>
      <c r="C281" s="62"/>
      <c r="D281" s="62"/>
      <c r="E281" s="62"/>
      <c r="F281" s="64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4"/>
      <c r="C282" s="62"/>
      <c r="D282" s="62"/>
      <c r="E282" s="62"/>
      <c r="F282" s="64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4"/>
      <c r="C283" s="62"/>
      <c r="D283" s="62"/>
      <c r="E283" s="62"/>
      <c r="F283" s="64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4"/>
      <c r="C284" s="62"/>
      <c r="D284" s="62"/>
      <c r="E284" s="62"/>
      <c r="F284" s="64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4"/>
      <c r="C285" s="62"/>
      <c r="D285" s="62"/>
      <c r="E285" s="62"/>
      <c r="F285" s="64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4"/>
      <c r="C286" s="62"/>
      <c r="D286" s="62"/>
      <c r="E286" s="62"/>
      <c r="F286" s="64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4"/>
      <c r="C287" s="62"/>
      <c r="D287" s="62"/>
      <c r="E287" s="62"/>
      <c r="F287" s="64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4"/>
      <c r="C288" s="62"/>
      <c r="D288" s="62"/>
      <c r="E288" s="62"/>
      <c r="F288" s="64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4"/>
      <c r="C289" s="62"/>
      <c r="D289" s="62"/>
      <c r="E289" s="62"/>
      <c r="F289" s="64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4"/>
      <c r="C290" s="62"/>
      <c r="D290" s="62"/>
      <c r="E290" s="62"/>
      <c r="F290" s="64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4"/>
      <c r="C291" s="62"/>
      <c r="D291" s="62"/>
      <c r="E291" s="62"/>
      <c r="F291" s="64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4"/>
      <c r="C292" s="62"/>
      <c r="D292" s="62"/>
      <c r="E292" s="62"/>
      <c r="F292" s="64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4"/>
      <c r="C293" s="62"/>
      <c r="D293" s="62"/>
      <c r="E293" s="62"/>
      <c r="F293" s="64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4"/>
      <c r="C294" s="62"/>
      <c r="D294" s="62"/>
      <c r="E294" s="62"/>
      <c r="F294" s="64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4"/>
      <c r="C295" s="62"/>
      <c r="D295" s="62"/>
      <c r="E295" s="62"/>
      <c r="F295" s="64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4"/>
      <c r="C296" s="62"/>
      <c r="D296" s="62"/>
      <c r="E296" s="62"/>
      <c r="F296" s="64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4"/>
      <c r="C297" s="62"/>
      <c r="D297" s="62"/>
      <c r="E297" s="62"/>
      <c r="F297" s="64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4"/>
      <c r="C298" s="62"/>
      <c r="D298" s="62"/>
      <c r="E298" s="62"/>
      <c r="F298" s="64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4"/>
      <c r="C299" s="62"/>
      <c r="D299" s="62"/>
      <c r="E299" s="62"/>
      <c r="F299" s="64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4"/>
      <c r="C300" s="62"/>
      <c r="D300" s="62"/>
      <c r="E300" s="62"/>
      <c r="F300" s="64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4"/>
      <c r="C301" s="62"/>
      <c r="D301" s="62"/>
      <c r="E301" s="62"/>
      <c r="F301" s="64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4"/>
      <c r="C302" s="62"/>
      <c r="D302" s="62"/>
      <c r="E302" s="62"/>
      <c r="F302" s="64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4"/>
      <c r="C303" s="62"/>
      <c r="D303" s="62"/>
      <c r="E303" s="62"/>
      <c r="F303" s="64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4"/>
      <c r="C304" s="62"/>
      <c r="D304" s="62"/>
      <c r="E304" s="62"/>
      <c r="F304" s="64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4"/>
      <c r="C305" s="62"/>
      <c r="D305" s="62"/>
      <c r="E305" s="62"/>
      <c r="F305" s="64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4"/>
      <c r="C306" s="62"/>
      <c r="D306" s="62"/>
      <c r="E306" s="62"/>
      <c r="F306" s="64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4"/>
      <c r="C307" s="62"/>
      <c r="D307" s="62"/>
      <c r="E307" s="62"/>
      <c r="F307" s="64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4"/>
      <c r="C308" s="62"/>
      <c r="D308" s="62"/>
      <c r="E308" s="62"/>
      <c r="F308" s="64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4"/>
      <c r="C309" s="62"/>
      <c r="D309" s="62"/>
      <c r="E309" s="62"/>
      <c r="F309" s="64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4"/>
      <c r="C310" s="62"/>
      <c r="D310" s="62"/>
      <c r="E310" s="62"/>
      <c r="F310" s="64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4"/>
      <c r="C311" s="62"/>
      <c r="D311" s="62"/>
      <c r="E311" s="62"/>
      <c r="F311" s="64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4"/>
      <c r="C312" s="62"/>
      <c r="D312" s="62"/>
      <c r="E312" s="62"/>
      <c r="F312" s="64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4"/>
      <c r="C313" s="62"/>
      <c r="D313" s="62"/>
      <c r="E313" s="62"/>
      <c r="F313" s="64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4"/>
      <c r="C314" s="62"/>
      <c r="D314" s="62"/>
      <c r="E314" s="62"/>
      <c r="F314" s="64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4"/>
      <c r="C315" s="62"/>
      <c r="D315" s="62"/>
      <c r="E315" s="62"/>
      <c r="F315" s="64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4"/>
      <c r="C316" s="62"/>
      <c r="D316" s="62"/>
      <c r="E316" s="62"/>
      <c r="F316" s="64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4"/>
      <c r="C317" s="62"/>
      <c r="D317" s="62"/>
      <c r="E317" s="62"/>
      <c r="F317" s="64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4"/>
      <c r="C318" s="62"/>
      <c r="D318" s="62"/>
      <c r="E318" s="62"/>
      <c r="F318" s="64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4"/>
      <c r="C319" s="62"/>
      <c r="D319" s="62"/>
      <c r="E319" s="62"/>
      <c r="F319" s="64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4"/>
      <c r="C320" s="62"/>
      <c r="D320" s="62"/>
      <c r="E320" s="62"/>
      <c r="F320" s="64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4"/>
      <c r="C321" s="62"/>
      <c r="D321" s="62"/>
      <c r="E321" s="62"/>
      <c r="F321" s="64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4"/>
      <c r="C322" s="62"/>
      <c r="D322" s="62"/>
      <c r="E322" s="62"/>
      <c r="F322" s="64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4"/>
      <c r="C323" s="62"/>
      <c r="D323" s="62"/>
      <c r="E323" s="62"/>
      <c r="F323" s="64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4"/>
      <c r="C324" s="62"/>
      <c r="D324" s="62"/>
      <c r="E324" s="62"/>
      <c r="F324" s="64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4"/>
      <c r="C325" s="62"/>
      <c r="D325" s="62"/>
      <c r="E325" s="62"/>
      <c r="F325" s="64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4"/>
      <c r="C326" s="62"/>
      <c r="D326" s="62"/>
      <c r="E326" s="62"/>
      <c r="F326" s="64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4"/>
      <c r="C327" s="62"/>
      <c r="D327" s="62"/>
      <c r="E327" s="62"/>
      <c r="F327" s="64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4"/>
      <c r="C328" s="62"/>
      <c r="D328" s="62"/>
      <c r="E328" s="62"/>
      <c r="F328" s="64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4"/>
      <c r="C329" s="62"/>
      <c r="D329" s="62"/>
      <c r="E329" s="62"/>
      <c r="F329" s="64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4"/>
      <c r="C330" s="62"/>
      <c r="D330" s="62"/>
      <c r="E330" s="62"/>
      <c r="F330" s="64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4"/>
      <c r="C331" s="62"/>
      <c r="D331" s="62"/>
      <c r="E331" s="62"/>
      <c r="F331" s="64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4"/>
      <c r="C332" s="62"/>
      <c r="D332" s="62"/>
      <c r="E332" s="62"/>
      <c r="F332" s="64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4"/>
      <c r="C333" s="62"/>
      <c r="D333" s="62"/>
      <c r="E333" s="62"/>
      <c r="F333" s="64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4"/>
      <c r="C334" s="62"/>
      <c r="D334" s="62"/>
      <c r="E334" s="62"/>
      <c r="F334" s="64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4"/>
      <c r="C335" s="62"/>
      <c r="D335" s="62"/>
      <c r="E335" s="62"/>
      <c r="F335" s="64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4"/>
      <c r="C336" s="62"/>
      <c r="D336" s="62"/>
      <c r="E336" s="62"/>
      <c r="F336" s="64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4"/>
      <c r="C337" s="62"/>
      <c r="D337" s="62"/>
      <c r="E337" s="62"/>
      <c r="F337" s="64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4"/>
      <c r="C338" s="62"/>
      <c r="D338" s="62"/>
      <c r="E338" s="62"/>
      <c r="F338" s="64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4"/>
      <c r="C339" s="62"/>
      <c r="D339" s="62"/>
      <c r="E339" s="62"/>
      <c r="F339" s="64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4"/>
      <c r="C340" s="62"/>
      <c r="D340" s="62"/>
      <c r="E340" s="62"/>
      <c r="F340" s="64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4"/>
      <c r="C341" s="62"/>
      <c r="D341" s="62"/>
      <c r="E341" s="62"/>
      <c r="F341" s="64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4"/>
      <c r="C342" s="62"/>
      <c r="D342" s="62"/>
      <c r="E342" s="62"/>
      <c r="F342" s="64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4"/>
      <c r="C343" s="62"/>
      <c r="D343" s="62"/>
      <c r="E343" s="62"/>
      <c r="F343" s="64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4"/>
      <c r="C344" s="62"/>
      <c r="D344" s="62"/>
      <c r="E344" s="62"/>
      <c r="F344" s="64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4"/>
      <c r="C345" s="62"/>
      <c r="D345" s="62"/>
      <c r="E345" s="62"/>
      <c r="F345" s="64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4"/>
      <c r="C346" s="62"/>
      <c r="D346" s="62"/>
      <c r="E346" s="62"/>
      <c r="F346" s="64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4"/>
      <c r="C347" s="62"/>
      <c r="D347" s="62"/>
      <c r="E347" s="62"/>
      <c r="F347" s="64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4"/>
      <c r="C348" s="62"/>
      <c r="D348" s="62"/>
      <c r="E348" s="62"/>
      <c r="F348" s="64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4"/>
      <c r="C349" s="62"/>
      <c r="D349" s="62"/>
      <c r="E349" s="62"/>
      <c r="F349" s="64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4"/>
      <c r="C350" s="62"/>
      <c r="D350" s="62"/>
      <c r="E350" s="62"/>
      <c r="F350" s="64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4"/>
      <c r="C351" s="62"/>
      <c r="D351" s="62"/>
      <c r="E351" s="62"/>
      <c r="F351" s="64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4"/>
      <c r="C352" s="62"/>
      <c r="D352" s="62"/>
      <c r="E352" s="62"/>
      <c r="F352" s="64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4"/>
      <c r="C353" s="62"/>
      <c r="D353" s="62"/>
      <c r="E353" s="62"/>
      <c r="F353" s="64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4"/>
      <c r="C354" s="62"/>
      <c r="D354" s="62"/>
      <c r="E354" s="62"/>
      <c r="F354" s="64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4"/>
      <c r="C355" s="62"/>
      <c r="D355" s="62"/>
      <c r="E355" s="62"/>
      <c r="F355" s="64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4"/>
      <c r="C356" s="62"/>
      <c r="D356" s="62"/>
      <c r="E356" s="62"/>
      <c r="F356" s="64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4"/>
      <c r="C357" s="62"/>
      <c r="D357" s="62"/>
      <c r="E357" s="62"/>
      <c r="F357" s="64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4"/>
      <c r="C358" s="62"/>
      <c r="D358" s="62"/>
      <c r="E358" s="62"/>
      <c r="F358" s="64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4"/>
      <c r="C359" s="62"/>
      <c r="D359" s="62"/>
      <c r="E359" s="62"/>
      <c r="F359" s="64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4"/>
      <c r="C360" s="62"/>
      <c r="D360" s="62"/>
      <c r="E360" s="62"/>
      <c r="F360" s="64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4"/>
      <c r="C361" s="62"/>
      <c r="D361" s="62"/>
      <c r="E361" s="62"/>
      <c r="F361" s="64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4"/>
      <c r="C362" s="62"/>
      <c r="D362" s="62"/>
      <c r="E362" s="62"/>
      <c r="F362" s="64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4"/>
      <c r="C363" s="62"/>
      <c r="D363" s="62"/>
      <c r="E363" s="62"/>
      <c r="F363" s="64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4"/>
      <c r="C364" s="62"/>
      <c r="D364" s="62"/>
      <c r="E364" s="62"/>
      <c r="F364" s="64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4"/>
      <c r="C365" s="62"/>
      <c r="D365" s="62"/>
      <c r="E365" s="62"/>
      <c r="F365" s="64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4"/>
      <c r="C366" s="62"/>
      <c r="D366" s="62"/>
      <c r="E366" s="62"/>
      <c r="F366" s="64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4"/>
      <c r="C367" s="62"/>
      <c r="D367" s="62"/>
      <c r="E367" s="62"/>
      <c r="F367" s="64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4"/>
      <c r="C368" s="62"/>
      <c r="D368" s="62"/>
      <c r="E368" s="62"/>
      <c r="F368" s="64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4"/>
      <c r="C369" s="62"/>
      <c r="D369" s="62"/>
      <c r="E369" s="62"/>
      <c r="F369" s="64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4"/>
      <c r="C370" s="62"/>
      <c r="D370" s="62"/>
      <c r="E370" s="62"/>
      <c r="F370" s="64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4"/>
      <c r="C371" s="62"/>
      <c r="D371" s="62"/>
      <c r="E371" s="62"/>
      <c r="F371" s="64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4"/>
      <c r="C372" s="62"/>
      <c r="D372" s="62"/>
      <c r="E372" s="62"/>
      <c r="F372" s="64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4"/>
      <c r="C373" s="62"/>
      <c r="D373" s="62"/>
      <c r="E373" s="62"/>
      <c r="F373" s="64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4"/>
      <c r="C374" s="62"/>
      <c r="D374" s="62"/>
      <c r="E374" s="62"/>
      <c r="F374" s="64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4"/>
      <c r="C375" s="62"/>
      <c r="D375" s="62"/>
      <c r="E375" s="62"/>
      <c r="F375" s="64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4"/>
      <c r="C376" s="62"/>
      <c r="D376" s="62"/>
      <c r="E376" s="62"/>
      <c r="F376" s="64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4"/>
      <c r="C377" s="62"/>
      <c r="D377" s="62"/>
      <c r="E377" s="62"/>
      <c r="F377" s="64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4"/>
      <c r="C378" s="62"/>
      <c r="D378" s="62"/>
      <c r="E378" s="62"/>
      <c r="F378" s="64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4"/>
      <c r="C379" s="62"/>
      <c r="D379" s="62"/>
      <c r="E379" s="62"/>
      <c r="F379" s="64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4"/>
      <c r="C380" s="62"/>
      <c r="D380" s="62"/>
      <c r="E380" s="62"/>
      <c r="F380" s="64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4"/>
      <c r="C381" s="62"/>
      <c r="D381" s="62"/>
      <c r="E381" s="62"/>
      <c r="F381" s="64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4"/>
      <c r="C382" s="62"/>
      <c r="D382" s="62"/>
      <c r="E382" s="62"/>
      <c r="F382" s="64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4"/>
      <c r="C383" s="62"/>
      <c r="D383" s="62"/>
      <c r="E383" s="62"/>
      <c r="F383" s="64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4"/>
      <c r="C384" s="62"/>
      <c r="D384" s="62"/>
      <c r="E384" s="62"/>
      <c r="F384" s="64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4"/>
      <c r="C385" s="62"/>
      <c r="D385" s="62"/>
      <c r="E385" s="62"/>
      <c r="F385" s="64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4"/>
      <c r="C386" s="62"/>
      <c r="D386" s="62"/>
      <c r="E386" s="62"/>
      <c r="F386" s="64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4"/>
      <c r="C387" s="62"/>
      <c r="D387" s="62"/>
      <c r="E387" s="62"/>
      <c r="F387" s="64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4"/>
      <c r="C388" s="62"/>
      <c r="D388" s="62"/>
      <c r="E388" s="62"/>
      <c r="F388" s="64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4"/>
      <c r="C389" s="62"/>
      <c r="D389" s="62"/>
      <c r="E389" s="62"/>
      <c r="F389" s="64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4"/>
      <c r="C390" s="62"/>
      <c r="D390" s="62"/>
      <c r="E390" s="62"/>
      <c r="F390" s="64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4"/>
      <c r="C391" s="62"/>
      <c r="D391" s="62"/>
      <c r="E391" s="62"/>
      <c r="F391" s="64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4"/>
      <c r="C392" s="62"/>
      <c r="D392" s="62"/>
      <c r="E392" s="62"/>
      <c r="F392" s="64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4"/>
      <c r="C393" s="62"/>
      <c r="D393" s="62"/>
      <c r="E393" s="62"/>
      <c r="F393" s="64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4"/>
      <c r="C394" s="62"/>
      <c r="D394" s="62"/>
      <c r="E394" s="62"/>
      <c r="F394" s="64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4"/>
      <c r="C395" s="62"/>
      <c r="D395" s="62"/>
      <c r="E395" s="62"/>
      <c r="F395" s="64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4"/>
      <c r="C396" s="62"/>
      <c r="D396" s="62"/>
      <c r="E396" s="62"/>
      <c r="F396" s="64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4"/>
      <c r="C397" s="62"/>
      <c r="D397" s="62"/>
      <c r="E397" s="62"/>
      <c r="F397" s="64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4"/>
      <c r="C398" s="62"/>
      <c r="D398" s="62"/>
      <c r="E398" s="62"/>
      <c r="F398" s="64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4"/>
      <c r="C399" s="62"/>
      <c r="D399" s="62"/>
      <c r="E399" s="62"/>
      <c r="F399" s="64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4"/>
      <c r="C400" s="62"/>
      <c r="D400" s="62"/>
      <c r="E400" s="62"/>
      <c r="F400" s="64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4"/>
      <c r="C401" s="62"/>
      <c r="D401" s="62"/>
      <c r="E401" s="62"/>
      <c r="F401" s="64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4"/>
      <c r="C402" s="62"/>
      <c r="D402" s="62"/>
      <c r="E402" s="62"/>
      <c r="F402" s="64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4"/>
      <c r="C403" s="62"/>
      <c r="D403" s="62"/>
      <c r="E403" s="62"/>
      <c r="F403" s="64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4"/>
      <c r="C404" s="62"/>
      <c r="D404" s="62"/>
      <c r="E404" s="62"/>
      <c r="F404" s="64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4"/>
      <c r="C405" s="62"/>
      <c r="D405" s="62"/>
      <c r="E405" s="62"/>
      <c r="F405" s="64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4"/>
      <c r="C406" s="62"/>
      <c r="D406" s="62"/>
      <c r="E406" s="62"/>
      <c r="F406" s="64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4"/>
      <c r="C407" s="62"/>
      <c r="D407" s="62"/>
      <c r="E407" s="62"/>
      <c r="F407" s="64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4"/>
      <c r="C408" s="62"/>
      <c r="D408" s="62"/>
      <c r="E408" s="62"/>
      <c r="F408" s="64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4"/>
      <c r="C409" s="62"/>
      <c r="D409" s="62"/>
      <c r="E409" s="62"/>
      <c r="F409" s="64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4"/>
      <c r="C410" s="62"/>
      <c r="D410" s="62"/>
      <c r="E410" s="62"/>
      <c r="F410" s="64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4"/>
      <c r="C411" s="62"/>
      <c r="D411" s="62"/>
      <c r="E411" s="62"/>
      <c r="F411" s="64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4"/>
      <c r="C412" s="62"/>
      <c r="D412" s="62"/>
      <c r="E412" s="62"/>
      <c r="F412" s="64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4"/>
      <c r="C413" s="62"/>
      <c r="D413" s="62"/>
      <c r="E413" s="62"/>
      <c r="F413" s="64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4"/>
      <c r="C414" s="62"/>
      <c r="D414" s="62"/>
      <c r="E414" s="62"/>
      <c r="F414" s="64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4"/>
      <c r="C415" s="62"/>
      <c r="D415" s="62"/>
      <c r="E415" s="62"/>
      <c r="F415" s="64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4"/>
      <c r="C416" s="62"/>
      <c r="D416" s="62"/>
      <c r="E416" s="62"/>
      <c r="F416" s="64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4"/>
      <c r="C417" s="62"/>
      <c r="D417" s="62"/>
      <c r="E417" s="62"/>
      <c r="F417" s="64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4"/>
      <c r="C418" s="62"/>
      <c r="D418" s="62"/>
      <c r="E418" s="62"/>
      <c r="F418" s="64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4"/>
      <c r="C419" s="62"/>
      <c r="D419" s="62"/>
      <c r="E419" s="62"/>
      <c r="F419" s="64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4"/>
      <c r="C420" s="62"/>
      <c r="D420" s="62"/>
      <c r="E420" s="62"/>
      <c r="F420" s="64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4"/>
      <c r="C421" s="62"/>
      <c r="D421" s="62"/>
      <c r="E421" s="62"/>
      <c r="F421" s="64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4"/>
      <c r="C422" s="62"/>
      <c r="D422" s="62"/>
      <c r="E422" s="62"/>
      <c r="F422" s="64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4"/>
      <c r="C423" s="62"/>
      <c r="D423" s="62"/>
      <c r="E423" s="62"/>
      <c r="F423" s="64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4"/>
      <c r="C424" s="62"/>
      <c r="D424" s="62"/>
      <c r="E424" s="62"/>
      <c r="F424" s="64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4"/>
      <c r="C425" s="62"/>
      <c r="D425" s="62"/>
      <c r="E425" s="62"/>
      <c r="F425" s="64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4"/>
      <c r="C426" s="62"/>
      <c r="D426" s="62"/>
      <c r="E426" s="62"/>
      <c r="F426" s="64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4"/>
      <c r="C427" s="62"/>
      <c r="D427" s="62"/>
      <c r="E427" s="62"/>
      <c r="F427" s="64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4"/>
      <c r="C428" s="62"/>
      <c r="D428" s="62"/>
      <c r="E428" s="62"/>
      <c r="F428" s="64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4"/>
      <c r="C429" s="62"/>
      <c r="D429" s="62"/>
      <c r="E429" s="62"/>
      <c r="F429" s="64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4"/>
      <c r="C430" s="62"/>
      <c r="D430" s="62"/>
      <c r="E430" s="62"/>
      <c r="F430" s="64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4"/>
      <c r="C431" s="62"/>
      <c r="D431" s="62"/>
      <c r="E431" s="62"/>
      <c r="F431" s="64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4"/>
      <c r="C432" s="62"/>
      <c r="D432" s="62"/>
      <c r="E432" s="62"/>
      <c r="F432" s="64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4"/>
      <c r="C433" s="62"/>
      <c r="D433" s="62"/>
      <c r="E433" s="62"/>
      <c r="F433" s="64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4"/>
      <c r="C434" s="62"/>
      <c r="D434" s="62"/>
      <c r="E434" s="62"/>
      <c r="F434" s="64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4"/>
      <c r="C435" s="62"/>
      <c r="D435" s="62"/>
      <c r="E435" s="62"/>
      <c r="F435" s="64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4"/>
      <c r="C436" s="62"/>
      <c r="D436" s="62"/>
      <c r="E436" s="62"/>
      <c r="F436" s="64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4"/>
      <c r="C437" s="62"/>
      <c r="D437" s="62"/>
      <c r="E437" s="62"/>
      <c r="F437" s="64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4"/>
      <c r="C438" s="62"/>
      <c r="D438" s="62"/>
      <c r="E438" s="62"/>
      <c r="F438" s="64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4"/>
      <c r="C439" s="62"/>
      <c r="D439" s="62"/>
      <c r="E439" s="62"/>
      <c r="F439" s="64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4"/>
      <c r="C440" s="62"/>
      <c r="D440" s="62"/>
      <c r="E440" s="62"/>
      <c r="F440" s="64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4"/>
      <c r="C441" s="62"/>
      <c r="D441" s="62"/>
      <c r="E441" s="62"/>
      <c r="F441" s="64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4"/>
      <c r="C442" s="62"/>
      <c r="D442" s="62"/>
      <c r="E442" s="62"/>
      <c r="F442" s="64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4"/>
      <c r="C443" s="62"/>
      <c r="D443" s="62"/>
      <c r="E443" s="62"/>
      <c r="F443" s="64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4"/>
      <c r="C444" s="62"/>
      <c r="D444" s="62"/>
      <c r="E444" s="62"/>
      <c r="F444" s="64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4"/>
      <c r="C445" s="62"/>
      <c r="D445" s="62"/>
      <c r="E445" s="62"/>
      <c r="F445" s="64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4"/>
      <c r="C446" s="62"/>
      <c r="D446" s="62"/>
      <c r="E446" s="62"/>
      <c r="F446" s="64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4"/>
      <c r="C447" s="62"/>
      <c r="D447" s="62"/>
      <c r="E447" s="62"/>
      <c r="F447" s="64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4"/>
      <c r="C448" s="62"/>
      <c r="D448" s="62"/>
      <c r="E448" s="62"/>
      <c r="F448" s="64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4"/>
      <c r="C449" s="62"/>
      <c r="D449" s="62"/>
      <c r="E449" s="62"/>
      <c r="F449" s="64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4"/>
      <c r="C450" s="62"/>
      <c r="D450" s="62"/>
      <c r="E450" s="62"/>
      <c r="F450" s="64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4"/>
      <c r="C451" s="62"/>
      <c r="D451" s="62"/>
      <c r="E451" s="62"/>
      <c r="F451" s="64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4"/>
      <c r="C452" s="62"/>
      <c r="D452" s="62"/>
      <c r="E452" s="62"/>
      <c r="F452" s="64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4"/>
      <c r="C453" s="62"/>
      <c r="D453" s="62"/>
      <c r="E453" s="62"/>
      <c r="F453" s="64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4"/>
      <c r="C454" s="62"/>
      <c r="D454" s="62"/>
      <c r="E454" s="62"/>
      <c r="F454" s="64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4"/>
      <c r="C455" s="62"/>
      <c r="D455" s="62"/>
      <c r="E455" s="62"/>
      <c r="F455" s="64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4"/>
      <c r="C456" s="62"/>
      <c r="D456" s="62"/>
      <c r="E456" s="62"/>
      <c r="F456" s="64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4"/>
      <c r="C457" s="62"/>
      <c r="D457" s="62"/>
      <c r="E457" s="62"/>
      <c r="F457" s="64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4"/>
      <c r="C458" s="62"/>
      <c r="D458" s="62"/>
      <c r="E458" s="62"/>
      <c r="F458" s="64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4"/>
      <c r="C459" s="62"/>
      <c r="D459" s="62"/>
      <c r="E459" s="62"/>
      <c r="F459" s="64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4"/>
      <c r="C460" s="62"/>
      <c r="D460" s="62"/>
      <c r="E460" s="62"/>
      <c r="F460" s="64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4"/>
      <c r="C461" s="62"/>
      <c r="D461" s="62"/>
      <c r="E461" s="62"/>
      <c r="F461" s="64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4"/>
      <c r="C462" s="62"/>
      <c r="D462" s="62"/>
      <c r="E462" s="62"/>
      <c r="F462" s="64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4"/>
      <c r="C463" s="62"/>
      <c r="D463" s="62"/>
      <c r="E463" s="62"/>
      <c r="F463" s="64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4"/>
      <c r="C464" s="62"/>
      <c r="D464" s="62"/>
      <c r="E464" s="62"/>
      <c r="F464" s="64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4"/>
      <c r="C465" s="62"/>
      <c r="D465" s="62"/>
      <c r="E465" s="62"/>
      <c r="F465" s="64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4"/>
      <c r="C466" s="62"/>
      <c r="D466" s="62"/>
      <c r="E466" s="62"/>
      <c r="F466" s="64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4"/>
      <c r="C467" s="62"/>
      <c r="D467" s="62"/>
      <c r="E467" s="62"/>
      <c r="F467" s="64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4"/>
      <c r="C468" s="62"/>
      <c r="D468" s="62"/>
      <c r="E468" s="62"/>
      <c r="F468" s="64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4"/>
      <c r="C469" s="62"/>
      <c r="D469" s="62"/>
      <c r="E469" s="62"/>
      <c r="F469" s="64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4"/>
      <c r="C470" s="62"/>
      <c r="D470" s="62"/>
      <c r="E470" s="62"/>
      <c r="F470" s="64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4"/>
      <c r="C471" s="62"/>
      <c r="D471" s="62"/>
      <c r="E471" s="62"/>
      <c r="F471" s="64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4"/>
      <c r="C472" s="62"/>
      <c r="D472" s="62"/>
      <c r="E472" s="62"/>
      <c r="F472" s="64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4"/>
      <c r="C473" s="62"/>
      <c r="D473" s="62"/>
      <c r="E473" s="62"/>
      <c r="F473" s="64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4"/>
      <c r="C474" s="62"/>
      <c r="D474" s="62"/>
      <c r="E474" s="62"/>
      <c r="F474" s="64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4"/>
      <c r="C475" s="62"/>
      <c r="D475" s="62"/>
      <c r="E475" s="62"/>
      <c r="F475" s="64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4"/>
      <c r="C476" s="62"/>
      <c r="D476" s="62"/>
      <c r="E476" s="62"/>
      <c r="F476" s="64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4"/>
      <c r="C477" s="62"/>
      <c r="D477" s="62"/>
      <c r="E477" s="62"/>
      <c r="F477" s="64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4"/>
      <c r="C478" s="62"/>
      <c r="D478" s="62"/>
      <c r="E478" s="62"/>
      <c r="F478" s="64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4"/>
      <c r="C479" s="62"/>
      <c r="D479" s="62"/>
      <c r="E479" s="62"/>
      <c r="F479" s="64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4"/>
      <c r="C480" s="62"/>
      <c r="D480" s="62"/>
      <c r="E480" s="62"/>
      <c r="F480" s="64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4"/>
      <c r="C481" s="62"/>
      <c r="D481" s="62"/>
      <c r="E481" s="62"/>
      <c r="F481" s="64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4"/>
      <c r="C482" s="62"/>
      <c r="D482" s="62"/>
      <c r="E482" s="62"/>
      <c r="F482" s="64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4"/>
      <c r="C483" s="62"/>
      <c r="D483" s="62"/>
      <c r="E483" s="62"/>
      <c r="F483" s="64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4"/>
      <c r="C484" s="62"/>
      <c r="D484" s="62"/>
      <c r="E484" s="62"/>
      <c r="F484" s="64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4"/>
      <c r="C485" s="62"/>
      <c r="D485" s="62"/>
      <c r="E485" s="62"/>
      <c r="F485" s="64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4"/>
      <c r="C486" s="62"/>
      <c r="D486" s="62"/>
      <c r="E486" s="62"/>
      <c r="F486" s="64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4"/>
      <c r="C487" s="62"/>
      <c r="D487" s="62"/>
      <c r="E487" s="62"/>
      <c r="F487" s="64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4"/>
      <c r="C488" s="62"/>
      <c r="D488" s="62"/>
      <c r="E488" s="62"/>
      <c r="F488" s="64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4"/>
      <c r="C489" s="62"/>
      <c r="D489" s="62"/>
      <c r="E489" s="62"/>
      <c r="F489" s="64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4"/>
      <c r="C490" s="62"/>
      <c r="D490" s="62"/>
      <c r="E490" s="62"/>
      <c r="F490" s="64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4"/>
      <c r="C491" s="62"/>
      <c r="D491" s="62"/>
      <c r="E491" s="62"/>
      <c r="F491" s="64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4"/>
      <c r="C492" s="62"/>
      <c r="D492" s="62"/>
      <c r="E492" s="62"/>
      <c r="F492" s="64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4"/>
      <c r="C493" s="62"/>
      <c r="D493" s="62"/>
      <c r="E493" s="62"/>
      <c r="F493" s="64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4"/>
      <c r="C494" s="62"/>
      <c r="D494" s="62"/>
      <c r="E494" s="62"/>
      <c r="F494" s="64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4"/>
      <c r="C495" s="62"/>
      <c r="D495" s="62"/>
      <c r="E495" s="62"/>
      <c r="F495" s="64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4"/>
      <c r="C496" s="62"/>
      <c r="D496" s="62"/>
      <c r="E496" s="62"/>
      <c r="F496" s="64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4"/>
      <c r="C497" s="62"/>
      <c r="D497" s="62"/>
      <c r="E497" s="62"/>
      <c r="F497" s="64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4"/>
      <c r="C498" s="62"/>
      <c r="D498" s="62"/>
      <c r="E498" s="62"/>
      <c r="F498" s="64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4"/>
      <c r="C499" s="62"/>
      <c r="D499" s="62"/>
      <c r="E499" s="62"/>
      <c r="F499" s="64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4"/>
      <c r="C500" s="62"/>
      <c r="D500" s="62"/>
      <c r="E500" s="62"/>
      <c r="F500" s="64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4"/>
      <c r="C501" s="62"/>
      <c r="D501" s="62"/>
      <c r="E501" s="62"/>
      <c r="F501" s="64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4"/>
      <c r="C502" s="62"/>
      <c r="D502" s="62"/>
      <c r="E502" s="62"/>
      <c r="F502" s="64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4"/>
      <c r="C503" s="62"/>
      <c r="D503" s="62"/>
      <c r="E503" s="62"/>
      <c r="F503" s="64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4"/>
      <c r="C504" s="62"/>
      <c r="D504" s="62"/>
      <c r="E504" s="62"/>
      <c r="F504" s="64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4"/>
      <c r="C505" s="62"/>
      <c r="D505" s="62"/>
      <c r="E505" s="62"/>
      <c r="F505" s="64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4"/>
      <c r="C506" s="62"/>
      <c r="D506" s="62"/>
      <c r="E506" s="62"/>
      <c r="F506" s="64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4"/>
      <c r="C507" s="62"/>
      <c r="D507" s="62"/>
      <c r="E507" s="62"/>
      <c r="F507" s="64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4"/>
      <c r="C508" s="62"/>
      <c r="D508" s="62"/>
      <c r="E508" s="62"/>
      <c r="F508" s="64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4"/>
      <c r="C509" s="62"/>
      <c r="D509" s="62"/>
      <c r="E509" s="62"/>
      <c r="F509" s="64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4"/>
      <c r="C510" s="62"/>
      <c r="D510" s="62"/>
      <c r="E510" s="62"/>
      <c r="F510" s="64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4"/>
      <c r="C511" s="62"/>
      <c r="D511" s="62"/>
      <c r="E511" s="62"/>
      <c r="F511" s="64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4"/>
      <c r="C512" s="62"/>
      <c r="D512" s="62"/>
      <c r="E512" s="62"/>
      <c r="F512" s="64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4"/>
      <c r="C513" s="62"/>
      <c r="D513" s="62"/>
      <c r="E513" s="62"/>
      <c r="F513" s="64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4"/>
      <c r="C514" s="62"/>
      <c r="D514" s="62"/>
      <c r="E514" s="62"/>
      <c r="F514" s="64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4"/>
      <c r="C515" s="62"/>
      <c r="D515" s="62"/>
      <c r="E515" s="62"/>
      <c r="F515" s="64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4"/>
      <c r="C516" s="62"/>
      <c r="D516" s="62"/>
      <c r="E516" s="62"/>
      <c r="F516" s="64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4"/>
      <c r="C517" s="62"/>
      <c r="D517" s="62"/>
      <c r="E517" s="62"/>
      <c r="F517" s="64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4"/>
      <c r="C518" s="62"/>
      <c r="D518" s="62"/>
      <c r="E518" s="62"/>
      <c r="F518" s="64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4"/>
      <c r="C519" s="62"/>
      <c r="D519" s="62"/>
      <c r="E519" s="62"/>
      <c r="F519" s="64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4"/>
      <c r="C520" s="62"/>
      <c r="D520" s="62"/>
      <c r="E520" s="62"/>
      <c r="F520" s="64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4"/>
      <c r="C521" s="62"/>
      <c r="D521" s="62"/>
      <c r="E521" s="62"/>
      <c r="F521" s="64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4"/>
      <c r="C522" s="62"/>
      <c r="D522" s="62"/>
      <c r="E522" s="62"/>
      <c r="F522" s="64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4"/>
      <c r="C523" s="62"/>
      <c r="D523" s="62"/>
      <c r="E523" s="62"/>
      <c r="F523" s="64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4"/>
      <c r="C524" s="62"/>
      <c r="D524" s="62"/>
      <c r="E524" s="62"/>
      <c r="F524" s="64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4"/>
      <c r="C525" s="62"/>
      <c r="D525" s="62"/>
      <c r="E525" s="62"/>
      <c r="F525" s="64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4"/>
      <c r="C526" s="62"/>
      <c r="D526" s="62"/>
      <c r="E526" s="62"/>
      <c r="F526" s="64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4"/>
      <c r="C527" s="62"/>
      <c r="D527" s="62"/>
      <c r="E527" s="62"/>
      <c r="F527" s="64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4"/>
      <c r="C528" s="62"/>
      <c r="D528" s="62"/>
      <c r="E528" s="62"/>
      <c r="F528" s="64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4"/>
      <c r="C529" s="62"/>
      <c r="D529" s="62"/>
      <c r="E529" s="62"/>
      <c r="F529" s="64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4"/>
      <c r="C530" s="62"/>
      <c r="D530" s="62"/>
      <c r="E530" s="62"/>
      <c r="F530" s="64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4"/>
      <c r="C531" s="62"/>
      <c r="D531" s="62"/>
      <c r="E531" s="62"/>
      <c r="F531" s="64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4"/>
      <c r="C532" s="62"/>
      <c r="D532" s="62"/>
      <c r="E532" s="62"/>
      <c r="F532" s="64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4"/>
      <c r="C533" s="62"/>
      <c r="D533" s="62"/>
      <c r="E533" s="62"/>
      <c r="F533" s="64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4"/>
      <c r="C534" s="62"/>
      <c r="D534" s="62"/>
      <c r="E534" s="62"/>
      <c r="F534" s="64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4"/>
      <c r="C535" s="62"/>
      <c r="D535" s="62"/>
      <c r="E535" s="62"/>
      <c r="F535" s="64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4"/>
      <c r="C536" s="62"/>
      <c r="D536" s="62"/>
      <c r="E536" s="62"/>
      <c r="F536" s="64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4"/>
      <c r="C537" s="62"/>
      <c r="D537" s="62"/>
      <c r="E537" s="62"/>
      <c r="F537" s="64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4"/>
      <c r="C538" s="62"/>
      <c r="D538" s="62"/>
      <c r="E538" s="62"/>
      <c r="F538" s="64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4"/>
      <c r="C539" s="62"/>
      <c r="D539" s="62"/>
      <c r="E539" s="62"/>
      <c r="F539" s="64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4"/>
      <c r="C540" s="62"/>
      <c r="D540" s="62"/>
      <c r="E540" s="62"/>
      <c r="F540" s="64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4"/>
      <c r="C541" s="62"/>
      <c r="D541" s="62"/>
      <c r="E541" s="62"/>
      <c r="F541" s="64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4"/>
      <c r="C542" s="62"/>
      <c r="D542" s="62"/>
      <c r="E542" s="62"/>
      <c r="F542" s="64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4"/>
      <c r="C543" s="62"/>
      <c r="D543" s="62"/>
      <c r="E543" s="62"/>
      <c r="F543" s="64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4"/>
      <c r="C544" s="62"/>
      <c r="D544" s="62"/>
      <c r="E544" s="62"/>
      <c r="F544" s="64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4"/>
      <c r="C545" s="62"/>
      <c r="D545" s="62"/>
      <c r="E545" s="62"/>
      <c r="F545" s="64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4"/>
      <c r="C546" s="62"/>
      <c r="D546" s="62"/>
      <c r="E546" s="62"/>
      <c r="F546" s="64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4"/>
      <c r="C547" s="62"/>
      <c r="D547" s="62"/>
      <c r="E547" s="62"/>
      <c r="F547" s="64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4"/>
      <c r="C548" s="62"/>
      <c r="D548" s="62"/>
      <c r="E548" s="62"/>
      <c r="F548" s="64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4"/>
      <c r="C549" s="62"/>
      <c r="D549" s="62"/>
      <c r="E549" s="62"/>
      <c r="F549" s="64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4"/>
      <c r="C550" s="62"/>
      <c r="D550" s="62"/>
      <c r="E550" s="62"/>
      <c r="F550" s="64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4"/>
      <c r="C551" s="62"/>
      <c r="D551" s="62"/>
      <c r="E551" s="62"/>
      <c r="F551" s="64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4"/>
      <c r="C552" s="62"/>
      <c r="D552" s="62"/>
      <c r="E552" s="62"/>
      <c r="F552" s="64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4"/>
      <c r="C553" s="62"/>
      <c r="D553" s="62"/>
      <c r="E553" s="62"/>
      <c r="F553" s="64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4"/>
      <c r="C554" s="62"/>
      <c r="D554" s="62"/>
      <c r="E554" s="62"/>
      <c r="F554" s="64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4"/>
      <c r="C555" s="62"/>
      <c r="D555" s="62"/>
      <c r="E555" s="62"/>
      <c r="F555" s="64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4"/>
      <c r="C556" s="62"/>
      <c r="D556" s="62"/>
      <c r="E556" s="62"/>
      <c r="F556" s="64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4"/>
      <c r="C557" s="62"/>
      <c r="D557" s="62"/>
      <c r="E557" s="62"/>
      <c r="F557" s="64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4"/>
      <c r="C558" s="62"/>
      <c r="D558" s="62"/>
      <c r="E558" s="62"/>
      <c r="F558" s="64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4"/>
      <c r="C559" s="62"/>
      <c r="D559" s="62"/>
      <c r="E559" s="62"/>
      <c r="F559" s="64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4"/>
      <c r="C560" s="62"/>
      <c r="D560" s="62"/>
      <c r="E560" s="62"/>
      <c r="F560" s="64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4"/>
      <c r="C561" s="62"/>
      <c r="D561" s="62"/>
      <c r="E561" s="62"/>
      <c r="F561" s="64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4"/>
      <c r="C562" s="62"/>
      <c r="D562" s="62"/>
      <c r="E562" s="62"/>
      <c r="F562" s="64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4"/>
      <c r="C563" s="62"/>
      <c r="D563" s="62"/>
      <c r="E563" s="62"/>
      <c r="F563" s="64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4"/>
      <c r="C564" s="62"/>
      <c r="D564" s="62"/>
      <c r="E564" s="62"/>
      <c r="F564" s="64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4"/>
      <c r="C565" s="62"/>
      <c r="D565" s="62"/>
      <c r="E565" s="62"/>
      <c r="F565" s="64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4"/>
      <c r="C566" s="62"/>
      <c r="D566" s="62"/>
      <c r="E566" s="62"/>
      <c r="F566" s="64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4"/>
      <c r="C567" s="62"/>
      <c r="D567" s="62"/>
      <c r="E567" s="62"/>
      <c r="F567" s="64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4"/>
      <c r="C568" s="62"/>
      <c r="D568" s="62"/>
      <c r="E568" s="62"/>
      <c r="F568" s="64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4"/>
      <c r="C569" s="62"/>
      <c r="D569" s="62"/>
      <c r="E569" s="62"/>
      <c r="F569" s="64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4"/>
      <c r="C570" s="62"/>
      <c r="D570" s="62"/>
      <c r="E570" s="62"/>
      <c r="F570" s="64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4"/>
      <c r="C571" s="62"/>
      <c r="D571" s="62"/>
      <c r="E571" s="62"/>
      <c r="F571" s="64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4"/>
      <c r="C572" s="62"/>
      <c r="D572" s="62"/>
      <c r="E572" s="62"/>
      <c r="F572" s="64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4"/>
      <c r="C573" s="62"/>
      <c r="D573" s="62"/>
      <c r="E573" s="62"/>
      <c r="F573" s="64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4"/>
      <c r="C574" s="62"/>
      <c r="D574" s="62"/>
      <c r="E574" s="62"/>
      <c r="F574" s="64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4"/>
      <c r="C575" s="62"/>
      <c r="D575" s="62"/>
      <c r="E575" s="62"/>
      <c r="F575" s="64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4"/>
      <c r="C576" s="62"/>
      <c r="D576" s="62"/>
      <c r="E576" s="62"/>
      <c r="F576" s="64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4"/>
      <c r="C577" s="62"/>
      <c r="D577" s="62"/>
      <c r="E577" s="62"/>
      <c r="F577" s="64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4"/>
      <c r="C578" s="62"/>
      <c r="D578" s="62"/>
      <c r="E578" s="62"/>
      <c r="F578" s="64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4"/>
      <c r="C579" s="62"/>
      <c r="D579" s="62"/>
      <c r="E579" s="62"/>
      <c r="F579" s="64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4"/>
      <c r="C580" s="62"/>
      <c r="D580" s="62"/>
      <c r="E580" s="62"/>
      <c r="F580" s="64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4"/>
      <c r="C581" s="62"/>
      <c r="D581" s="62"/>
      <c r="E581" s="62"/>
      <c r="F581" s="64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4"/>
      <c r="C582" s="62"/>
      <c r="D582" s="62"/>
      <c r="E582" s="62"/>
      <c r="F582" s="64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4"/>
      <c r="C583" s="62"/>
      <c r="D583" s="62"/>
      <c r="E583" s="62"/>
      <c r="F583" s="64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4"/>
      <c r="C584" s="62"/>
      <c r="D584" s="62"/>
      <c r="E584" s="62"/>
      <c r="F584" s="64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4"/>
      <c r="C585" s="62"/>
      <c r="D585" s="62"/>
      <c r="E585" s="62"/>
      <c r="F585" s="64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4"/>
      <c r="C586" s="62"/>
      <c r="D586" s="62"/>
      <c r="E586" s="62"/>
      <c r="F586" s="64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4"/>
      <c r="C587" s="62"/>
      <c r="D587" s="62"/>
      <c r="E587" s="62"/>
      <c r="F587" s="64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4"/>
      <c r="C588" s="62"/>
      <c r="D588" s="62"/>
      <c r="E588" s="62"/>
      <c r="F588" s="64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4"/>
      <c r="C589" s="62"/>
      <c r="D589" s="62"/>
      <c r="E589" s="62"/>
      <c r="F589" s="64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4"/>
      <c r="C590" s="62"/>
      <c r="D590" s="62"/>
      <c r="E590" s="62"/>
      <c r="F590" s="64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4"/>
      <c r="C591" s="62"/>
      <c r="D591" s="62"/>
      <c r="E591" s="62"/>
      <c r="F591" s="64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4"/>
      <c r="C592" s="62"/>
      <c r="D592" s="62"/>
      <c r="E592" s="62"/>
      <c r="F592" s="64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4"/>
      <c r="C593" s="62"/>
      <c r="D593" s="62"/>
      <c r="E593" s="62"/>
      <c r="F593" s="64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4"/>
      <c r="C594" s="62"/>
      <c r="D594" s="62"/>
      <c r="E594" s="62"/>
      <c r="F594" s="64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4"/>
      <c r="C595" s="62"/>
      <c r="D595" s="62"/>
      <c r="E595" s="62"/>
      <c r="F595" s="64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4"/>
      <c r="C596" s="62"/>
      <c r="D596" s="62"/>
      <c r="E596" s="62"/>
      <c r="F596" s="64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4"/>
      <c r="C597" s="62"/>
      <c r="D597" s="62"/>
      <c r="E597" s="62"/>
      <c r="F597" s="64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4"/>
      <c r="C598" s="62"/>
      <c r="D598" s="62"/>
      <c r="E598" s="62"/>
      <c r="F598" s="64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4"/>
      <c r="C599" s="62"/>
      <c r="D599" s="62"/>
      <c r="E599" s="62"/>
      <c r="F599" s="64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4"/>
      <c r="C600" s="62"/>
      <c r="D600" s="62"/>
      <c r="E600" s="62"/>
      <c r="F600" s="64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4"/>
      <c r="C601" s="62"/>
      <c r="D601" s="62"/>
      <c r="E601" s="62"/>
      <c r="F601" s="64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4"/>
      <c r="C602" s="62"/>
      <c r="D602" s="62"/>
      <c r="E602" s="62"/>
      <c r="F602" s="64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4"/>
      <c r="C603" s="62"/>
      <c r="D603" s="62"/>
      <c r="E603" s="62"/>
      <c r="F603" s="64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4"/>
      <c r="C604" s="62"/>
      <c r="D604" s="62"/>
      <c r="E604" s="62"/>
      <c r="F604" s="64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4"/>
      <c r="C605" s="62"/>
      <c r="D605" s="62"/>
      <c r="E605" s="62"/>
      <c r="F605" s="64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4"/>
      <c r="C606" s="62"/>
      <c r="D606" s="62"/>
      <c r="E606" s="62"/>
      <c r="F606" s="64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4"/>
      <c r="C607" s="62"/>
      <c r="D607" s="62"/>
      <c r="E607" s="62"/>
      <c r="F607" s="64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4"/>
      <c r="C608" s="62"/>
      <c r="D608" s="62"/>
      <c r="E608" s="62"/>
      <c r="F608" s="64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4"/>
      <c r="C609" s="62"/>
      <c r="D609" s="62"/>
      <c r="E609" s="62"/>
      <c r="F609" s="64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4"/>
      <c r="C610" s="62"/>
      <c r="D610" s="62"/>
      <c r="E610" s="62"/>
      <c r="F610" s="64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4"/>
      <c r="C611" s="62"/>
      <c r="D611" s="62"/>
      <c r="E611" s="62"/>
      <c r="F611" s="64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4"/>
      <c r="C612" s="62"/>
      <c r="D612" s="62"/>
      <c r="E612" s="62"/>
      <c r="F612" s="64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4"/>
      <c r="C613" s="62"/>
      <c r="D613" s="62"/>
      <c r="E613" s="62"/>
      <c r="F613" s="64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4"/>
      <c r="C614" s="62"/>
      <c r="D614" s="62"/>
      <c r="E614" s="62"/>
      <c r="F614" s="64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4"/>
      <c r="C615" s="62"/>
      <c r="D615" s="62"/>
      <c r="E615" s="62"/>
      <c r="F615" s="64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4"/>
      <c r="C616" s="62"/>
      <c r="D616" s="62"/>
      <c r="E616" s="62"/>
      <c r="F616" s="64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4"/>
      <c r="C617" s="62"/>
      <c r="D617" s="62"/>
      <c r="E617" s="62"/>
      <c r="F617" s="64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4"/>
      <c r="C618" s="62"/>
      <c r="D618" s="62"/>
      <c r="E618" s="62"/>
      <c r="F618" s="64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4"/>
      <c r="C619" s="62"/>
      <c r="D619" s="62"/>
      <c r="E619" s="62"/>
      <c r="F619" s="64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4"/>
      <c r="C620" s="62"/>
      <c r="D620" s="62"/>
      <c r="E620" s="62"/>
      <c r="F620" s="64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4"/>
      <c r="C621" s="62"/>
      <c r="D621" s="62"/>
      <c r="E621" s="62"/>
      <c r="F621" s="64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4"/>
      <c r="C622" s="62"/>
      <c r="D622" s="62"/>
      <c r="E622" s="62"/>
      <c r="F622" s="64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4"/>
      <c r="C623" s="62"/>
      <c r="D623" s="62"/>
      <c r="E623" s="62"/>
      <c r="F623" s="64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4"/>
      <c r="C624" s="62"/>
      <c r="D624" s="62"/>
      <c r="E624" s="62"/>
      <c r="F624" s="64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4"/>
      <c r="C625" s="62"/>
      <c r="D625" s="62"/>
      <c r="E625" s="62"/>
      <c r="F625" s="64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4"/>
      <c r="C626" s="62"/>
      <c r="D626" s="62"/>
      <c r="E626" s="62"/>
      <c r="F626" s="64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4"/>
      <c r="C627" s="62"/>
      <c r="D627" s="62"/>
      <c r="E627" s="62"/>
      <c r="F627" s="64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4"/>
      <c r="C628" s="62"/>
      <c r="D628" s="62"/>
      <c r="E628" s="62"/>
      <c r="F628" s="64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4"/>
      <c r="C629" s="62"/>
      <c r="D629" s="62"/>
      <c r="E629" s="62"/>
      <c r="F629" s="64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4"/>
      <c r="C630" s="62"/>
      <c r="D630" s="62"/>
      <c r="E630" s="62"/>
      <c r="F630" s="64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4"/>
      <c r="C631" s="62"/>
      <c r="D631" s="62"/>
      <c r="E631" s="62"/>
      <c r="F631" s="64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4"/>
      <c r="C632" s="62"/>
      <c r="D632" s="62"/>
      <c r="E632" s="62"/>
      <c r="F632" s="64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4"/>
      <c r="C633" s="62"/>
      <c r="D633" s="62"/>
      <c r="E633" s="62"/>
      <c r="F633" s="64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4"/>
      <c r="C634" s="62"/>
      <c r="D634" s="62"/>
      <c r="E634" s="62"/>
      <c r="F634" s="64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4"/>
      <c r="C635" s="62"/>
      <c r="D635" s="62"/>
      <c r="E635" s="62"/>
      <c r="F635" s="64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4"/>
      <c r="C636" s="62"/>
      <c r="D636" s="62"/>
      <c r="E636" s="62"/>
      <c r="F636" s="64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4"/>
      <c r="C637" s="62"/>
      <c r="D637" s="62"/>
      <c r="E637" s="62"/>
      <c r="F637" s="64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4"/>
      <c r="C638" s="62"/>
      <c r="D638" s="62"/>
      <c r="E638" s="62"/>
      <c r="F638" s="64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4"/>
      <c r="C639" s="62"/>
      <c r="D639" s="62"/>
      <c r="E639" s="62"/>
      <c r="F639" s="64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4"/>
      <c r="C640" s="62"/>
      <c r="D640" s="62"/>
      <c r="E640" s="62"/>
      <c r="F640" s="64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4"/>
      <c r="C641" s="62"/>
      <c r="D641" s="62"/>
      <c r="E641" s="62"/>
      <c r="F641" s="64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4"/>
      <c r="C642" s="62"/>
      <c r="D642" s="62"/>
      <c r="E642" s="62"/>
      <c r="F642" s="64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4"/>
      <c r="C643" s="62"/>
      <c r="D643" s="62"/>
      <c r="E643" s="62"/>
      <c r="F643" s="64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4"/>
      <c r="C644" s="62"/>
      <c r="D644" s="62"/>
      <c r="E644" s="62"/>
      <c r="F644" s="64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4"/>
      <c r="C645" s="62"/>
      <c r="D645" s="62"/>
      <c r="E645" s="62"/>
      <c r="F645" s="64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4"/>
      <c r="C646" s="62"/>
      <c r="D646" s="62"/>
      <c r="E646" s="62"/>
      <c r="F646" s="64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4"/>
      <c r="C647" s="62"/>
      <c r="D647" s="62"/>
      <c r="E647" s="62"/>
      <c r="F647" s="64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4"/>
      <c r="C648" s="62"/>
      <c r="D648" s="62"/>
      <c r="E648" s="62"/>
      <c r="F648" s="64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4"/>
      <c r="C649" s="62"/>
      <c r="D649" s="62"/>
      <c r="E649" s="62"/>
      <c r="F649" s="64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4"/>
      <c r="C650" s="62"/>
      <c r="D650" s="62"/>
      <c r="E650" s="62"/>
      <c r="F650" s="64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4"/>
      <c r="C651" s="62"/>
      <c r="D651" s="62"/>
      <c r="E651" s="62"/>
      <c r="F651" s="64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4"/>
      <c r="C652" s="62"/>
      <c r="D652" s="62"/>
      <c r="E652" s="62"/>
      <c r="F652" s="64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4"/>
      <c r="C653" s="62"/>
      <c r="D653" s="62"/>
      <c r="E653" s="62"/>
      <c r="F653" s="64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4"/>
      <c r="C654" s="62"/>
      <c r="D654" s="62"/>
      <c r="E654" s="62"/>
      <c r="F654" s="64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4"/>
      <c r="C655" s="62"/>
      <c r="D655" s="62"/>
      <c r="E655" s="62"/>
      <c r="F655" s="64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4"/>
      <c r="C656" s="62"/>
      <c r="D656" s="62"/>
      <c r="E656" s="62"/>
      <c r="F656" s="64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4"/>
      <c r="C657" s="62"/>
      <c r="D657" s="62"/>
      <c r="E657" s="62"/>
      <c r="F657" s="64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4"/>
      <c r="C658" s="62"/>
      <c r="D658" s="62"/>
      <c r="E658" s="62"/>
      <c r="F658" s="64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4"/>
      <c r="C659" s="62"/>
      <c r="D659" s="62"/>
      <c r="E659" s="62"/>
      <c r="F659" s="64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4"/>
      <c r="C660" s="62"/>
      <c r="D660" s="62"/>
      <c r="E660" s="62"/>
      <c r="F660" s="64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4"/>
      <c r="C661" s="62"/>
      <c r="D661" s="62"/>
      <c r="E661" s="62"/>
      <c r="F661" s="64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4"/>
      <c r="C662" s="62"/>
      <c r="D662" s="62"/>
      <c r="E662" s="62"/>
      <c r="F662" s="64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4"/>
      <c r="C663" s="62"/>
      <c r="D663" s="62"/>
      <c r="E663" s="62"/>
      <c r="F663" s="64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4"/>
      <c r="C664" s="62"/>
      <c r="D664" s="62"/>
      <c r="E664" s="62"/>
      <c r="F664" s="64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4"/>
      <c r="C665" s="62"/>
      <c r="D665" s="62"/>
      <c r="E665" s="62"/>
      <c r="F665" s="64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4"/>
      <c r="C666" s="62"/>
      <c r="D666" s="62"/>
      <c r="E666" s="62"/>
      <c r="F666" s="64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4"/>
      <c r="C667" s="62"/>
      <c r="D667" s="62"/>
      <c r="E667" s="62"/>
      <c r="F667" s="64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4"/>
      <c r="C668" s="62"/>
      <c r="D668" s="62"/>
      <c r="E668" s="62"/>
      <c r="F668" s="64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4"/>
      <c r="C669" s="62"/>
      <c r="D669" s="62"/>
      <c r="E669" s="62"/>
      <c r="F669" s="64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4"/>
      <c r="C670" s="62"/>
      <c r="D670" s="62"/>
      <c r="E670" s="62"/>
      <c r="F670" s="64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4"/>
      <c r="C671" s="62"/>
      <c r="D671" s="62"/>
      <c r="E671" s="62"/>
      <c r="F671" s="64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4"/>
      <c r="C672" s="62"/>
      <c r="D672" s="62"/>
      <c r="E672" s="62"/>
      <c r="F672" s="64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4"/>
      <c r="C673" s="62"/>
      <c r="D673" s="62"/>
      <c r="E673" s="62"/>
      <c r="F673" s="64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4"/>
      <c r="C674" s="62"/>
      <c r="D674" s="62"/>
      <c r="E674" s="62"/>
      <c r="F674" s="64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4"/>
      <c r="C675" s="62"/>
      <c r="D675" s="62"/>
      <c r="E675" s="62"/>
      <c r="F675" s="64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4"/>
      <c r="C676" s="62"/>
      <c r="D676" s="62"/>
      <c r="E676" s="62"/>
      <c r="F676" s="64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4"/>
      <c r="C677" s="62"/>
      <c r="D677" s="62"/>
      <c r="E677" s="62"/>
      <c r="F677" s="64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4"/>
      <c r="C678" s="62"/>
      <c r="D678" s="62"/>
      <c r="E678" s="62"/>
      <c r="F678" s="64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4"/>
      <c r="C679" s="62"/>
      <c r="D679" s="62"/>
      <c r="E679" s="62"/>
      <c r="F679" s="64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4"/>
      <c r="C680" s="62"/>
      <c r="D680" s="62"/>
      <c r="E680" s="62"/>
      <c r="F680" s="64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4"/>
      <c r="C681" s="62"/>
      <c r="D681" s="62"/>
      <c r="E681" s="62"/>
      <c r="F681" s="64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4"/>
      <c r="C682" s="62"/>
      <c r="D682" s="62"/>
      <c r="E682" s="62"/>
      <c r="F682" s="64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4"/>
      <c r="C683" s="62"/>
      <c r="D683" s="62"/>
      <c r="E683" s="62"/>
      <c r="F683" s="64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4"/>
      <c r="C684" s="62"/>
      <c r="D684" s="62"/>
      <c r="E684" s="62"/>
      <c r="F684" s="64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4"/>
      <c r="C685" s="62"/>
      <c r="D685" s="62"/>
      <c r="E685" s="62"/>
      <c r="F685" s="64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4"/>
      <c r="C686" s="62"/>
      <c r="D686" s="62"/>
      <c r="E686" s="62"/>
      <c r="F686" s="64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4"/>
      <c r="C687" s="62"/>
      <c r="D687" s="62"/>
      <c r="E687" s="62"/>
      <c r="F687" s="64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4"/>
      <c r="C688" s="62"/>
      <c r="D688" s="62"/>
      <c r="E688" s="62"/>
      <c r="F688" s="64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4"/>
      <c r="C689" s="62"/>
      <c r="D689" s="62"/>
      <c r="E689" s="62"/>
      <c r="F689" s="64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4"/>
      <c r="C690" s="62"/>
      <c r="D690" s="62"/>
      <c r="E690" s="62"/>
      <c r="F690" s="64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4"/>
      <c r="C691" s="62"/>
      <c r="D691" s="62"/>
      <c r="E691" s="62"/>
      <c r="F691" s="64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4"/>
      <c r="C692" s="62"/>
      <c r="D692" s="62"/>
      <c r="E692" s="62"/>
      <c r="F692" s="64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4"/>
      <c r="C693" s="62"/>
      <c r="D693" s="62"/>
      <c r="E693" s="62"/>
      <c r="F693" s="64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4"/>
      <c r="C694" s="62"/>
      <c r="D694" s="62"/>
      <c r="E694" s="62"/>
      <c r="F694" s="64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4"/>
      <c r="C695" s="62"/>
      <c r="D695" s="62"/>
      <c r="E695" s="62"/>
      <c r="F695" s="64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4"/>
      <c r="C696" s="62"/>
      <c r="D696" s="62"/>
      <c r="E696" s="62"/>
      <c r="F696" s="64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4"/>
      <c r="C697" s="62"/>
      <c r="D697" s="62"/>
      <c r="E697" s="62"/>
      <c r="F697" s="64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4"/>
      <c r="C698" s="62"/>
      <c r="D698" s="62"/>
      <c r="E698" s="62"/>
      <c r="F698" s="64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4"/>
      <c r="C699" s="62"/>
      <c r="D699" s="62"/>
      <c r="E699" s="62"/>
      <c r="F699" s="64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4"/>
      <c r="C700" s="62"/>
      <c r="D700" s="62"/>
      <c r="E700" s="62"/>
      <c r="F700" s="64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4"/>
      <c r="C701" s="62"/>
      <c r="D701" s="62"/>
      <c r="E701" s="62"/>
      <c r="F701" s="64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4"/>
      <c r="C702" s="62"/>
      <c r="D702" s="62"/>
      <c r="E702" s="62"/>
      <c r="F702" s="64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4"/>
      <c r="C703" s="62"/>
      <c r="D703" s="62"/>
      <c r="E703" s="62"/>
      <c r="F703" s="64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4"/>
      <c r="C704" s="62"/>
      <c r="D704" s="62"/>
      <c r="E704" s="62"/>
      <c r="F704" s="64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4"/>
      <c r="C705" s="62"/>
      <c r="D705" s="62"/>
      <c r="E705" s="62"/>
      <c r="F705" s="64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4"/>
      <c r="C706" s="62"/>
      <c r="D706" s="62"/>
      <c r="E706" s="62"/>
      <c r="F706" s="64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4"/>
      <c r="C707" s="62"/>
      <c r="D707" s="62"/>
      <c r="E707" s="62"/>
      <c r="F707" s="64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4"/>
      <c r="C708" s="62"/>
      <c r="D708" s="62"/>
      <c r="E708" s="62"/>
      <c r="F708" s="64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4"/>
      <c r="C709" s="62"/>
      <c r="D709" s="62"/>
      <c r="E709" s="62"/>
      <c r="F709" s="64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4"/>
      <c r="C710" s="62"/>
      <c r="D710" s="62"/>
      <c r="E710" s="62"/>
      <c r="F710" s="64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4"/>
      <c r="C711" s="62"/>
      <c r="D711" s="62"/>
      <c r="E711" s="62"/>
      <c r="F711" s="64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4"/>
      <c r="C712" s="62"/>
      <c r="D712" s="62"/>
      <c r="E712" s="62"/>
      <c r="F712" s="64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4"/>
      <c r="C713" s="62"/>
      <c r="D713" s="62"/>
      <c r="E713" s="62"/>
      <c r="F713" s="64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4"/>
      <c r="C714" s="62"/>
      <c r="D714" s="62"/>
      <c r="E714" s="62"/>
      <c r="F714" s="64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4"/>
      <c r="C715" s="62"/>
      <c r="D715" s="62"/>
      <c r="E715" s="62"/>
      <c r="F715" s="64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4"/>
      <c r="C716" s="62"/>
      <c r="D716" s="62"/>
      <c r="E716" s="62"/>
      <c r="F716" s="64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4"/>
      <c r="C717" s="62"/>
      <c r="D717" s="62"/>
      <c r="E717" s="62"/>
      <c r="F717" s="64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4"/>
      <c r="C718" s="62"/>
      <c r="D718" s="62"/>
      <c r="E718" s="62"/>
      <c r="F718" s="64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4"/>
      <c r="C719" s="62"/>
      <c r="D719" s="62"/>
      <c r="E719" s="62"/>
      <c r="F719" s="64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4"/>
      <c r="C720" s="62"/>
      <c r="D720" s="62"/>
      <c r="E720" s="62"/>
      <c r="F720" s="64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4"/>
      <c r="C721" s="62"/>
      <c r="D721" s="62"/>
      <c r="E721" s="62"/>
      <c r="F721" s="64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4"/>
      <c r="C722" s="62"/>
      <c r="D722" s="62"/>
      <c r="E722" s="62"/>
      <c r="F722" s="64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4"/>
      <c r="C723" s="62"/>
      <c r="D723" s="62"/>
      <c r="E723" s="62"/>
      <c r="F723" s="64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4"/>
      <c r="C724" s="62"/>
      <c r="D724" s="62"/>
      <c r="E724" s="62"/>
      <c r="F724" s="64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4"/>
      <c r="C725" s="62"/>
      <c r="D725" s="62"/>
      <c r="E725" s="62"/>
      <c r="F725" s="64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4"/>
      <c r="C726" s="62"/>
      <c r="D726" s="62"/>
      <c r="E726" s="62"/>
      <c r="F726" s="64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4"/>
      <c r="C727" s="62"/>
      <c r="D727" s="62"/>
      <c r="E727" s="62"/>
      <c r="F727" s="64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4"/>
      <c r="C728" s="62"/>
      <c r="D728" s="62"/>
      <c r="E728" s="62"/>
      <c r="F728" s="64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4"/>
      <c r="C729" s="62"/>
      <c r="D729" s="62"/>
      <c r="E729" s="62"/>
      <c r="F729" s="64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4"/>
      <c r="C730" s="62"/>
      <c r="D730" s="62"/>
      <c r="E730" s="62"/>
      <c r="F730" s="64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4"/>
      <c r="C731" s="62"/>
      <c r="D731" s="62"/>
      <c r="E731" s="62"/>
      <c r="F731" s="64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4"/>
      <c r="C732" s="62"/>
      <c r="D732" s="62"/>
      <c r="E732" s="62"/>
      <c r="F732" s="64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4"/>
      <c r="C733" s="62"/>
      <c r="D733" s="62"/>
      <c r="E733" s="62"/>
      <c r="F733" s="64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4"/>
      <c r="C734" s="62"/>
      <c r="D734" s="62"/>
      <c r="E734" s="62"/>
      <c r="F734" s="64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4"/>
      <c r="C735" s="62"/>
      <c r="D735" s="62"/>
      <c r="E735" s="62"/>
      <c r="F735" s="64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4"/>
      <c r="C736" s="62"/>
      <c r="D736" s="62"/>
      <c r="E736" s="62"/>
      <c r="F736" s="64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4"/>
      <c r="C737" s="62"/>
      <c r="D737" s="62"/>
      <c r="E737" s="62"/>
      <c r="F737" s="64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4"/>
      <c r="C738" s="62"/>
      <c r="D738" s="62"/>
      <c r="E738" s="62"/>
      <c r="F738" s="64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4"/>
      <c r="C739" s="62"/>
      <c r="D739" s="62"/>
      <c r="E739" s="62"/>
      <c r="F739" s="64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4"/>
      <c r="C740" s="62"/>
      <c r="D740" s="62"/>
      <c r="E740" s="62"/>
      <c r="F740" s="64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4"/>
      <c r="C741" s="62"/>
      <c r="D741" s="62"/>
      <c r="E741" s="62"/>
      <c r="F741" s="64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4"/>
      <c r="C742" s="62"/>
      <c r="D742" s="62"/>
      <c r="E742" s="62"/>
      <c r="F742" s="64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4"/>
      <c r="C743" s="62"/>
      <c r="D743" s="62"/>
      <c r="E743" s="62"/>
      <c r="F743" s="64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4"/>
      <c r="C744" s="62"/>
      <c r="D744" s="62"/>
      <c r="E744" s="62"/>
      <c r="F744" s="64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4"/>
      <c r="C745" s="62"/>
      <c r="D745" s="62"/>
      <c r="E745" s="62"/>
      <c r="F745" s="64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4"/>
      <c r="C746" s="62"/>
      <c r="D746" s="62"/>
      <c r="E746" s="62"/>
      <c r="F746" s="64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4"/>
      <c r="C747" s="62"/>
      <c r="D747" s="62"/>
      <c r="E747" s="62"/>
      <c r="F747" s="64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4"/>
      <c r="C748" s="62"/>
      <c r="D748" s="62"/>
      <c r="E748" s="62"/>
      <c r="F748" s="64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4"/>
      <c r="C749" s="62"/>
      <c r="D749" s="62"/>
      <c r="E749" s="62"/>
      <c r="F749" s="64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4"/>
      <c r="C750" s="62"/>
      <c r="D750" s="62"/>
      <c r="E750" s="62"/>
      <c r="F750" s="64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4"/>
      <c r="C751" s="62"/>
      <c r="D751" s="62"/>
      <c r="E751" s="62"/>
      <c r="F751" s="64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4"/>
      <c r="C752" s="62"/>
      <c r="D752" s="62"/>
      <c r="E752" s="62"/>
      <c r="F752" s="64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4"/>
      <c r="C753" s="62"/>
      <c r="D753" s="62"/>
      <c r="E753" s="62"/>
      <c r="F753" s="64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4"/>
      <c r="C754" s="62"/>
      <c r="D754" s="62"/>
      <c r="E754" s="62"/>
      <c r="F754" s="64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4"/>
      <c r="C755" s="62"/>
      <c r="D755" s="62"/>
      <c r="E755" s="62"/>
      <c r="F755" s="64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4"/>
      <c r="C756" s="62"/>
      <c r="D756" s="62"/>
      <c r="E756" s="62"/>
      <c r="F756" s="64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4"/>
      <c r="C757" s="62"/>
      <c r="D757" s="62"/>
      <c r="E757" s="62"/>
      <c r="F757" s="64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4"/>
      <c r="C758" s="62"/>
      <c r="D758" s="62"/>
      <c r="E758" s="62"/>
      <c r="F758" s="64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4"/>
      <c r="C759" s="62"/>
      <c r="D759" s="62"/>
      <c r="E759" s="62"/>
      <c r="F759" s="64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4"/>
      <c r="C760" s="62"/>
      <c r="D760" s="62"/>
      <c r="E760" s="62"/>
      <c r="F760" s="64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4"/>
      <c r="C761" s="62"/>
      <c r="D761" s="62"/>
      <c r="E761" s="62"/>
      <c r="F761" s="64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4"/>
      <c r="C762" s="62"/>
      <c r="D762" s="62"/>
      <c r="E762" s="62"/>
      <c r="F762" s="64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4"/>
      <c r="C763" s="62"/>
      <c r="D763" s="62"/>
      <c r="E763" s="62"/>
      <c r="F763" s="64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4"/>
      <c r="C764" s="62"/>
      <c r="D764" s="62"/>
      <c r="E764" s="62"/>
      <c r="F764" s="64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4"/>
      <c r="C765" s="62"/>
      <c r="D765" s="62"/>
      <c r="E765" s="62"/>
      <c r="F765" s="64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4"/>
      <c r="C766" s="62"/>
      <c r="D766" s="62"/>
      <c r="E766" s="62"/>
      <c r="F766" s="64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4"/>
      <c r="C767" s="62"/>
      <c r="D767" s="62"/>
      <c r="E767" s="62"/>
      <c r="F767" s="64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4"/>
      <c r="C768" s="62"/>
      <c r="D768" s="62"/>
      <c r="E768" s="62"/>
      <c r="F768" s="64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4"/>
      <c r="C769" s="62"/>
      <c r="D769" s="62"/>
      <c r="E769" s="62"/>
      <c r="F769" s="64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4"/>
      <c r="C770" s="62"/>
      <c r="D770" s="62"/>
      <c r="E770" s="62"/>
      <c r="F770" s="64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4"/>
      <c r="C771" s="62"/>
      <c r="D771" s="62"/>
      <c r="E771" s="62"/>
      <c r="F771" s="64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4"/>
      <c r="C772" s="62"/>
      <c r="D772" s="62"/>
      <c r="E772" s="62"/>
      <c r="F772" s="64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4"/>
      <c r="C773" s="62"/>
      <c r="D773" s="62"/>
      <c r="E773" s="62"/>
      <c r="F773" s="64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4"/>
      <c r="C774" s="62"/>
      <c r="D774" s="62"/>
      <c r="E774" s="62"/>
      <c r="F774" s="64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4"/>
      <c r="C775" s="62"/>
      <c r="D775" s="62"/>
      <c r="E775" s="62"/>
      <c r="F775" s="64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4"/>
      <c r="C776" s="62"/>
      <c r="D776" s="62"/>
      <c r="E776" s="62"/>
      <c r="F776" s="64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4"/>
      <c r="C777" s="62"/>
      <c r="D777" s="62"/>
      <c r="E777" s="62"/>
      <c r="F777" s="64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4"/>
      <c r="C778" s="62"/>
      <c r="D778" s="62"/>
      <c r="E778" s="62"/>
      <c r="F778" s="64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4"/>
      <c r="C779" s="62"/>
      <c r="D779" s="62"/>
      <c r="E779" s="62"/>
      <c r="F779" s="64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4"/>
      <c r="C780" s="62"/>
      <c r="D780" s="62"/>
      <c r="E780" s="62"/>
      <c r="F780" s="64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4"/>
      <c r="C781" s="62"/>
      <c r="D781" s="62"/>
      <c r="E781" s="62"/>
      <c r="F781" s="64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4"/>
      <c r="C782" s="62"/>
      <c r="D782" s="62"/>
      <c r="E782" s="62"/>
      <c r="F782" s="64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4"/>
      <c r="C783" s="62"/>
      <c r="D783" s="62"/>
      <c r="E783" s="62"/>
      <c r="F783" s="64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4"/>
      <c r="C784" s="62"/>
      <c r="D784" s="62"/>
      <c r="E784" s="62"/>
      <c r="F784" s="64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4"/>
      <c r="C785" s="62"/>
      <c r="D785" s="62"/>
      <c r="E785" s="62"/>
      <c r="F785" s="64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4"/>
      <c r="C786" s="62"/>
      <c r="D786" s="62"/>
      <c r="E786" s="62"/>
      <c r="F786" s="64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4"/>
      <c r="C787" s="62"/>
      <c r="D787" s="62"/>
      <c r="E787" s="62"/>
      <c r="F787" s="64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4"/>
      <c r="C788" s="62"/>
      <c r="D788" s="62"/>
      <c r="E788" s="62"/>
      <c r="F788" s="64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4"/>
      <c r="C789" s="62"/>
      <c r="D789" s="62"/>
      <c r="E789" s="62"/>
      <c r="F789" s="64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4"/>
      <c r="C790" s="62"/>
      <c r="D790" s="62"/>
      <c r="E790" s="62"/>
      <c r="F790" s="64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4"/>
      <c r="C791" s="62"/>
      <c r="D791" s="62"/>
      <c r="E791" s="62"/>
      <c r="F791" s="64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4"/>
      <c r="C792" s="62"/>
      <c r="D792" s="62"/>
      <c r="E792" s="62"/>
      <c r="F792" s="64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4"/>
      <c r="C793" s="62"/>
      <c r="D793" s="62"/>
      <c r="E793" s="62"/>
      <c r="F793" s="64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4"/>
      <c r="C794" s="62"/>
      <c r="D794" s="62"/>
      <c r="E794" s="62"/>
      <c r="F794" s="64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4"/>
      <c r="C795" s="62"/>
      <c r="D795" s="62"/>
      <c r="E795" s="62"/>
      <c r="F795" s="64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4"/>
      <c r="C796" s="62"/>
      <c r="D796" s="62"/>
      <c r="E796" s="62"/>
      <c r="F796" s="64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4"/>
      <c r="C797" s="62"/>
      <c r="D797" s="62"/>
      <c r="E797" s="62"/>
      <c r="F797" s="64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4"/>
      <c r="C798" s="62"/>
      <c r="D798" s="62"/>
      <c r="E798" s="62"/>
      <c r="F798" s="64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4"/>
      <c r="C799" s="62"/>
      <c r="D799" s="62"/>
      <c r="E799" s="62"/>
      <c r="F799" s="64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4"/>
      <c r="C800" s="62"/>
      <c r="D800" s="62"/>
      <c r="E800" s="62"/>
      <c r="F800" s="64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4"/>
      <c r="C801" s="62"/>
      <c r="D801" s="62"/>
      <c r="E801" s="62"/>
      <c r="F801" s="64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4"/>
      <c r="C802" s="62"/>
      <c r="D802" s="62"/>
      <c r="E802" s="62"/>
      <c r="F802" s="64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4"/>
      <c r="C803" s="62"/>
      <c r="D803" s="62"/>
      <c r="E803" s="62"/>
      <c r="F803" s="64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4"/>
      <c r="C804" s="62"/>
      <c r="D804" s="62"/>
      <c r="E804" s="62"/>
      <c r="F804" s="64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4"/>
      <c r="C805" s="62"/>
      <c r="D805" s="62"/>
      <c r="E805" s="62"/>
      <c r="F805" s="64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4"/>
      <c r="C806" s="62"/>
      <c r="D806" s="62"/>
      <c r="E806" s="62"/>
      <c r="F806" s="64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4"/>
      <c r="C807" s="62"/>
      <c r="D807" s="62"/>
      <c r="E807" s="62"/>
      <c r="F807" s="64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4"/>
      <c r="C808" s="62"/>
      <c r="D808" s="62"/>
      <c r="E808" s="62"/>
      <c r="F808" s="64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4"/>
      <c r="C809" s="62"/>
      <c r="D809" s="62"/>
      <c r="E809" s="62"/>
      <c r="F809" s="64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4"/>
      <c r="C810" s="62"/>
      <c r="D810" s="62"/>
      <c r="E810" s="62"/>
      <c r="F810" s="64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4"/>
      <c r="C811" s="62"/>
      <c r="D811" s="62"/>
      <c r="E811" s="62"/>
      <c r="F811" s="64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4"/>
      <c r="C812" s="62"/>
      <c r="D812" s="62"/>
      <c r="E812" s="62"/>
      <c r="F812" s="64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4"/>
      <c r="C813" s="62"/>
      <c r="D813" s="62"/>
      <c r="E813" s="62"/>
      <c r="F813" s="64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4"/>
      <c r="C814" s="62"/>
      <c r="D814" s="62"/>
      <c r="E814" s="62"/>
      <c r="F814" s="64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4"/>
      <c r="C815" s="62"/>
      <c r="D815" s="62"/>
      <c r="E815" s="62"/>
      <c r="F815" s="64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4"/>
      <c r="C816" s="62"/>
      <c r="D816" s="62"/>
      <c r="E816" s="62"/>
      <c r="F816" s="64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4"/>
      <c r="C817" s="62"/>
      <c r="D817" s="62"/>
      <c r="E817" s="62"/>
      <c r="F817" s="64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4"/>
      <c r="C818" s="62"/>
      <c r="D818" s="62"/>
      <c r="E818" s="62"/>
      <c r="F818" s="64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4"/>
      <c r="C819" s="62"/>
      <c r="D819" s="62"/>
      <c r="E819" s="62"/>
      <c r="F819" s="64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4"/>
      <c r="C820" s="62"/>
      <c r="D820" s="62"/>
      <c r="E820" s="62"/>
      <c r="F820" s="64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4"/>
      <c r="C821" s="62"/>
      <c r="D821" s="62"/>
      <c r="E821" s="62"/>
      <c r="F821" s="64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4"/>
      <c r="C822" s="62"/>
      <c r="D822" s="62"/>
      <c r="E822" s="62"/>
      <c r="F822" s="64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4"/>
      <c r="C823" s="62"/>
      <c r="D823" s="62"/>
      <c r="E823" s="62"/>
      <c r="F823" s="64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4"/>
      <c r="C824" s="62"/>
      <c r="D824" s="62"/>
      <c r="E824" s="62"/>
      <c r="F824" s="64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4"/>
      <c r="C825" s="62"/>
      <c r="D825" s="62"/>
      <c r="E825" s="62"/>
      <c r="F825" s="64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4"/>
      <c r="C826" s="62"/>
      <c r="D826" s="62"/>
      <c r="E826" s="62"/>
      <c r="F826" s="64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4"/>
      <c r="C827" s="62"/>
      <c r="D827" s="62"/>
      <c r="E827" s="62"/>
      <c r="F827" s="64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4"/>
      <c r="C828" s="62"/>
      <c r="D828" s="62"/>
      <c r="E828" s="62"/>
      <c r="F828" s="64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4"/>
      <c r="C829" s="62"/>
      <c r="D829" s="62"/>
      <c r="E829" s="62"/>
      <c r="F829" s="64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4"/>
      <c r="C830" s="62"/>
      <c r="D830" s="62"/>
      <c r="E830" s="62"/>
      <c r="F830" s="64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4"/>
      <c r="C831" s="62"/>
      <c r="D831" s="62"/>
      <c r="E831" s="62"/>
      <c r="F831" s="64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4"/>
      <c r="C832" s="62"/>
      <c r="D832" s="62"/>
      <c r="E832" s="62"/>
      <c r="F832" s="64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4"/>
      <c r="C833" s="62"/>
      <c r="D833" s="62"/>
      <c r="E833" s="62"/>
      <c r="F833" s="64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4"/>
      <c r="C834" s="62"/>
      <c r="D834" s="62"/>
      <c r="E834" s="62"/>
      <c r="F834" s="64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4"/>
      <c r="C835" s="62"/>
      <c r="D835" s="62"/>
      <c r="E835" s="62"/>
      <c r="F835" s="64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4"/>
      <c r="C836" s="62"/>
      <c r="D836" s="62"/>
      <c r="E836" s="62"/>
      <c r="F836" s="64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4"/>
      <c r="C837" s="62"/>
      <c r="D837" s="62"/>
      <c r="E837" s="62"/>
      <c r="F837" s="64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4"/>
      <c r="C838" s="62"/>
      <c r="D838" s="62"/>
      <c r="E838" s="62"/>
      <c r="F838" s="64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4"/>
      <c r="C839" s="62"/>
      <c r="D839" s="62"/>
      <c r="E839" s="62"/>
      <c r="F839" s="64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4"/>
      <c r="C840" s="62"/>
      <c r="D840" s="62"/>
      <c r="E840" s="62"/>
      <c r="F840" s="64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4"/>
      <c r="C841" s="62"/>
      <c r="D841" s="62"/>
      <c r="E841" s="62"/>
      <c r="F841" s="64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4"/>
      <c r="C842" s="62"/>
      <c r="D842" s="62"/>
      <c r="E842" s="62"/>
      <c r="F842" s="64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4"/>
      <c r="C843" s="62"/>
      <c r="D843" s="62"/>
      <c r="E843" s="62"/>
      <c r="F843" s="64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4"/>
      <c r="C844" s="62"/>
      <c r="D844" s="62"/>
      <c r="E844" s="62"/>
      <c r="F844" s="64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4"/>
      <c r="C845" s="62"/>
      <c r="D845" s="62"/>
      <c r="E845" s="62"/>
      <c r="F845" s="64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4"/>
      <c r="C846" s="62"/>
      <c r="D846" s="62"/>
      <c r="E846" s="62"/>
      <c r="F846" s="64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4"/>
      <c r="C847" s="62"/>
      <c r="D847" s="62"/>
      <c r="E847" s="62"/>
      <c r="F847" s="64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4"/>
      <c r="C848" s="62"/>
      <c r="D848" s="62"/>
      <c r="E848" s="62"/>
      <c r="F848" s="64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4"/>
      <c r="C849" s="62"/>
      <c r="D849" s="62"/>
      <c r="E849" s="62"/>
      <c r="F849" s="64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4"/>
      <c r="C850" s="62"/>
      <c r="D850" s="62"/>
      <c r="E850" s="62"/>
      <c r="F850" s="64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4"/>
      <c r="C851" s="62"/>
      <c r="D851" s="62"/>
      <c r="E851" s="62"/>
      <c r="F851" s="64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4"/>
      <c r="C852" s="62"/>
      <c r="D852" s="62"/>
      <c r="E852" s="62"/>
      <c r="F852" s="64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4"/>
      <c r="C853" s="62"/>
      <c r="D853" s="62"/>
      <c r="E853" s="62"/>
      <c r="F853" s="64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4"/>
      <c r="C854" s="62"/>
      <c r="D854" s="62"/>
      <c r="E854" s="62"/>
      <c r="F854" s="64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4"/>
      <c r="C855" s="62"/>
      <c r="D855" s="62"/>
      <c r="E855" s="62"/>
      <c r="F855" s="64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4"/>
      <c r="C856" s="62"/>
      <c r="D856" s="62"/>
      <c r="E856" s="62"/>
      <c r="F856" s="64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4"/>
      <c r="C857" s="62"/>
      <c r="D857" s="62"/>
      <c r="E857" s="62"/>
      <c r="F857" s="64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4"/>
      <c r="C858" s="62"/>
      <c r="D858" s="62"/>
      <c r="E858" s="62"/>
      <c r="F858" s="64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4"/>
      <c r="C859" s="62"/>
      <c r="D859" s="62"/>
      <c r="E859" s="62"/>
      <c r="F859" s="64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4"/>
      <c r="C860" s="62"/>
      <c r="D860" s="62"/>
      <c r="E860" s="62"/>
      <c r="F860" s="64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4"/>
      <c r="C861" s="62"/>
      <c r="D861" s="62"/>
      <c r="E861" s="62"/>
      <c r="F861" s="64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4"/>
      <c r="C862" s="62"/>
      <c r="D862" s="62"/>
      <c r="E862" s="62"/>
      <c r="F862" s="64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4"/>
      <c r="C863" s="62"/>
      <c r="D863" s="62"/>
      <c r="E863" s="62"/>
      <c r="F863" s="64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4"/>
      <c r="C864" s="62"/>
      <c r="D864" s="62"/>
      <c r="E864" s="62"/>
      <c r="F864" s="64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4"/>
      <c r="C865" s="62"/>
      <c r="D865" s="62"/>
      <c r="E865" s="62"/>
      <c r="F865" s="64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4"/>
      <c r="C866" s="62"/>
      <c r="D866" s="62"/>
      <c r="E866" s="62"/>
      <c r="F866" s="64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4"/>
      <c r="C867" s="62"/>
      <c r="D867" s="62"/>
      <c r="E867" s="62"/>
      <c r="F867" s="64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4"/>
      <c r="C868" s="62"/>
      <c r="D868" s="62"/>
      <c r="E868" s="62"/>
      <c r="F868" s="64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4"/>
      <c r="C869" s="62"/>
      <c r="D869" s="62"/>
      <c r="E869" s="62"/>
      <c r="F869" s="64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4"/>
      <c r="C870" s="62"/>
      <c r="D870" s="62"/>
      <c r="E870" s="62"/>
      <c r="F870" s="64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4"/>
      <c r="C871" s="62"/>
      <c r="D871" s="62"/>
      <c r="E871" s="62"/>
      <c r="F871" s="64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4"/>
      <c r="C872" s="62"/>
      <c r="D872" s="62"/>
      <c r="E872" s="62"/>
      <c r="F872" s="64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4"/>
      <c r="C873" s="62"/>
      <c r="D873" s="62"/>
      <c r="E873" s="62"/>
      <c r="F873" s="64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4"/>
      <c r="C874" s="62"/>
      <c r="D874" s="62"/>
      <c r="E874" s="62"/>
      <c r="F874" s="64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4"/>
      <c r="C875" s="62"/>
      <c r="D875" s="62"/>
      <c r="E875" s="62"/>
      <c r="F875" s="64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4"/>
      <c r="C876" s="62"/>
      <c r="D876" s="62"/>
      <c r="E876" s="62"/>
      <c r="F876" s="64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4"/>
      <c r="C877" s="62"/>
      <c r="D877" s="62"/>
      <c r="E877" s="62"/>
      <c r="F877" s="64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4"/>
      <c r="C878" s="62"/>
      <c r="D878" s="62"/>
      <c r="E878" s="62"/>
      <c r="F878" s="64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4"/>
      <c r="C879" s="62"/>
      <c r="D879" s="62"/>
      <c r="E879" s="62"/>
      <c r="F879" s="64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4"/>
      <c r="C880" s="62"/>
      <c r="D880" s="62"/>
      <c r="E880" s="62"/>
      <c r="F880" s="64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4"/>
      <c r="C881" s="62"/>
      <c r="D881" s="62"/>
      <c r="E881" s="62"/>
      <c r="F881" s="64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4"/>
      <c r="C882" s="62"/>
      <c r="D882" s="62"/>
      <c r="E882" s="62"/>
      <c r="F882" s="64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4"/>
      <c r="C883" s="62"/>
      <c r="D883" s="62"/>
      <c r="E883" s="62"/>
      <c r="F883" s="64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4"/>
      <c r="C884" s="62"/>
      <c r="D884" s="62"/>
      <c r="E884" s="62"/>
      <c r="F884" s="64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4"/>
      <c r="C885" s="62"/>
      <c r="D885" s="62"/>
      <c r="E885" s="62"/>
      <c r="F885" s="64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4"/>
      <c r="C886" s="62"/>
      <c r="D886" s="62"/>
      <c r="E886" s="62"/>
      <c r="F886" s="64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4"/>
      <c r="C887" s="62"/>
      <c r="D887" s="62"/>
      <c r="E887" s="62"/>
      <c r="F887" s="64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4"/>
      <c r="C888" s="62"/>
      <c r="D888" s="62"/>
      <c r="E888" s="62"/>
      <c r="F888" s="64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4"/>
      <c r="C889" s="62"/>
      <c r="D889" s="62"/>
      <c r="E889" s="62"/>
      <c r="F889" s="64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4"/>
      <c r="C890" s="62"/>
      <c r="D890" s="62"/>
      <c r="E890" s="62"/>
      <c r="F890" s="64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4"/>
      <c r="C891" s="62"/>
      <c r="D891" s="62"/>
      <c r="E891" s="62"/>
      <c r="F891" s="64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4"/>
      <c r="C892" s="62"/>
      <c r="D892" s="62"/>
      <c r="E892" s="62"/>
      <c r="F892" s="64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4"/>
      <c r="C893" s="62"/>
      <c r="D893" s="62"/>
      <c r="E893" s="62"/>
      <c r="F893" s="64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4"/>
      <c r="C894" s="62"/>
      <c r="D894" s="62"/>
      <c r="E894" s="62"/>
      <c r="F894" s="64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4"/>
      <c r="C895" s="62"/>
      <c r="D895" s="62"/>
      <c r="E895" s="62"/>
      <c r="F895" s="64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4"/>
      <c r="C896" s="62"/>
      <c r="D896" s="62"/>
      <c r="E896" s="62"/>
      <c r="F896" s="64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4"/>
      <c r="C897" s="62"/>
      <c r="D897" s="62"/>
      <c r="E897" s="62"/>
      <c r="F897" s="64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4"/>
      <c r="C898" s="62"/>
      <c r="D898" s="62"/>
      <c r="E898" s="62"/>
      <c r="F898" s="64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4"/>
      <c r="C899" s="62"/>
      <c r="D899" s="62"/>
      <c r="E899" s="62"/>
      <c r="F899" s="64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4"/>
      <c r="C900" s="62"/>
      <c r="D900" s="62"/>
      <c r="E900" s="62"/>
      <c r="F900" s="64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4"/>
      <c r="C901" s="62"/>
      <c r="D901" s="62"/>
      <c r="E901" s="62"/>
      <c r="F901" s="64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4"/>
      <c r="C902" s="62"/>
      <c r="D902" s="62"/>
      <c r="E902" s="62"/>
      <c r="F902" s="64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4"/>
      <c r="C903" s="62"/>
      <c r="D903" s="62"/>
      <c r="E903" s="62"/>
      <c r="F903" s="64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4"/>
      <c r="C904" s="62"/>
      <c r="D904" s="62"/>
      <c r="E904" s="62"/>
      <c r="F904" s="64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4"/>
      <c r="C905" s="62"/>
      <c r="D905" s="62"/>
      <c r="E905" s="62"/>
      <c r="F905" s="64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4"/>
      <c r="C906" s="62"/>
      <c r="D906" s="62"/>
      <c r="E906" s="62"/>
      <c r="F906" s="64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4"/>
      <c r="C907" s="62"/>
      <c r="D907" s="62"/>
      <c r="E907" s="62"/>
      <c r="F907" s="64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4"/>
      <c r="C908" s="62"/>
      <c r="D908" s="62"/>
      <c r="E908" s="62"/>
      <c r="F908" s="64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4"/>
      <c r="C909" s="62"/>
      <c r="D909" s="62"/>
      <c r="E909" s="62"/>
      <c r="F909" s="64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4"/>
      <c r="C910" s="62"/>
      <c r="D910" s="62"/>
      <c r="E910" s="62"/>
      <c r="F910" s="64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4"/>
      <c r="C911" s="62"/>
      <c r="D911" s="62"/>
      <c r="E911" s="62"/>
      <c r="F911" s="64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4"/>
      <c r="C912" s="62"/>
      <c r="D912" s="62"/>
      <c r="E912" s="62"/>
      <c r="F912" s="64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4"/>
      <c r="C913" s="62"/>
      <c r="D913" s="62"/>
      <c r="E913" s="62"/>
      <c r="F913" s="64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4"/>
      <c r="C914" s="62"/>
      <c r="D914" s="62"/>
      <c r="E914" s="62"/>
      <c r="F914" s="64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4"/>
      <c r="C915" s="62"/>
      <c r="D915" s="62"/>
      <c r="E915" s="62"/>
      <c r="F915" s="64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4"/>
      <c r="C916" s="62"/>
      <c r="D916" s="62"/>
      <c r="E916" s="62"/>
      <c r="F916" s="64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4"/>
      <c r="C917" s="62"/>
      <c r="D917" s="62"/>
      <c r="E917" s="62"/>
      <c r="F917" s="64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4"/>
      <c r="C918" s="62"/>
      <c r="D918" s="62"/>
      <c r="E918" s="62"/>
      <c r="F918" s="64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4"/>
      <c r="C919" s="62"/>
      <c r="D919" s="62"/>
      <c r="E919" s="62"/>
      <c r="F919" s="64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4"/>
      <c r="C920" s="62"/>
      <c r="D920" s="62"/>
      <c r="E920" s="62"/>
      <c r="F920" s="64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4"/>
      <c r="C921" s="62"/>
      <c r="D921" s="62"/>
      <c r="E921" s="62"/>
      <c r="F921" s="64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4"/>
      <c r="C922" s="62"/>
      <c r="D922" s="62"/>
      <c r="E922" s="62"/>
      <c r="F922" s="64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4"/>
      <c r="C923" s="62"/>
      <c r="D923" s="62"/>
      <c r="E923" s="62"/>
      <c r="F923" s="64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4"/>
      <c r="C924" s="62"/>
      <c r="D924" s="62"/>
      <c r="E924" s="62"/>
      <c r="F924" s="64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4"/>
      <c r="C925" s="62"/>
      <c r="D925" s="62"/>
      <c r="E925" s="62"/>
      <c r="F925" s="64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4"/>
      <c r="C926" s="62"/>
      <c r="D926" s="62"/>
      <c r="E926" s="62"/>
      <c r="F926" s="64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4"/>
      <c r="C927" s="62"/>
      <c r="D927" s="62"/>
      <c r="E927" s="62"/>
      <c r="F927" s="64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4"/>
      <c r="C928" s="62"/>
      <c r="D928" s="62"/>
      <c r="E928" s="62"/>
      <c r="F928" s="64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4"/>
      <c r="C929" s="62"/>
      <c r="D929" s="62"/>
      <c r="E929" s="62"/>
      <c r="F929" s="64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4"/>
      <c r="C930" s="62"/>
      <c r="D930" s="62"/>
      <c r="E930" s="62"/>
      <c r="F930" s="64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4"/>
      <c r="C931" s="62"/>
      <c r="D931" s="62"/>
      <c r="E931" s="62"/>
      <c r="F931" s="64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4"/>
      <c r="C932" s="62"/>
      <c r="D932" s="62"/>
      <c r="E932" s="62"/>
      <c r="F932" s="64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4"/>
      <c r="C933" s="62"/>
      <c r="D933" s="62"/>
      <c r="E933" s="62"/>
      <c r="F933" s="64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4"/>
      <c r="C934" s="62"/>
      <c r="D934" s="62"/>
      <c r="E934" s="62"/>
      <c r="F934" s="64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4"/>
      <c r="C935" s="62"/>
      <c r="D935" s="62"/>
      <c r="E935" s="62"/>
      <c r="F935" s="64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4"/>
      <c r="C936" s="62"/>
      <c r="D936" s="62"/>
      <c r="E936" s="62"/>
      <c r="F936" s="64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4"/>
      <c r="C937" s="62"/>
      <c r="D937" s="62"/>
      <c r="E937" s="62"/>
      <c r="F937" s="64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4"/>
      <c r="C938" s="62"/>
      <c r="D938" s="62"/>
      <c r="E938" s="62"/>
      <c r="F938" s="64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4"/>
      <c r="C939" s="62"/>
      <c r="D939" s="62"/>
      <c r="E939" s="62"/>
      <c r="F939" s="64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4"/>
      <c r="C940" s="62"/>
      <c r="D940" s="62"/>
      <c r="E940" s="62"/>
      <c r="F940" s="64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4"/>
      <c r="C941" s="62"/>
      <c r="D941" s="62"/>
      <c r="E941" s="62"/>
      <c r="F941" s="64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4"/>
      <c r="C942" s="62"/>
      <c r="D942" s="62"/>
      <c r="E942" s="62"/>
      <c r="F942" s="64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4"/>
      <c r="C943" s="62"/>
      <c r="D943" s="62"/>
      <c r="E943" s="62"/>
      <c r="F943" s="64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4"/>
      <c r="C944" s="62"/>
      <c r="D944" s="62"/>
      <c r="E944" s="62"/>
      <c r="F944" s="64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4"/>
      <c r="C945" s="62"/>
      <c r="D945" s="62"/>
      <c r="E945" s="62"/>
      <c r="F945" s="64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4"/>
      <c r="C946" s="62"/>
      <c r="D946" s="62"/>
      <c r="E946" s="62"/>
      <c r="F946" s="64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4"/>
      <c r="C947" s="62"/>
      <c r="D947" s="62"/>
      <c r="E947" s="62"/>
      <c r="F947" s="64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4"/>
      <c r="C948" s="62"/>
      <c r="D948" s="62"/>
      <c r="E948" s="62"/>
      <c r="F948" s="64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4"/>
      <c r="C949" s="62"/>
      <c r="D949" s="62"/>
      <c r="E949" s="62"/>
      <c r="F949" s="64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4"/>
      <c r="C950" s="62"/>
      <c r="D950" s="62"/>
      <c r="E950" s="62"/>
      <c r="F950" s="64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4"/>
      <c r="C951" s="62"/>
      <c r="D951" s="62"/>
      <c r="E951" s="62"/>
      <c r="F951" s="64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4"/>
      <c r="C952" s="62"/>
      <c r="D952" s="62"/>
      <c r="E952" s="62"/>
      <c r="F952" s="64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4"/>
      <c r="C953" s="62"/>
      <c r="D953" s="62"/>
      <c r="E953" s="62"/>
      <c r="F953" s="64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4"/>
      <c r="C954" s="62"/>
      <c r="D954" s="62"/>
      <c r="E954" s="62"/>
      <c r="F954" s="64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4"/>
      <c r="C955" s="62"/>
      <c r="D955" s="62"/>
      <c r="E955" s="62"/>
      <c r="F955" s="64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4"/>
      <c r="C956" s="62"/>
      <c r="D956" s="62"/>
      <c r="E956" s="62"/>
      <c r="F956" s="64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4"/>
      <c r="C957" s="62"/>
      <c r="D957" s="62"/>
      <c r="E957" s="62"/>
      <c r="F957" s="64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4"/>
      <c r="C958" s="62"/>
      <c r="D958" s="62"/>
      <c r="E958" s="62"/>
      <c r="F958" s="64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4"/>
      <c r="C959" s="62"/>
      <c r="D959" s="62"/>
      <c r="E959" s="62"/>
      <c r="F959" s="64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4"/>
      <c r="C960" s="62"/>
      <c r="D960" s="62"/>
      <c r="E960" s="62"/>
      <c r="F960" s="64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4"/>
      <c r="C961" s="62"/>
      <c r="D961" s="62"/>
      <c r="E961" s="62"/>
      <c r="F961" s="64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4"/>
      <c r="C962" s="62"/>
      <c r="D962" s="62"/>
      <c r="E962" s="62"/>
      <c r="F962" s="64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4"/>
      <c r="C963" s="62"/>
      <c r="D963" s="62"/>
      <c r="E963" s="62"/>
      <c r="F963" s="64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4"/>
      <c r="C964" s="62"/>
      <c r="D964" s="62"/>
      <c r="E964" s="62"/>
      <c r="F964" s="64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4"/>
      <c r="C965" s="62"/>
      <c r="D965" s="62"/>
      <c r="E965" s="62"/>
      <c r="F965" s="64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4"/>
      <c r="C966" s="62"/>
      <c r="D966" s="62"/>
      <c r="E966" s="62"/>
      <c r="F966" s="64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4"/>
      <c r="C967" s="62"/>
      <c r="D967" s="62"/>
      <c r="E967" s="62"/>
      <c r="F967" s="64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4"/>
      <c r="C968" s="62"/>
      <c r="D968" s="62"/>
      <c r="E968" s="62"/>
      <c r="F968" s="64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4"/>
      <c r="C969" s="62"/>
      <c r="D969" s="62"/>
      <c r="E969" s="62"/>
      <c r="F969" s="64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4"/>
      <c r="C970" s="62"/>
      <c r="D970" s="62"/>
      <c r="E970" s="62"/>
      <c r="F970" s="64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4"/>
      <c r="C971" s="62"/>
      <c r="D971" s="62"/>
      <c r="E971" s="62"/>
      <c r="F971" s="64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4"/>
      <c r="C972" s="62"/>
      <c r="D972" s="62"/>
      <c r="E972" s="62"/>
      <c r="F972" s="64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4"/>
      <c r="C973" s="62"/>
      <c r="D973" s="62"/>
      <c r="E973" s="62"/>
      <c r="F973" s="64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4"/>
      <c r="C974" s="62"/>
      <c r="D974" s="62"/>
      <c r="E974" s="62"/>
      <c r="F974" s="64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4"/>
      <c r="C975" s="62"/>
      <c r="D975" s="62"/>
      <c r="E975" s="62"/>
      <c r="F975" s="64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4"/>
      <c r="C976" s="62"/>
      <c r="D976" s="62"/>
      <c r="E976" s="62"/>
      <c r="F976" s="64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4"/>
      <c r="C977" s="62"/>
      <c r="D977" s="62"/>
      <c r="E977" s="62"/>
      <c r="F977" s="64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4"/>
      <c r="C978" s="62"/>
      <c r="D978" s="62"/>
      <c r="E978" s="62"/>
      <c r="F978" s="64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4"/>
      <c r="C979" s="62"/>
      <c r="D979" s="62"/>
      <c r="E979" s="62"/>
      <c r="F979" s="64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4"/>
      <c r="C980" s="62"/>
      <c r="D980" s="62"/>
      <c r="E980" s="62"/>
      <c r="F980" s="64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4"/>
      <c r="C981" s="62"/>
      <c r="D981" s="62"/>
      <c r="E981" s="62"/>
      <c r="F981" s="64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4"/>
      <c r="C982" s="62"/>
      <c r="D982" s="62"/>
      <c r="E982" s="62"/>
      <c r="F982" s="64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4"/>
      <c r="C983" s="62"/>
      <c r="D983" s="62"/>
      <c r="E983" s="62"/>
      <c r="F983" s="64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4"/>
      <c r="C984" s="62"/>
      <c r="D984" s="62"/>
      <c r="E984" s="62"/>
      <c r="F984" s="64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4"/>
      <c r="C985" s="62"/>
      <c r="D985" s="62"/>
      <c r="E985" s="62"/>
      <c r="F985" s="64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4"/>
      <c r="C986" s="62"/>
      <c r="D986" s="62"/>
      <c r="E986" s="62"/>
      <c r="F986" s="64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4"/>
      <c r="C987" s="62"/>
      <c r="D987" s="62"/>
      <c r="E987" s="62"/>
      <c r="F987" s="64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4"/>
      <c r="C988" s="62"/>
      <c r="D988" s="62"/>
      <c r="E988" s="62"/>
      <c r="F988" s="64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4"/>
      <c r="C989" s="62"/>
      <c r="D989" s="62"/>
      <c r="E989" s="62"/>
      <c r="F989" s="64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4"/>
      <c r="C990" s="62"/>
      <c r="D990" s="62"/>
      <c r="E990" s="62"/>
      <c r="F990" s="64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4"/>
      <c r="C991" s="62"/>
      <c r="D991" s="62"/>
      <c r="E991" s="62"/>
      <c r="F991" s="64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4"/>
      <c r="C992" s="62"/>
      <c r="D992" s="62"/>
      <c r="E992" s="62"/>
      <c r="F992" s="64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4"/>
      <c r="C993" s="62"/>
      <c r="D993" s="62"/>
      <c r="E993" s="62"/>
      <c r="F993" s="64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4"/>
      <c r="C994" s="62"/>
      <c r="D994" s="62"/>
      <c r="E994" s="62"/>
      <c r="F994" s="64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4"/>
      <c r="C995" s="62"/>
      <c r="D995" s="62"/>
      <c r="E995" s="62"/>
      <c r="F995" s="64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4"/>
      <c r="C996" s="62"/>
      <c r="D996" s="62"/>
      <c r="E996" s="62"/>
      <c r="F996" s="64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4"/>
      <c r="C997" s="62"/>
      <c r="D997" s="62"/>
      <c r="E997" s="62"/>
      <c r="F997" s="64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4"/>
      <c r="C998" s="62"/>
      <c r="D998" s="62"/>
      <c r="E998" s="62"/>
      <c r="F998" s="64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4"/>
      <c r="C999" s="62"/>
      <c r="D999" s="62"/>
      <c r="E999" s="62"/>
      <c r="F999" s="64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4"/>
      <c r="C1000" s="62"/>
      <c r="D1000" s="62"/>
      <c r="E1000" s="62"/>
      <c r="F1000" s="64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4"/>
      <c r="C1001" s="62"/>
      <c r="D1001" s="62"/>
      <c r="E1001" s="62"/>
      <c r="F1001" s="64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4"/>
      <c r="C1002" s="62"/>
      <c r="D1002" s="62"/>
      <c r="E1002" s="62"/>
      <c r="F1002" s="64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4"/>
      <c r="C1003" s="62"/>
      <c r="D1003" s="62"/>
      <c r="E1003" s="62"/>
      <c r="F1003" s="64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4"/>
      <c r="C1004" s="62"/>
      <c r="D1004" s="62"/>
      <c r="E1004" s="62"/>
      <c r="F1004" s="64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4"/>
      <c r="C1005" s="62"/>
      <c r="D1005" s="62"/>
      <c r="E1005" s="62"/>
      <c r="F1005" s="64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4"/>
      <c r="C1006" s="62"/>
      <c r="D1006" s="62"/>
      <c r="E1006" s="62"/>
      <c r="F1006" s="64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4"/>
      <c r="C1007" s="62"/>
      <c r="D1007" s="62"/>
      <c r="E1007" s="62"/>
      <c r="F1007" s="64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4"/>
      <c r="C1008" s="62"/>
      <c r="D1008" s="62"/>
      <c r="E1008" s="62"/>
      <c r="F1008" s="64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4"/>
      <c r="C1009" s="62"/>
      <c r="D1009" s="62"/>
      <c r="E1009" s="62"/>
      <c r="F1009" s="64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4"/>
      <c r="C1010" s="62"/>
      <c r="D1010" s="62"/>
      <c r="E1010" s="62"/>
      <c r="F1010" s="64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4"/>
      <c r="C1011" s="62"/>
      <c r="D1011" s="62"/>
      <c r="E1011" s="62"/>
      <c r="F1011" s="64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4"/>
      <c r="C1012" s="62"/>
      <c r="D1012" s="62"/>
      <c r="E1012" s="62"/>
      <c r="F1012" s="64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4"/>
      <c r="C1013" s="62"/>
      <c r="D1013" s="62"/>
      <c r="E1013" s="62"/>
      <c r="F1013" s="64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4"/>
      <c r="C1014" s="62"/>
      <c r="D1014" s="62"/>
      <c r="E1014" s="62"/>
      <c r="F1014" s="64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4"/>
      <c r="C1015" s="62"/>
      <c r="D1015" s="62"/>
      <c r="E1015" s="62"/>
      <c r="F1015" s="64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4"/>
      <c r="C1016" s="62"/>
      <c r="D1016" s="62"/>
      <c r="E1016" s="62"/>
      <c r="F1016" s="64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4"/>
      <c r="C1017" s="62"/>
      <c r="D1017" s="62"/>
      <c r="E1017" s="62"/>
      <c r="F1017" s="64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4"/>
      <c r="C1018" s="62"/>
      <c r="D1018" s="62"/>
      <c r="E1018" s="62"/>
      <c r="F1018" s="64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4"/>
      <c r="C1019" s="62"/>
      <c r="D1019" s="62"/>
      <c r="E1019" s="62"/>
      <c r="F1019" s="64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4"/>
      <c r="C1020" s="62"/>
      <c r="D1020" s="62"/>
      <c r="E1020" s="62"/>
      <c r="F1020" s="64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4"/>
      <c r="C1021" s="62"/>
      <c r="D1021" s="62"/>
      <c r="E1021" s="62"/>
      <c r="F1021" s="64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  <row r="1022">
      <c r="A1022" s="62"/>
      <c r="B1022" s="64"/>
      <c r="C1022" s="62"/>
      <c r="D1022" s="62"/>
      <c r="E1022" s="62"/>
      <c r="F1022" s="64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</row>
    <row r="1023">
      <c r="A1023" s="62"/>
      <c r="B1023" s="64"/>
      <c r="C1023" s="62"/>
      <c r="D1023" s="62"/>
      <c r="E1023" s="62"/>
      <c r="F1023" s="64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</row>
    <row r="1024">
      <c r="A1024" s="62"/>
      <c r="B1024" s="64"/>
      <c r="C1024" s="62"/>
      <c r="D1024" s="62"/>
      <c r="E1024" s="62"/>
      <c r="F1024" s="64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</row>
    <row r="1025">
      <c r="A1025" s="62"/>
      <c r="B1025" s="64"/>
      <c r="C1025" s="62"/>
      <c r="D1025" s="62"/>
      <c r="E1025" s="62"/>
      <c r="F1025" s="64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</row>
  </sheetData>
  <mergeCells count="28">
    <mergeCell ref="B68:I68"/>
    <mergeCell ref="B69:I69"/>
    <mergeCell ref="B72:I72"/>
    <mergeCell ref="B71:I71"/>
    <mergeCell ref="B67:I67"/>
    <mergeCell ref="B66:I66"/>
    <mergeCell ref="B83:I83"/>
    <mergeCell ref="B76:D76"/>
    <mergeCell ref="B43:E43"/>
    <mergeCell ref="B48:E48"/>
    <mergeCell ref="B46:I46"/>
    <mergeCell ref="B47:I47"/>
    <mergeCell ref="B63:I63"/>
    <mergeCell ref="B49:I49"/>
    <mergeCell ref="B61:I61"/>
    <mergeCell ref="B59:I59"/>
    <mergeCell ref="B58:H58"/>
    <mergeCell ref="B57:I57"/>
    <mergeCell ref="B54:D54"/>
    <mergeCell ref="B55:I55"/>
    <mergeCell ref="B65:I65"/>
    <mergeCell ref="B64:I64"/>
    <mergeCell ref="B44:D44"/>
    <mergeCell ref="B45:F45"/>
    <mergeCell ref="B40:I40"/>
    <mergeCell ref="B41:I41"/>
    <mergeCell ref="B50:E50"/>
    <mergeCell ref="B53:I5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72" t="s">
        <v>483</v>
      </c>
      <c r="B1" s="3" t="s">
        <v>203</v>
      </c>
      <c r="F1" s="3" t="s">
        <v>484</v>
      </c>
      <c r="G1" s="3" t="s">
        <v>485</v>
      </c>
      <c r="H1" s="73" t="s">
        <v>486</v>
      </c>
      <c r="I1" s="73" t="s">
        <v>486</v>
      </c>
      <c r="J1" s="3"/>
    </row>
    <row r="2">
      <c r="A2" s="72" t="s">
        <v>487</v>
      </c>
      <c r="B2" s="3" t="s">
        <v>488</v>
      </c>
      <c r="C2" s="3" t="s">
        <v>489</v>
      </c>
      <c r="D2" s="3" t="s">
        <v>490</v>
      </c>
      <c r="E2" s="3" t="s">
        <v>491</v>
      </c>
      <c r="F2" s="3" t="s">
        <v>490</v>
      </c>
      <c r="G2" s="3" t="s">
        <v>491</v>
      </c>
      <c r="H2" s="73" t="s">
        <v>492</v>
      </c>
      <c r="I2" s="73" t="s">
        <v>493</v>
      </c>
    </row>
    <row r="3">
      <c r="A3" s="74">
        <v>0.0</v>
      </c>
      <c r="B3" s="3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3">
        <f t="shared" ref="E3:E31" si="4">int((C3*$B$40)+0.5)</f>
        <v>110</v>
      </c>
      <c r="F3" s="75">
        <f t="shared" ref="F3:F31" si="5">if(D3&lt;$B$42,$B$42,D3)</f>
        <v>100</v>
      </c>
      <c r="G3" s="75">
        <f t="shared" ref="G3:G31" si="6">if(E3&lt;$B$43,$B$43,E3)</f>
        <v>120</v>
      </c>
      <c r="H3" s="76">
        <f t="shared" ref="H3:H31" si="7">(RANDBETWEEN(F3,G3))</f>
        <v>110</v>
      </c>
      <c r="I3" s="76">
        <f t="shared" ref="I3:I31" si="8">A3+H3</f>
        <v>110</v>
      </c>
    </row>
    <row r="4">
      <c r="A4" s="74">
        <v>10.0</v>
      </c>
      <c r="B4" s="3">
        <f t="shared" si="1"/>
        <v>100</v>
      </c>
      <c r="C4">
        <f t="shared" si="2"/>
        <v>90</v>
      </c>
      <c r="D4">
        <f t="shared" si="3"/>
        <v>81</v>
      </c>
      <c r="E4" s="3">
        <f t="shared" si="4"/>
        <v>99</v>
      </c>
      <c r="F4" s="75">
        <f t="shared" si="5"/>
        <v>100</v>
      </c>
      <c r="G4" s="75">
        <f t="shared" si="6"/>
        <v>120</v>
      </c>
      <c r="H4" s="76">
        <f t="shared" si="7"/>
        <v>102</v>
      </c>
      <c r="I4" s="76">
        <f t="shared" si="8"/>
        <v>112</v>
      </c>
    </row>
    <row r="5">
      <c r="A5" s="74">
        <v>20.0</v>
      </c>
      <c r="B5" s="3">
        <f t="shared" si="1"/>
        <v>100</v>
      </c>
      <c r="C5">
        <f t="shared" si="2"/>
        <v>80</v>
      </c>
      <c r="D5">
        <f t="shared" si="3"/>
        <v>72</v>
      </c>
      <c r="E5" s="3">
        <f t="shared" si="4"/>
        <v>88</v>
      </c>
      <c r="F5" s="75">
        <f t="shared" si="5"/>
        <v>100</v>
      </c>
      <c r="G5" s="75">
        <f t="shared" si="6"/>
        <v>120</v>
      </c>
      <c r="H5" s="76">
        <f t="shared" si="7"/>
        <v>108</v>
      </c>
      <c r="I5" s="76">
        <f t="shared" si="8"/>
        <v>128</v>
      </c>
    </row>
    <row r="6">
      <c r="A6" s="74">
        <v>30.0</v>
      </c>
      <c r="B6" s="3">
        <f t="shared" si="1"/>
        <v>100</v>
      </c>
      <c r="C6">
        <f t="shared" si="2"/>
        <v>70</v>
      </c>
      <c r="D6">
        <f t="shared" si="3"/>
        <v>63</v>
      </c>
      <c r="E6" s="3">
        <f t="shared" si="4"/>
        <v>77</v>
      </c>
      <c r="F6" s="75">
        <f t="shared" si="5"/>
        <v>100</v>
      </c>
      <c r="G6" s="75">
        <f t="shared" si="6"/>
        <v>120</v>
      </c>
      <c r="H6" s="76">
        <f t="shared" si="7"/>
        <v>106</v>
      </c>
      <c r="I6" s="76">
        <f t="shared" si="8"/>
        <v>136</v>
      </c>
    </row>
    <row r="7">
      <c r="A7" s="74">
        <v>40.0</v>
      </c>
      <c r="B7" s="3">
        <f t="shared" si="1"/>
        <v>100</v>
      </c>
      <c r="C7">
        <f t="shared" si="2"/>
        <v>60</v>
      </c>
      <c r="D7">
        <f t="shared" si="3"/>
        <v>54</v>
      </c>
      <c r="E7" s="3">
        <f t="shared" si="4"/>
        <v>66</v>
      </c>
      <c r="F7" s="75">
        <f t="shared" si="5"/>
        <v>100</v>
      </c>
      <c r="G7" s="75">
        <f t="shared" si="6"/>
        <v>120</v>
      </c>
      <c r="H7" s="76">
        <f t="shared" si="7"/>
        <v>117</v>
      </c>
      <c r="I7" s="76">
        <f t="shared" si="8"/>
        <v>157</v>
      </c>
    </row>
    <row r="8">
      <c r="A8" s="74">
        <v>50.0</v>
      </c>
      <c r="B8" s="3">
        <f t="shared" si="1"/>
        <v>100</v>
      </c>
      <c r="C8">
        <f t="shared" si="2"/>
        <v>50</v>
      </c>
      <c r="D8">
        <f t="shared" si="3"/>
        <v>45</v>
      </c>
      <c r="E8" s="3">
        <f t="shared" si="4"/>
        <v>55</v>
      </c>
      <c r="F8" s="75">
        <f t="shared" si="5"/>
        <v>100</v>
      </c>
      <c r="G8" s="75">
        <f t="shared" si="6"/>
        <v>120</v>
      </c>
      <c r="H8" s="76">
        <f t="shared" si="7"/>
        <v>108</v>
      </c>
      <c r="I8" s="76">
        <f t="shared" si="8"/>
        <v>158</v>
      </c>
    </row>
    <row r="9">
      <c r="A9" s="74">
        <v>69.0</v>
      </c>
      <c r="B9" s="3">
        <f t="shared" si="1"/>
        <v>100</v>
      </c>
      <c r="C9">
        <f t="shared" si="2"/>
        <v>31</v>
      </c>
      <c r="D9">
        <f t="shared" si="3"/>
        <v>28</v>
      </c>
      <c r="E9" s="3">
        <f t="shared" si="4"/>
        <v>34</v>
      </c>
      <c r="F9" s="75">
        <f t="shared" si="5"/>
        <v>100</v>
      </c>
      <c r="G9" s="75">
        <f t="shared" si="6"/>
        <v>120</v>
      </c>
      <c r="H9" s="76">
        <f t="shared" si="7"/>
        <v>118</v>
      </c>
      <c r="I9" s="76">
        <f t="shared" si="8"/>
        <v>187</v>
      </c>
    </row>
    <row r="10">
      <c r="A10" s="74">
        <v>70.0</v>
      </c>
      <c r="B10" s="3">
        <f t="shared" si="1"/>
        <v>100</v>
      </c>
      <c r="C10">
        <f t="shared" si="2"/>
        <v>30</v>
      </c>
      <c r="D10">
        <f t="shared" si="3"/>
        <v>27</v>
      </c>
      <c r="E10" s="3">
        <f t="shared" si="4"/>
        <v>33</v>
      </c>
      <c r="F10" s="75">
        <f t="shared" si="5"/>
        <v>100</v>
      </c>
      <c r="G10" s="75">
        <f t="shared" si="6"/>
        <v>120</v>
      </c>
      <c r="H10" s="76">
        <f t="shared" si="7"/>
        <v>120</v>
      </c>
      <c r="I10" s="76">
        <f t="shared" si="8"/>
        <v>190</v>
      </c>
    </row>
    <row r="11">
      <c r="A11" s="74">
        <v>80.0</v>
      </c>
      <c r="B11" s="3">
        <f t="shared" si="1"/>
        <v>100</v>
      </c>
      <c r="C11">
        <f t="shared" si="2"/>
        <v>20</v>
      </c>
      <c r="D11">
        <f t="shared" si="3"/>
        <v>18</v>
      </c>
      <c r="E11" s="3">
        <f t="shared" si="4"/>
        <v>22</v>
      </c>
      <c r="F11" s="75">
        <f t="shared" si="5"/>
        <v>100</v>
      </c>
      <c r="G11" s="75">
        <f t="shared" si="6"/>
        <v>120</v>
      </c>
      <c r="H11" s="76">
        <f t="shared" si="7"/>
        <v>118</v>
      </c>
      <c r="I11" s="76">
        <f t="shared" si="8"/>
        <v>198</v>
      </c>
    </row>
    <row r="12">
      <c r="A12" s="74">
        <v>90.0</v>
      </c>
      <c r="B12" s="3">
        <f t="shared" si="1"/>
        <v>100</v>
      </c>
      <c r="C12">
        <f t="shared" si="2"/>
        <v>10</v>
      </c>
      <c r="D12">
        <f t="shared" si="3"/>
        <v>9</v>
      </c>
      <c r="E12" s="3">
        <f t="shared" si="4"/>
        <v>11</v>
      </c>
      <c r="F12" s="75">
        <f t="shared" si="5"/>
        <v>100</v>
      </c>
      <c r="G12" s="75">
        <f t="shared" si="6"/>
        <v>120</v>
      </c>
      <c r="H12" s="76">
        <f t="shared" si="7"/>
        <v>106</v>
      </c>
      <c r="I12" s="76">
        <f t="shared" si="8"/>
        <v>196</v>
      </c>
    </row>
    <row r="13">
      <c r="A13" s="74">
        <v>100.0</v>
      </c>
      <c r="B13" s="3">
        <f t="shared" si="1"/>
        <v>100</v>
      </c>
      <c r="C13">
        <f t="shared" si="2"/>
        <v>0</v>
      </c>
      <c r="D13">
        <f t="shared" si="3"/>
        <v>0</v>
      </c>
      <c r="E13" s="3">
        <f t="shared" si="4"/>
        <v>0</v>
      </c>
      <c r="F13" s="75">
        <f t="shared" si="5"/>
        <v>100</v>
      </c>
      <c r="G13" s="75">
        <f t="shared" si="6"/>
        <v>120</v>
      </c>
      <c r="H13" s="76">
        <f t="shared" si="7"/>
        <v>113</v>
      </c>
      <c r="I13" s="76">
        <f t="shared" si="8"/>
        <v>213</v>
      </c>
    </row>
    <row r="14">
      <c r="A14" s="74">
        <v>110.0</v>
      </c>
      <c r="B14" s="3">
        <f t="shared" si="1"/>
        <v>100</v>
      </c>
      <c r="C14">
        <f t="shared" si="2"/>
        <v>-10</v>
      </c>
      <c r="D14">
        <f t="shared" si="3"/>
        <v>-9</v>
      </c>
      <c r="E14" s="3">
        <f t="shared" si="4"/>
        <v>-11</v>
      </c>
      <c r="F14" s="75">
        <f t="shared" si="5"/>
        <v>100</v>
      </c>
      <c r="G14" s="75">
        <f t="shared" si="6"/>
        <v>120</v>
      </c>
      <c r="H14" s="76">
        <f t="shared" si="7"/>
        <v>109</v>
      </c>
      <c r="I14" s="76">
        <f t="shared" si="8"/>
        <v>219</v>
      </c>
    </row>
    <row r="15">
      <c r="A15" s="74">
        <v>120.0</v>
      </c>
      <c r="B15" s="3">
        <f t="shared" si="1"/>
        <v>100</v>
      </c>
      <c r="C15">
        <f t="shared" si="2"/>
        <v>-20</v>
      </c>
      <c r="D15">
        <f t="shared" si="3"/>
        <v>-18</v>
      </c>
      <c r="E15" s="3">
        <f t="shared" si="4"/>
        <v>-22</v>
      </c>
      <c r="F15" s="75">
        <f t="shared" si="5"/>
        <v>100</v>
      </c>
      <c r="G15" s="75">
        <f t="shared" si="6"/>
        <v>120</v>
      </c>
      <c r="H15" s="76">
        <f t="shared" si="7"/>
        <v>106</v>
      </c>
      <c r="I15" s="76">
        <f t="shared" si="8"/>
        <v>226</v>
      </c>
    </row>
    <row r="16">
      <c r="A16" s="74">
        <v>130.0</v>
      </c>
      <c r="B16" s="3">
        <f t="shared" si="1"/>
        <v>100</v>
      </c>
      <c r="C16">
        <f t="shared" si="2"/>
        <v>-30</v>
      </c>
      <c r="D16">
        <f t="shared" si="3"/>
        <v>-27</v>
      </c>
      <c r="E16" s="3">
        <f t="shared" si="4"/>
        <v>-33</v>
      </c>
      <c r="F16" s="75">
        <f t="shared" si="5"/>
        <v>100</v>
      </c>
      <c r="G16" s="75">
        <f t="shared" si="6"/>
        <v>120</v>
      </c>
      <c r="H16" s="76">
        <f t="shared" si="7"/>
        <v>118</v>
      </c>
      <c r="I16" s="76">
        <f t="shared" si="8"/>
        <v>248</v>
      </c>
    </row>
    <row r="17">
      <c r="A17" s="74">
        <v>140.0</v>
      </c>
      <c r="B17" s="3">
        <f t="shared" si="1"/>
        <v>100</v>
      </c>
      <c r="C17">
        <f t="shared" si="2"/>
        <v>-40</v>
      </c>
      <c r="D17">
        <f t="shared" si="3"/>
        <v>-36</v>
      </c>
      <c r="E17" s="3">
        <f t="shared" si="4"/>
        <v>-44</v>
      </c>
      <c r="F17" s="75">
        <f t="shared" si="5"/>
        <v>100</v>
      </c>
      <c r="G17" s="75">
        <f t="shared" si="6"/>
        <v>120</v>
      </c>
      <c r="H17" s="76">
        <f t="shared" si="7"/>
        <v>118</v>
      </c>
      <c r="I17" s="76">
        <f t="shared" si="8"/>
        <v>258</v>
      </c>
    </row>
    <row r="18">
      <c r="A18" s="74">
        <v>150.0</v>
      </c>
      <c r="B18" s="3">
        <f t="shared" si="1"/>
        <v>100</v>
      </c>
      <c r="C18">
        <f t="shared" si="2"/>
        <v>-50</v>
      </c>
      <c r="D18">
        <f t="shared" si="3"/>
        <v>-45</v>
      </c>
      <c r="E18" s="3">
        <f t="shared" si="4"/>
        <v>-55</v>
      </c>
      <c r="F18" s="75">
        <f t="shared" si="5"/>
        <v>100</v>
      </c>
      <c r="G18" s="75">
        <f t="shared" si="6"/>
        <v>120</v>
      </c>
      <c r="H18" s="76">
        <f t="shared" si="7"/>
        <v>104</v>
      </c>
      <c r="I18" s="76">
        <f t="shared" si="8"/>
        <v>254</v>
      </c>
    </row>
    <row r="19">
      <c r="A19" s="74">
        <v>160.0</v>
      </c>
      <c r="B19" s="3">
        <f t="shared" si="1"/>
        <v>100</v>
      </c>
      <c r="C19">
        <f t="shared" si="2"/>
        <v>-60</v>
      </c>
      <c r="D19">
        <f t="shared" si="3"/>
        <v>-54</v>
      </c>
      <c r="E19" s="3">
        <f t="shared" si="4"/>
        <v>-66</v>
      </c>
      <c r="F19" s="75">
        <f t="shared" si="5"/>
        <v>100</v>
      </c>
      <c r="G19" s="75">
        <f t="shared" si="6"/>
        <v>120</v>
      </c>
      <c r="H19" s="76">
        <f t="shared" si="7"/>
        <v>103</v>
      </c>
      <c r="I19" s="76">
        <f t="shared" si="8"/>
        <v>263</v>
      </c>
    </row>
    <row r="20">
      <c r="A20" s="74">
        <v>170.0</v>
      </c>
      <c r="B20" s="3">
        <f t="shared" si="1"/>
        <v>100</v>
      </c>
      <c r="C20">
        <f t="shared" si="2"/>
        <v>-70</v>
      </c>
      <c r="D20">
        <f t="shared" si="3"/>
        <v>-63</v>
      </c>
      <c r="E20" s="3">
        <f t="shared" si="4"/>
        <v>-77</v>
      </c>
      <c r="F20" s="75">
        <f t="shared" si="5"/>
        <v>100</v>
      </c>
      <c r="G20" s="75">
        <f t="shared" si="6"/>
        <v>120</v>
      </c>
      <c r="H20" s="76">
        <f t="shared" si="7"/>
        <v>120</v>
      </c>
      <c r="I20" s="76">
        <f t="shared" si="8"/>
        <v>290</v>
      </c>
    </row>
    <row r="21">
      <c r="A21" s="74">
        <v>180.0</v>
      </c>
      <c r="B21" s="3">
        <f t="shared" si="1"/>
        <v>100</v>
      </c>
      <c r="C21">
        <f t="shared" si="2"/>
        <v>-80</v>
      </c>
      <c r="D21">
        <f t="shared" si="3"/>
        <v>-72</v>
      </c>
      <c r="E21" s="3">
        <f t="shared" si="4"/>
        <v>-88</v>
      </c>
      <c r="F21" s="75">
        <f t="shared" si="5"/>
        <v>100</v>
      </c>
      <c r="G21" s="75">
        <f t="shared" si="6"/>
        <v>120</v>
      </c>
      <c r="H21" s="76">
        <f t="shared" si="7"/>
        <v>105</v>
      </c>
      <c r="I21" s="76">
        <f t="shared" si="8"/>
        <v>285</v>
      </c>
    </row>
    <row r="22">
      <c r="A22" s="74">
        <v>190.0</v>
      </c>
      <c r="B22" s="3">
        <f t="shared" si="1"/>
        <v>100</v>
      </c>
      <c r="C22">
        <f t="shared" si="2"/>
        <v>-90</v>
      </c>
      <c r="D22">
        <f t="shared" si="3"/>
        <v>-81</v>
      </c>
      <c r="E22" s="3">
        <f t="shared" si="4"/>
        <v>-99</v>
      </c>
      <c r="F22" s="75">
        <f t="shared" si="5"/>
        <v>100</v>
      </c>
      <c r="G22" s="75">
        <f t="shared" si="6"/>
        <v>120</v>
      </c>
      <c r="H22" s="76">
        <f t="shared" si="7"/>
        <v>106</v>
      </c>
      <c r="I22" s="76">
        <f t="shared" si="8"/>
        <v>296</v>
      </c>
    </row>
    <row r="23">
      <c r="A23" s="74">
        <v>200.0</v>
      </c>
      <c r="B23" s="3">
        <f t="shared" si="1"/>
        <v>100</v>
      </c>
      <c r="C23">
        <f t="shared" si="2"/>
        <v>-100</v>
      </c>
      <c r="D23">
        <f t="shared" si="3"/>
        <v>-90</v>
      </c>
      <c r="E23" s="3">
        <f t="shared" si="4"/>
        <v>-110</v>
      </c>
      <c r="F23" s="75">
        <f t="shared" si="5"/>
        <v>100</v>
      </c>
      <c r="G23" s="75">
        <f t="shared" si="6"/>
        <v>120</v>
      </c>
      <c r="H23" s="76">
        <f t="shared" si="7"/>
        <v>119</v>
      </c>
      <c r="I23" s="76">
        <f t="shared" si="8"/>
        <v>319</v>
      </c>
    </row>
    <row r="24">
      <c r="A24" s="77">
        <v>250.0</v>
      </c>
      <c r="B24" s="78">
        <f t="shared" si="1"/>
        <v>100</v>
      </c>
      <c r="C24" s="78">
        <f t="shared" si="2"/>
        <v>-150</v>
      </c>
      <c r="D24" s="78">
        <f t="shared" si="3"/>
        <v>-135</v>
      </c>
      <c r="E24" s="78">
        <f t="shared" si="4"/>
        <v>-165</v>
      </c>
      <c r="F24" s="79">
        <f t="shared" si="5"/>
        <v>100</v>
      </c>
      <c r="G24" s="79">
        <f t="shared" si="6"/>
        <v>120</v>
      </c>
      <c r="H24" s="80">
        <f t="shared" si="7"/>
        <v>100</v>
      </c>
      <c r="I24" s="80">
        <f t="shared" si="8"/>
        <v>350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77">
        <v>300.0</v>
      </c>
      <c r="B25" s="78">
        <f t="shared" si="1"/>
        <v>100</v>
      </c>
      <c r="C25" s="78">
        <f t="shared" si="2"/>
        <v>-200</v>
      </c>
      <c r="D25" s="78">
        <f t="shared" si="3"/>
        <v>-180</v>
      </c>
      <c r="E25" s="78">
        <f t="shared" si="4"/>
        <v>-220</v>
      </c>
      <c r="F25" s="79">
        <f t="shared" si="5"/>
        <v>100</v>
      </c>
      <c r="G25" s="79">
        <f t="shared" si="6"/>
        <v>120</v>
      </c>
      <c r="H25" s="80">
        <f t="shared" si="7"/>
        <v>109</v>
      </c>
      <c r="I25" s="80">
        <f t="shared" si="8"/>
        <v>409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77">
        <v>400.0</v>
      </c>
      <c r="B26" s="78">
        <f t="shared" si="1"/>
        <v>100</v>
      </c>
      <c r="C26" s="78">
        <f t="shared" si="2"/>
        <v>-300</v>
      </c>
      <c r="D26" s="78">
        <f t="shared" si="3"/>
        <v>-270</v>
      </c>
      <c r="E26" s="78">
        <f t="shared" si="4"/>
        <v>-330</v>
      </c>
      <c r="F26" s="79">
        <f t="shared" si="5"/>
        <v>100</v>
      </c>
      <c r="G26" s="79">
        <f t="shared" si="6"/>
        <v>120</v>
      </c>
      <c r="H26" s="80">
        <f t="shared" si="7"/>
        <v>100</v>
      </c>
      <c r="I26" s="80">
        <f t="shared" si="8"/>
        <v>500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77">
        <v>500.0</v>
      </c>
      <c r="B27" s="78">
        <f t="shared" si="1"/>
        <v>100</v>
      </c>
      <c r="C27" s="78">
        <f t="shared" si="2"/>
        <v>-400</v>
      </c>
      <c r="D27" s="78">
        <f t="shared" si="3"/>
        <v>-360</v>
      </c>
      <c r="E27" s="78">
        <f t="shared" si="4"/>
        <v>-440</v>
      </c>
      <c r="F27" s="79">
        <f t="shared" si="5"/>
        <v>100</v>
      </c>
      <c r="G27" s="79">
        <f t="shared" si="6"/>
        <v>120</v>
      </c>
      <c r="H27" s="80">
        <f t="shared" si="7"/>
        <v>116</v>
      </c>
      <c r="I27" s="80">
        <f t="shared" si="8"/>
        <v>616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77">
        <v>600.0</v>
      </c>
      <c r="B28" s="78">
        <f t="shared" si="1"/>
        <v>100</v>
      </c>
      <c r="C28" s="78">
        <f t="shared" si="2"/>
        <v>-500</v>
      </c>
      <c r="D28" s="78">
        <f t="shared" si="3"/>
        <v>-450</v>
      </c>
      <c r="E28" s="78">
        <f t="shared" si="4"/>
        <v>-550</v>
      </c>
      <c r="F28" s="79">
        <f t="shared" si="5"/>
        <v>100</v>
      </c>
      <c r="G28" s="79">
        <f t="shared" si="6"/>
        <v>120</v>
      </c>
      <c r="H28" s="80">
        <f t="shared" si="7"/>
        <v>109</v>
      </c>
      <c r="I28" s="80">
        <f t="shared" si="8"/>
        <v>709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77">
        <v>700.0</v>
      </c>
      <c r="B29" s="78">
        <f t="shared" si="1"/>
        <v>100</v>
      </c>
      <c r="C29" s="78">
        <f t="shared" si="2"/>
        <v>-600</v>
      </c>
      <c r="D29" s="78">
        <f t="shared" si="3"/>
        <v>-540</v>
      </c>
      <c r="E29" s="78">
        <f t="shared" si="4"/>
        <v>-660</v>
      </c>
      <c r="F29" s="79">
        <f t="shared" si="5"/>
        <v>100</v>
      </c>
      <c r="G29" s="79">
        <f t="shared" si="6"/>
        <v>120</v>
      </c>
      <c r="H29" s="80">
        <f t="shared" si="7"/>
        <v>113</v>
      </c>
      <c r="I29" s="80">
        <f t="shared" si="8"/>
        <v>813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77">
        <v>800.0</v>
      </c>
      <c r="B30" s="78">
        <f t="shared" si="1"/>
        <v>100</v>
      </c>
      <c r="C30" s="78">
        <f t="shared" si="2"/>
        <v>-700</v>
      </c>
      <c r="D30" s="78">
        <f t="shared" si="3"/>
        <v>-630</v>
      </c>
      <c r="E30" s="78">
        <f t="shared" si="4"/>
        <v>-770</v>
      </c>
      <c r="F30" s="79">
        <f t="shared" si="5"/>
        <v>100</v>
      </c>
      <c r="G30" s="79">
        <f t="shared" si="6"/>
        <v>120</v>
      </c>
      <c r="H30" s="80">
        <f t="shared" si="7"/>
        <v>100</v>
      </c>
      <c r="I30" s="80">
        <f t="shared" si="8"/>
        <v>900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77">
        <v>900.0</v>
      </c>
      <c r="B31" s="78">
        <f t="shared" si="1"/>
        <v>100</v>
      </c>
      <c r="C31" s="78">
        <f t="shared" si="2"/>
        <v>-800</v>
      </c>
      <c r="D31" s="78">
        <f t="shared" si="3"/>
        <v>-720</v>
      </c>
      <c r="E31" s="78">
        <f t="shared" si="4"/>
        <v>-880</v>
      </c>
      <c r="F31" s="79">
        <f t="shared" si="5"/>
        <v>100</v>
      </c>
      <c r="G31" s="79">
        <f t="shared" si="6"/>
        <v>120</v>
      </c>
      <c r="H31" s="80">
        <f t="shared" si="7"/>
        <v>109</v>
      </c>
      <c r="I31" s="80">
        <f t="shared" si="8"/>
        <v>1009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43"/>
    </row>
    <row r="33">
      <c r="A33" s="45" t="s">
        <v>494</v>
      </c>
    </row>
    <row r="34">
      <c r="A34" s="43"/>
      <c r="B34" s="3" t="s">
        <v>495</v>
      </c>
    </row>
    <row r="35">
      <c r="A35" s="43"/>
      <c r="B35" s="3" t="s">
        <v>496</v>
      </c>
    </row>
    <row r="36">
      <c r="A36" s="33"/>
      <c r="B36" s="3" t="s">
        <v>497</v>
      </c>
    </row>
    <row r="37">
      <c r="A37" s="33"/>
      <c r="B37" s="3" t="s">
        <v>498</v>
      </c>
    </row>
    <row r="38">
      <c r="A38" s="33" t="s">
        <v>499</v>
      </c>
    </row>
    <row r="39">
      <c r="A39" s="3" t="s">
        <v>500</v>
      </c>
      <c r="B39" s="82">
        <v>100.0</v>
      </c>
      <c r="D39" s="1" t="s">
        <v>501</v>
      </c>
    </row>
    <row r="40">
      <c r="A40" s="33" t="s">
        <v>502</v>
      </c>
      <c r="B40" s="82">
        <v>1.1</v>
      </c>
      <c r="C40" s="3" t="s">
        <v>503</v>
      </c>
    </row>
    <row r="41">
      <c r="A41" s="33" t="s">
        <v>504</v>
      </c>
      <c r="B41" s="82">
        <v>0.9</v>
      </c>
      <c r="C41" s="3" t="s">
        <v>505</v>
      </c>
    </row>
    <row r="42">
      <c r="A42" s="33" t="s">
        <v>506</v>
      </c>
      <c r="B42" s="82">
        <v>100.0</v>
      </c>
      <c r="C42" s="3" t="s">
        <v>507</v>
      </c>
    </row>
    <row r="43">
      <c r="A43" s="33" t="s">
        <v>508</v>
      </c>
      <c r="B43" s="82">
        <v>120.0</v>
      </c>
      <c r="C43" s="3" t="s">
        <v>509</v>
      </c>
    </row>
    <row r="44">
      <c r="A44" s="43"/>
    </row>
    <row r="45">
      <c r="A45" s="43"/>
      <c r="B45" s="3" t="s">
        <v>510</v>
      </c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  <row r="1001">
      <c r="A1001" s="43"/>
    </row>
    <row r="1002">
      <c r="A1002" s="43"/>
    </row>
    <row r="1003">
      <c r="A1003" s="43"/>
    </row>
    <row r="1004">
      <c r="A1004" s="43"/>
    </row>
    <row r="1005">
      <c r="A1005" s="43"/>
    </row>
    <row r="1006">
      <c r="A1006" s="43"/>
    </row>
    <row r="1007">
      <c r="A1007" s="43"/>
    </row>
    <row r="1008">
      <c r="A1008" s="43"/>
    </row>
    <row r="1009">
      <c r="A1009" s="43"/>
    </row>
    <row r="1010">
      <c r="A1010" s="43"/>
    </row>
    <row r="1011">
      <c r="A1011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43</v>
      </c>
      <c r="B2" s="7">
        <v>180.0</v>
      </c>
      <c r="C2" s="3" t="s">
        <v>44</v>
      </c>
    </row>
    <row r="3">
      <c r="A3" s="6" t="s">
        <v>45</v>
      </c>
      <c r="B3" s="7">
        <v>120.0</v>
      </c>
      <c r="C3" s="3" t="s">
        <v>47</v>
      </c>
    </row>
    <row r="4">
      <c r="A4" s="6" t="s">
        <v>49</v>
      </c>
      <c r="B4" s="7">
        <v>120.0</v>
      </c>
      <c r="C4" s="3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76</v>
      </c>
      <c r="B2" s="7">
        <v>3.0</v>
      </c>
      <c r="C2" s="3" t="s">
        <v>77</v>
      </c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/>
      <c r="B2" s="9"/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43</v>
      </c>
      <c r="B2" s="7">
        <v>180.0</v>
      </c>
      <c r="C2" s="3" t="s">
        <v>44</v>
      </c>
    </row>
    <row r="3">
      <c r="A3" s="6" t="s">
        <v>45</v>
      </c>
      <c r="B3" s="7">
        <v>120.0</v>
      </c>
      <c r="C3" s="3" t="s">
        <v>47</v>
      </c>
    </row>
    <row r="4">
      <c r="A4" s="6" t="s">
        <v>49</v>
      </c>
      <c r="B4" s="7">
        <v>120.0</v>
      </c>
      <c r="C4" s="3"/>
    </row>
    <row r="5">
      <c r="A5" s="8"/>
      <c r="B5" s="9"/>
    </row>
    <row r="6">
      <c r="A6" s="6" t="s">
        <v>76</v>
      </c>
      <c r="B6" s="7">
        <v>3.0</v>
      </c>
      <c r="C6" s="3" t="s">
        <v>77</v>
      </c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3" t="s">
        <v>16</v>
      </c>
    </row>
    <row r="3">
      <c r="A3" s="6" t="s">
        <v>17</v>
      </c>
      <c r="B3" s="7">
        <v>0.03</v>
      </c>
      <c r="C3" s="3" t="s">
        <v>18</v>
      </c>
    </row>
    <row r="4">
      <c r="A4" s="8"/>
      <c r="B4" s="9"/>
    </row>
    <row r="5">
      <c r="A5" s="6" t="s">
        <v>19</v>
      </c>
      <c r="B5" s="7">
        <v>60.0</v>
      </c>
      <c r="C5" s="3" t="s">
        <v>20</v>
      </c>
    </row>
    <row r="6">
      <c r="A6" s="8"/>
      <c r="B6" s="9"/>
    </row>
    <row r="7">
      <c r="A7" s="6" t="s">
        <v>21</v>
      </c>
      <c r="B7" s="7">
        <v>1.0</v>
      </c>
      <c r="C7" s="3" t="s">
        <v>22</v>
      </c>
    </row>
    <row r="8">
      <c r="A8" s="6" t="s">
        <v>23</v>
      </c>
      <c r="B8" s="7">
        <v>1.0</v>
      </c>
    </row>
    <row r="9">
      <c r="A9" s="6" t="s">
        <v>24</v>
      </c>
      <c r="B9" s="7">
        <v>1.0</v>
      </c>
    </row>
    <row r="10">
      <c r="A10" s="8"/>
      <c r="B10" s="9"/>
    </row>
    <row r="11">
      <c r="A11" s="6" t="s">
        <v>25</v>
      </c>
      <c r="B11" s="7">
        <v>0.99</v>
      </c>
      <c r="C11" s="3" t="s">
        <v>26</v>
      </c>
    </row>
    <row r="12">
      <c r="A12" s="6" t="s">
        <v>27</v>
      </c>
      <c r="B12" s="7">
        <v>0.6</v>
      </c>
      <c r="C12" s="3" t="s">
        <v>28</v>
      </c>
    </row>
    <row r="13">
      <c r="A13" s="6" t="s">
        <v>29</v>
      </c>
      <c r="B13" s="7">
        <v>0.3</v>
      </c>
      <c r="C13" s="3" t="s">
        <v>30</v>
      </c>
    </row>
    <row r="14">
      <c r="A14" s="6" t="s">
        <v>31</v>
      </c>
      <c r="B14" s="7">
        <v>0.0</v>
      </c>
      <c r="C14" s="3" t="s">
        <v>32</v>
      </c>
    </row>
    <row r="15">
      <c r="A15" s="6"/>
      <c r="B15" s="7"/>
    </row>
    <row r="16">
      <c r="A16" s="6" t="s">
        <v>33</v>
      </c>
      <c r="B16" s="7">
        <v>0.99</v>
      </c>
      <c r="C16" s="3" t="s">
        <v>39</v>
      </c>
    </row>
    <row r="17">
      <c r="A17" s="6" t="s">
        <v>35</v>
      </c>
      <c r="B17" s="7">
        <v>0.6</v>
      </c>
    </row>
    <row r="18">
      <c r="A18" s="6" t="s">
        <v>36</v>
      </c>
      <c r="B18" s="7">
        <v>0.3</v>
      </c>
    </row>
    <row r="19">
      <c r="A19" s="6" t="s">
        <v>37</v>
      </c>
      <c r="B19" s="7">
        <v>0.0</v>
      </c>
    </row>
    <row r="20">
      <c r="A20" s="6"/>
      <c r="B20" s="7"/>
    </row>
    <row r="21">
      <c r="A21" s="6" t="s">
        <v>38</v>
      </c>
      <c r="B21" s="7">
        <v>0.99</v>
      </c>
      <c r="C21" s="3" t="s">
        <v>39</v>
      </c>
    </row>
    <row r="22">
      <c r="A22" s="6" t="s">
        <v>40</v>
      </c>
      <c r="B22" s="7">
        <v>0.5</v>
      </c>
    </row>
    <row r="23">
      <c r="A23" s="6" t="s">
        <v>41</v>
      </c>
      <c r="B23" s="7">
        <v>0.2</v>
      </c>
    </row>
    <row r="24">
      <c r="A24" s="6" t="s">
        <v>42</v>
      </c>
      <c r="B24" s="7">
        <v>0.0</v>
      </c>
    </row>
    <row r="25">
      <c r="A25" s="8"/>
      <c r="B25" s="9"/>
    </row>
    <row r="26">
      <c r="A26" s="6" t="s">
        <v>43</v>
      </c>
      <c r="B26" s="7">
        <v>180.0</v>
      </c>
      <c r="C26" s="3" t="s">
        <v>44</v>
      </c>
    </row>
    <row r="27">
      <c r="A27" s="6" t="s">
        <v>45</v>
      </c>
      <c r="B27" s="7">
        <v>120.0</v>
      </c>
      <c r="C27" s="3" t="s">
        <v>47</v>
      </c>
    </row>
    <row r="28">
      <c r="A28" s="6" t="s">
        <v>49</v>
      </c>
      <c r="B28" s="7">
        <v>120.0</v>
      </c>
      <c r="C28" s="3"/>
    </row>
    <row r="29">
      <c r="A29" s="8"/>
      <c r="B29" s="9"/>
    </row>
    <row r="30">
      <c r="A30" s="6" t="s">
        <v>51</v>
      </c>
      <c r="B30" s="7">
        <v>0.98</v>
      </c>
      <c r="C30" s="3" t="s">
        <v>53</v>
      </c>
    </row>
    <row r="31">
      <c r="A31" s="6" t="s">
        <v>55</v>
      </c>
      <c r="B31" s="7">
        <v>0.6</v>
      </c>
      <c r="C31" s="3" t="s">
        <v>57</v>
      </c>
    </row>
    <row r="32">
      <c r="A32" s="6" t="s">
        <v>59</v>
      </c>
      <c r="B32" s="7">
        <v>0.3</v>
      </c>
    </row>
    <row r="33">
      <c r="A33" s="8"/>
      <c r="B33" s="9"/>
    </row>
    <row r="34">
      <c r="A34" s="6" t="s">
        <v>61</v>
      </c>
      <c r="B34" s="11">
        <f>60*24*365*10</f>
        <v>5256000</v>
      </c>
      <c r="C34" s="3" t="s">
        <v>74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2" t="s">
        <v>1</v>
      </c>
      <c r="B1" s="4" t="s">
        <v>4</v>
      </c>
      <c r="C1" s="1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15</v>
      </c>
      <c r="B2" s="7">
        <v>1.0</v>
      </c>
      <c r="C2" s="3" t="s">
        <v>16</v>
      </c>
    </row>
    <row r="3">
      <c r="A3" s="6" t="s">
        <v>17</v>
      </c>
      <c r="B3" s="7">
        <v>0.03</v>
      </c>
      <c r="C3" s="3" t="s">
        <v>18</v>
      </c>
    </row>
    <row r="4">
      <c r="A4" s="8"/>
      <c r="B4" s="9"/>
    </row>
    <row r="5">
      <c r="A5" s="6" t="s">
        <v>19</v>
      </c>
      <c r="B5" s="7">
        <v>60.0</v>
      </c>
      <c r="C5" s="3" t="s">
        <v>20</v>
      </c>
    </row>
    <row r="6">
      <c r="A6" s="8"/>
      <c r="B6" s="9"/>
    </row>
    <row r="7">
      <c r="A7" s="6" t="s">
        <v>21</v>
      </c>
      <c r="B7" s="7">
        <v>1.0</v>
      </c>
      <c r="C7" s="3" t="s">
        <v>22</v>
      </c>
    </row>
    <row r="8">
      <c r="A8" s="6" t="s">
        <v>23</v>
      </c>
      <c r="B8" s="7">
        <v>1.0</v>
      </c>
    </row>
    <row r="9">
      <c r="A9" s="6" t="s">
        <v>24</v>
      </c>
      <c r="B9" s="7">
        <v>1.0</v>
      </c>
    </row>
    <row r="10">
      <c r="A10" s="8"/>
      <c r="B10" s="9"/>
    </row>
    <row r="11">
      <c r="A11" s="6" t="s">
        <v>25</v>
      </c>
      <c r="B11" s="7">
        <v>0.99</v>
      </c>
      <c r="C11" s="3" t="s">
        <v>26</v>
      </c>
    </row>
    <row r="12">
      <c r="A12" s="6" t="s">
        <v>27</v>
      </c>
      <c r="B12" s="7">
        <v>0.6</v>
      </c>
      <c r="C12" s="3" t="s">
        <v>28</v>
      </c>
    </row>
    <row r="13">
      <c r="A13" s="6" t="s">
        <v>29</v>
      </c>
      <c r="B13" s="7">
        <v>0.3</v>
      </c>
      <c r="C13" s="3" t="s">
        <v>30</v>
      </c>
    </row>
    <row r="14">
      <c r="A14" s="6" t="s">
        <v>31</v>
      </c>
      <c r="B14" s="7">
        <v>0.0</v>
      </c>
      <c r="C14" s="3" t="s">
        <v>32</v>
      </c>
    </row>
    <row r="15">
      <c r="A15" s="6"/>
      <c r="B15" s="7"/>
    </row>
    <row r="16">
      <c r="A16" s="6" t="s">
        <v>33</v>
      </c>
      <c r="B16" s="7">
        <v>0.99</v>
      </c>
      <c r="C16" s="3" t="s">
        <v>39</v>
      </c>
    </row>
    <row r="17">
      <c r="A17" s="6" t="s">
        <v>35</v>
      </c>
      <c r="B17" s="7">
        <v>0.6</v>
      </c>
    </row>
    <row r="18">
      <c r="A18" s="6" t="s">
        <v>36</v>
      </c>
      <c r="B18" s="7">
        <v>0.3</v>
      </c>
    </row>
    <row r="19">
      <c r="A19" s="6" t="s">
        <v>37</v>
      </c>
      <c r="B19" s="7">
        <v>0.0</v>
      </c>
    </row>
    <row r="20">
      <c r="A20" s="6"/>
      <c r="B20" s="7"/>
    </row>
    <row r="21">
      <c r="A21" s="6" t="s">
        <v>38</v>
      </c>
      <c r="B21" s="7">
        <v>0.99</v>
      </c>
      <c r="C21" s="3" t="s">
        <v>39</v>
      </c>
    </row>
    <row r="22">
      <c r="A22" s="6" t="s">
        <v>40</v>
      </c>
      <c r="B22" s="7">
        <v>0.5</v>
      </c>
    </row>
    <row r="23">
      <c r="A23" s="6" t="s">
        <v>41</v>
      </c>
      <c r="B23" s="7">
        <v>0.2</v>
      </c>
    </row>
    <row r="24">
      <c r="A24" s="6" t="s">
        <v>42</v>
      </c>
      <c r="B24" s="7">
        <v>0.0</v>
      </c>
    </row>
    <row r="25">
      <c r="A25" s="8"/>
      <c r="B25" s="9"/>
    </row>
    <row r="26">
      <c r="A26" s="6" t="s">
        <v>43</v>
      </c>
      <c r="B26" s="7">
        <v>1200.0</v>
      </c>
      <c r="C26" s="3" t="s">
        <v>44</v>
      </c>
    </row>
    <row r="27">
      <c r="A27" s="6" t="s">
        <v>45</v>
      </c>
      <c r="B27" s="7">
        <v>1200.0</v>
      </c>
      <c r="C27" s="3" t="s">
        <v>47</v>
      </c>
    </row>
    <row r="28">
      <c r="A28" s="6" t="s">
        <v>49</v>
      </c>
      <c r="B28" s="7">
        <v>1200.0</v>
      </c>
      <c r="C28" s="3"/>
    </row>
    <row r="29">
      <c r="A29" s="8"/>
      <c r="B29" s="9"/>
    </row>
    <row r="30">
      <c r="A30" s="6" t="s">
        <v>51</v>
      </c>
      <c r="B30" s="7">
        <v>0.98</v>
      </c>
      <c r="C30" s="3" t="s">
        <v>53</v>
      </c>
    </row>
    <row r="31">
      <c r="A31" s="6" t="s">
        <v>55</v>
      </c>
      <c r="B31" s="7">
        <v>0.6</v>
      </c>
      <c r="C31" s="3" t="s">
        <v>57</v>
      </c>
    </row>
    <row r="32">
      <c r="A32" s="6" t="s">
        <v>59</v>
      </c>
      <c r="B32" s="7">
        <v>0.3</v>
      </c>
    </row>
    <row r="33">
      <c r="A33" s="8"/>
      <c r="B33" s="9"/>
    </row>
    <row r="34">
      <c r="A34" s="6" t="s">
        <v>61</v>
      </c>
      <c r="B34" s="11">
        <f>60*24*365*10</f>
        <v>5256000</v>
      </c>
      <c r="C34" s="3" t="s">
        <v>74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98</v>
      </c>
      <c r="H1" s="1" t="s">
        <v>99</v>
      </c>
      <c r="I1" s="12" t="s">
        <v>100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3">
        <v>0.0</v>
      </c>
      <c r="I2" s="3">
        <v>0.0</v>
      </c>
    </row>
    <row r="3">
      <c r="A3" s="3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3">
        <v>0.0</v>
      </c>
      <c r="I3" s="3">
        <v>0.0</v>
      </c>
    </row>
    <row r="4">
      <c r="A4" s="3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3">
        <v>0.0</v>
      </c>
      <c r="I4" s="3">
        <v>0.0</v>
      </c>
    </row>
    <row r="5">
      <c r="B5" s="9"/>
      <c r="C5" s="9"/>
      <c r="D5" s="9"/>
      <c r="E5" s="9"/>
      <c r="F5" s="9"/>
      <c r="G5" s="9"/>
    </row>
    <row r="6">
      <c r="A6" s="3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3">
        <v>0.0</v>
      </c>
      <c r="I6" s="3">
        <v>0.0</v>
      </c>
    </row>
    <row r="7">
      <c r="B7" s="9"/>
      <c r="C7" s="9"/>
      <c r="D7" s="9"/>
      <c r="E7" s="9"/>
      <c r="F7" s="9"/>
      <c r="G7" s="9"/>
    </row>
    <row r="8">
      <c r="A8" s="3" t="s">
        <v>105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3">
        <v>0.0</v>
      </c>
      <c r="I8" s="3">
        <v>0.0</v>
      </c>
    </row>
    <row r="9">
      <c r="A9" s="3" t="s">
        <v>106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3">
        <v>0.0</v>
      </c>
      <c r="I9" s="3">
        <v>0.0</v>
      </c>
    </row>
    <row r="10">
      <c r="A10" s="3" t="s">
        <v>107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3">
        <v>0.0</v>
      </c>
      <c r="I10" s="3">
        <v>0.0</v>
      </c>
    </row>
    <row r="11">
      <c r="A11" s="3" t="s">
        <v>108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3">
        <v>0.0</v>
      </c>
      <c r="I11" s="3">
        <v>0.0</v>
      </c>
    </row>
    <row r="12">
      <c r="A12" s="3" t="s">
        <v>109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3">
        <v>0.0</v>
      </c>
      <c r="I12" s="3">
        <v>0.0</v>
      </c>
    </row>
    <row r="13">
      <c r="A13" s="3" t="s">
        <v>110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3">
        <v>0.0</v>
      </c>
      <c r="I13" s="3">
        <v>0.0</v>
      </c>
    </row>
    <row r="14">
      <c r="B14" s="9"/>
      <c r="C14" s="9"/>
      <c r="D14" s="9"/>
      <c r="E14" s="9"/>
      <c r="F14" s="9"/>
      <c r="G14" s="9"/>
    </row>
    <row r="15">
      <c r="A15" s="3" t="s">
        <v>111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3">
        <v>0.0</v>
      </c>
      <c r="I15" s="3">
        <v>1.0</v>
      </c>
    </row>
    <row r="16">
      <c r="A16" s="3" t="s">
        <v>112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3">
        <v>0.0</v>
      </c>
      <c r="I16" s="3">
        <v>0.0</v>
      </c>
    </row>
    <row r="17">
      <c r="A17" s="3" t="s">
        <v>113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3">
        <v>0.0</v>
      </c>
      <c r="I17" s="3">
        <v>0.0</v>
      </c>
    </row>
    <row r="18">
      <c r="A18" s="3" t="s">
        <v>114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3">
        <v>0.0</v>
      </c>
      <c r="I18" s="3">
        <v>0.0</v>
      </c>
    </row>
    <row r="19">
      <c r="A19" s="3" t="s">
        <v>115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3">
        <v>0.0</v>
      </c>
      <c r="I19" s="3">
        <v>0.0</v>
      </c>
    </row>
    <row r="20">
      <c r="A20" s="3" t="s">
        <v>116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3">
        <v>0.0</v>
      </c>
      <c r="I20" s="3">
        <v>1.0</v>
      </c>
    </row>
    <row r="21">
      <c r="A21" s="3" t="s">
        <v>117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3">
        <v>0.0</v>
      </c>
      <c r="I21" s="3">
        <v>0.0</v>
      </c>
    </row>
    <row r="22">
      <c r="A22" s="3" t="s">
        <v>118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3">
        <v>0.0</v>
      </c>
      <c r="I22" s="3">
        <v>1.0</v>
      </c>
    </row>
    <row r="23">
      <c r="A23" s="3" t="s">
        <v>119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3">
        <v>0.0</v>
      </c>
      <c r="I23" s="3">
        <v>1.0</v>
      </c>
    </row>
    <row r="24">
      <c r="A24" s="3" t="s">
        <v>120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3">
        <v>0.0</v>
      </c>
      <c r="I24" s="3">
        <v>1.0</v>
      </c>
    </row>
    <row r="25">
      <c r="A25" s="3" t="s">
        <v>121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3">
        <v>0.0</v>
      </c>
      <c r="I25" s="3">
        <v>0.0</v>
      </c>
    </row>
    <row r="26">
      <c r="A26" s="3" t="s">
        <v>122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3">
        <v>0.0</v>
      </c>
      <c r="I26" s="3">
        <v>1.0</v>
      </c>
    </row>
    <row r="27">
      <c r="A27" s="3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3">
        <v>0.0</v>
      </c>
      <c r="I27" s="3">
        <v>1.0</v>
      </c>
    </row>
    <row r="28">
      <c r="A28" s="3" t="s">
        <v>124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3">
        <v>0.0</v>
      </c>
      <c r="I28" s="3">
        <v>0.0</v>
      </c>
    </row>
    <row r="29">
      <c r="A29" s="13" t="s">
        <v>125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3">
        <v>0.0</v>
      </c>
      <c r="I29" s="3">
        <v>1.0</v>
      </c>
    </row>
    <row r="30">
      <c r="A30" s="13" t="s">
        <v>126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3">
        <v>0.0</v>
      </c>
      <c r="I30" s="3">
        <v>0.0</v>
      </c>
    </row>
    <row r="31">
      <c r="A31" s="3" t="s">
        <v>127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3">
        <v>0.0</v>
      </c>
      <c r="I31" s="3">
        <v>1.0</v>
      </c>
    </row>
    <row r="32">
      <c r="A32" s="3" t="s">
        <v>128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3">
        <v>0.0</v>
      </c>
      <c r="I32" s="3">
        <v>0.0</v>
      </c>
    </row>
    <row r="33">
      <c r="A33" s="13" t="s">
        <v>129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3">
        <v>0.0</v>
      </c>
      <c r="I33" s="3">
        <v>0.0</v>
      </c>
    </row>
    <row r="34">
      <c r="A34" s="13" t="s">
        <v>130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3">
        <v>0.0</v>
      </c>
      <c r="I34" s="3">
        <v>0.0</v>
      </c>
    </row>
    <row r="35">
      <c r="A35" s="3" t="s">
        <v>131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3">
        <v>0.0</v>
      </c>
      <c r="I35" s="3">
        <v>1.0</v>
      </c>
    </row>
    <row r="36">
      <c r="A36" s="3" t="s">
        <v>132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3">
        <v>0.0</v>
      </c>
      <c r="I36" s="3">
        <v>0.0</v>
      </c>
    </row>
    <row r="37">
      <c r="A37" s="13" t="s">
        <v>133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3">
        <v>0.0</v>
      </c>
      <c r="I37" s="3">
        <v>1.0</v>
      </c>
    </row>
    <row r="38">
      <c r="A38" s="13" t="s">
        <v>134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3">
        <v>0.0</v>
      </c>
      <c r="I38" s="3">
        <v>0.0</v>
      </c>
    </row>
    <row r="39">
      <c r="A39" s="3" t="s">
        <v>135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3">
        <v>0.0</v>
      </c>
      <c r="I39" s="3">
        <v>1.0</v>
      </c>
    </row>
    <row r="40">
      <c r="A40" s="3" t="s">
        <v>136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3">
        <v>0.0</v>
      </c>
      <c r="I40" s="3">
        <v>0.0</v>
      </c>
    </row>
    <row r="41">
      <c r="A41" s="13" t="s">
        <v>137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3">
        <v>0.0</v>
      </c>
      <c r="I41" s="3">
        <v>1.0</v>
      </c>
    </row>
    <row r="42">
      <c r="A42" s="13" t="s">
        <v>138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3">
        <v>0.0</v>
      </c>
      <c r="I42" s="3">
        <v>0.0</v>
      </c>
    </row>
    <row r="43">
      <c r="A43" s="3" t="s">
        <v>139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3">
        <v>60.0</v>
      </c>
      <c r="I43" s="3">
        <v>0.0</v>
      </c>
    </row>
    <row r="44">
      <c r="A44" s="13" t="s">
        <v>140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3">
        <v>0.0</v>
      </c>
      <c r="I44" s="3">
        <v>1.0</v>
      </c>
    </row>
    <row r="45">
      <c r="A45" s="13" t="s">
        <v>141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3">
        <v>0.0</v>
      </c>
      <c r="I45" s="3">
        <v>0.0</v>
      </c>
    </row>
    <row r="46">
      <c r="A46" s="3" t="s">
        <v>142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3">
        <v>0.0</v>
      </c>
      <c r="I46" s="3">
        <v>1.0</v>
      </c>
    </row>
    <row r="47">
      <c r="A47" s="3" t="s">
        <v>143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3">
        <v>0.0</v>
      </c>
      <c r="I47" s="3">
        <v>0.0</v>
      </c>
    </row>
    <row r="48">
      <c r="A48" s="3" t="s">
        <v>144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3">
        <v>60.0</v>
      </c>
      <c r="I48" s="3">
        <v>0.0</v>
      </c>
    </row>
    <row r="49">
      <c r="A49" s="3" t="s">
        <v>145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3">
        <v>0.0</v>
      </c>
      <c r="I49" s="3">
        <v>0.0</v>
      </c>
    </row>
    <row r="50">
      <c r="A50" s="3" t="s">
        <v>146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3">
        <v>0.0</v>
      </c>
      <c r="I50" s="3">
        <v>0.0</v>
      </c>
      <c r="J50" s="3"/>
    </row>
    <row r="51">
      <c r="A51" s="13" t="s">
        <v>147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3">
        <v>0.0</v>
      </c>
      <c r="I51" s="3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