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all_final_clean" sheetId="35" r:id="rId4"/>
    <sheet name="2000_20221029" sheetId="27" r:id="rId5"/>
    <sheet name="2000_20221024" sheetId="26" r:id="rId6"/>
    <sheet name="2000_20221019" sheetId="24" r:id="rId7"/>
    <sheet name="2000_20220929" sheetId="23" r:id="rId8"/>
    <sheet name="2000_20220924" sheetId="1" r:id="rId9"/>
    <sheet name="2000_20220611" sheetId="31" r:id="rId10"/>
    <sheet name="2000_20220601" sheetId="5" r:id="rId11"/>
    <sheet name="속성 테이블 - raw data" sheetId="2" r:id="rId12"/>
    <sheet name="20m_vs_all_대응비교" sheetId="25" r:id="rId13"/>
  </sheets>
  <definedNames>
    <definedName name="_xlnm._FilterDatabase" localSheetId="9" hidden="1">'2000_20220611'!$A$1:$Z$93</definedName>
    <definedName name="_xlnm._FilterDatabase" localSheetId="7" hidden="1">'2000_20220929'!$B$1:$C$1</definedName>
    <definedName name="_xlnm._FilterDatabase" localSheetId="1" hidden="1">'2000_all_all'!$A$1:$Z$553</definedName>
    <definedName name="_xlnm._FilterDatabase" localSheetId="2" hidden="1">'2000_all_final'!$A$1:$AG$323</definedName>
    <definedName name="_xlnm._FilterDatabase" localSheetId="3" hidden="1">'2000_all_final_clean'!$A$1:$AG$323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9" l="1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3" i="29"/>
  <c r="X44" i="29"/>
  <c r="X45" i="29"/>
  <c r="X46" i="29"/>
  <c r="X47" i="29"/>
  <c r="X48" i="29"/>
  <c r="X49" i="29"/>
  <c r="X50" i="29"/>
  <c r="X51" i="29"/>
  <c r="X52" i="29"/>
  <c r="X53" i="29"/>
  <c r="X54" i="29"/>
  <c r="X55" i="29"/>
  <c r="X56" i="29"/>
  <c r="X57" i="29"/>
  <c r="X58" i="29"/>
  <c r="X59" i="29"/>
  <c r="X60" i="29"/>
  <c r="X61" i="29"/>
  <c r="X62" i="29"/>
  <c r="X63" i="29"/>
  <c r="X64" i="29"/>
  <c r="X65" i="29"/>
  <c r="X66" i="29"/>
  <c r="X67" i="29"/>
  <c r="X68" i="29"/>
  <c r="X69" i="29"/>
  <c r="X70" i="29"/>
  <c r="X71" i="29"/>
  <c r="X72" i="29"/>
  <c r="X73" i="29"/>
  <c r="X74" i="29"/>
  <c r="X75" i="29"/>
  <c r="X76" i="29"/>
  <c r="X77" i="29"/>
  <c r="X78" i="29"/>
  <c r="X79" i="29"/>
  <c r="X80" i="29"/>
  <c r="X81" i="29"/>
  <c r="X82" i="29"/>
  <c r="X83" i="29"/>
  <c r="X84" i="29"/>
  <c r="X85" i="29"/>
  <c r="X86" i="29"/>
  <c r="X87" i="29"/>
  <c r="X88" i="29"/>
  <c r="X89" i="29"/>
  <c r="X90" i="29"/>
  <c r="X91" i="29"/>
  <c r="X92" i="29"/>
  <c r="X93" i="29"/>
  <c r="X94" i="29"/>
  <c r="X95" i="29"/>
  <c r="X96" i="29"/>
  <c r="X97" i="29"/>
  <c r="X98" i="29"/>
  <c r="X99" i="29"/>
  <c r="X100" i="29"/>
  <c r="X101" i="29"/>
  <c r="X102" i="29"/>
  <c r="X103" i="29"/>
  <c r="X104" i="29"/>
  <c r="X105" i="29"/>
  <c r="X106" i="29"/>
  <c r="X107" i="29"/>
  <c r="X108" i="29"/>
  <c r="X109" i="29"/>
  <c r="X110" i="29"/>
  <c r="X111" i="29"/>
  <c r="X112" i="29"/>
  <c r="X113" i="29"/>
  <c r="X114" i="29"/>
  <c r="X115" i="29"/>
  <c r="X116" i="29"/>
  <c r="X117" i="29"/>
  <c r="X118" i="29"/>
  <c r="X119" i="29"/>
  <c r="X120" i="29"/>
  <c r="X121" i="29"/>
  <c r="X122" i="29"/>
  <c r="X123" i="29"/>
  <c r="X124" i="29"/>
  <c r="X125" i="29"/>
  <c r="X126" i="29"/>
  <c r="X127" i="29"/>
  <c r="X128" i="29"/>
  <c r="X129" i="29"/>
  <c r="X130" i="29"/>
  <c r="X131" i="29"/>
  <c r="X132" i="29"/>
  <c r="X133" i="29"/>
  <c r="X134" i="29"/>
  <c r="X135" i="29"/>
  <c r="X136" i="29"/>
  <c r="X137" i="29"/>
  <c r="X138" i="29"/>
  <c r="X139" i="29"/>
  <c r="X140" i="29"/>
  <c r="X141" i="29"/>
  <c r="X142" i="29"/>
  <c r="X143" i="29"/>
  <c r="X144" i="29"/>
  <c r="X145" i="29"/>
  <c r="X146" i="29"/>
  <c r="X147" i="29"/>
  <c r="X148" i="29"/>
  <c r="X149" i="29"/>
  <c r="X150" i="29"/>
  <c r="X151" i="29"/>
  <c r="X152" i="29"/>
  <c r="X153" i="29"/>
  <c r="X154" i="29"/>
  <c r="X155" i="29"/>
  <c r="X156" i="29"/>
  <c r="X157" i="29"/>
  <c r="X158" i="29"/>
  <c r="X159" i="29"/>
  <c r="X160" i="29"/>
  <c r="X161" i="29"/>
  <c r="X162" i="29"/>
  <c r="X163" i="29"/>
  <c r="X164" i="29"/>
  <c r="X165" i="29"/>
  <c r="X166" i="29"/>
  <c r="X167" i="29"/>
  <c r="X168" i="29"/>
  <c r="X169" i="29"/>
  <c r="X170" i="29"/>
  <c r="X171" i="29"/>
  <c r="X172" i="29"/>
  <c r="X173" i="29"/>
  <c r="X174" i="29"/>
  <c r="X175" i="29"/>
  <c r="X176" i="29"/>
  <c r="X177" i="29"/>
  <c r="X178" i="29"/>
  <c r="X179" i="29"/>
  <c r="X180" i="29"/>
  <c r="X181" i="29"/>
  <c r="X182" i="29"/>
  <c r="X183" i="29"/>
  <c r="X184" i="29"/>
  <c r="X185" i="29"/>
  <c r="X186" i="29"/>
  <c r="X187" i="29"/>
  <c r="X188" i="29"/>
  <c r="X189" i="29"/>
  <c r="X190" i="29"/>
  <c r="X191" i="29"/>
  <c r="X192" i="29"/>
  <c r="X193" i="29"/>
  <c r="X194" i="29"/>
  <c r="X195" i="29"/>
  <c r="X196" i="29"/>
  <c r="X197" i="29"/>
  <c r="X198" i="29"/>
  <c r="X199" i="29"/>
  <c r="X200" i="29"/>
  <c r="X201" i="29"/>
  <c r="X202" i="29"/>
  <c r="X203" i="29"/>
  <c r="X204" i="29"/>
  <c r="X205" i="29"/>
  <c r="X206" i="29"/>
  <c r="X207" i="29"/>
  <c r="X208" i="29"/>
  <c r="X209" i="29"/>
  <c r="X210" i="29"/>
  <c r="X211" i="29"/>
  <c r="X212" i="29"/>
  <c r="X213" i="29"/>
  <c r="X214" i="29"/>
  <c r="X215" i="29"/>
  <c r="X216" i="29"/>
  <c r="X217" i="29"/>
  <c r="X218" i="29"/>
  <c r="X219" i="29"/>
  <c r="X220" i="29"/>
  <c r="X221" i="29"/>
  <c r="X222" i="29"/>
  <c r="X223" i="29"/>
  <c r="X224" i="29"/>
  <c r="X225" i="29"/>
  <c r="X226" i="29"/>
  <c r="X227" i="29"/>
  <c r="X228" i="29"/>
  <c r="X229" i="29"/>
  <c r="X230" i="29"/>
  <c r="X231" i="29"/>
  <c r="X232" i="29"/>
  <c r="X233" i="29"/>
  <c r="X234" i="29"/>
  <c r="X235" i="29"/>
  <c r="X236" i="29"/>
  <c r="X237" i="29"/>
  <c r="X238" i="29"/>
  <c r="X239" i="29"/>
  <c r="X240" i="29"/>
  <c r="X241" i="29"/>
  <c r="X242" i="29"/>
  <c r="X243" i="29"/>
  <c r="X244" i="29"/>
  <c r="X245" i="29"/>
  <c r="X246" i="29"/>
  <c r="X247" i="29"/>
  <c r="X248" i="29"/>
  <c r="X249" i="29"/>
  <c r="X250" i="29"/>
  <c r="X251" i="29"/>
  <c r="X252" i="29"/>
  <c r="X253" i="29"/>
  <c r="X254" i="29"/>
  <c r="X255" i="29"/>
  <c r="X256" i="29"/>
  <c r="X257" i="29"/>
  <c r="X258" i="29"/>
  <c r="X259" i="29"/>
  <c r="X260" i="29"/>
  <c r="X261" i="29"/>
  <c r="X262" i="29"/>
  <c r="X263" i="29"/>
  <c r="X264" i="29"/>
  <c r="X265" i="29"/>
  <c r="X266" i="29"/>
  <c r="X267" i="29"/>
  <c r="X268" i="29"/>
  <c r="X269" i="29"/>
  <c r="X270" i="29"/>
  <c r="X271" i="29"/>
  <c r="X272" i="29"/>
  <c r="X273" i="29"/>
  <c r="X274" i="29"/>
  <c r="X275" i="29"/>
  <c r="X276" i="29"/>
  <c r="X277" i="29"/>
  <c r="X278" i="29"/>
  <c r="X279" i="29"/>
  <c r="X280" i="29"/>
  <c r="X281" i="29"/>
  <c r="X282" i="29"/>
  <c r="X283" i="29"/>
  <c r="X284" i="29"/>
  <c r="X285" i="29"/>
  <c r="X286" i="29"/>
  <c r="X287" i="29"/>
  <c r="X288" i="29"/>
  <c r="X289" i="29"/>
  <c r="X290" i="29"/>
  <c r="X291" i="29"/>
  <c r="X292" i="29"/>
  <c r="X293" i="29"/>
  <c r="X294" i="29"/>
  <c r="X295" i="29"/>
  <c r="X296" i="29"/>
  <c r="X297" i="29"/>
  <c r="X298" i="29"/>
  <c r="X299" i="29"/>
  <c r="X300" i="29"/>
  <c r="X301" i="29"/>
  <c r="X302" i="29"/>
  <c r="X303" i="29"/>
  <c r="X304" i="29"/>
  <c r="X305" i="29"/>
  <c r="X306" i="29"/>
  <c r="X307" i="29"/>
  <c r="X308" i="29"/>
  <c r="X309" i="29"/>
  <c r="X310" i="29"/>
  <c r="X311" i="29"/>
  <c r="X312" i="29"/>
  <c r="X313" i="29"/>
  <c r="X314" i="29"/>
  <c r="X315" i="29"/>
  <c r="X316" i="29"/>
  <c r="X317" i="29"/>
  <c r="X318" i="29"/>
  <c r="X319" i="29"/>
  <c r="X320" i="29"/>
  <c r="X321" i="29"/>
  <c r="X322" i="29"/>
  <c r="X323" i="29"/>
  <c r="X2" i="29"/>
  <c r="V2" i="29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90" i="29"/>
  <c r="V91" i="29"/>
  <c r="V92" i="29"/>
  <c r="V93" i="29"/>
  <c r="V94" i="29"/>
  <c r="V95" i="29"/>
  <c r="V96" i="29"/>
  <c r="V97" i="29"/>
  <c r="V98" i="29"/>
  <c r="V99" i="29"/>
  <c r="V100" i="29"/>
  <c r="V101" i="29"/>
  <c r="V102" i="29"/>
  <c r="V103" i="29"/>
  <c r="V104" i="29"/>
  <c r="V105" i="29"/>
  <c r="V106" i="29"/>
  <c r="V107" i="29"/>
  <c r="V108" i="29"/>
  <c r="V109" i="29"/>
  <c r="V110" i="29"/>
  <c r="V111" i="29"/>
  <c r="V112" i="29"/>
  <c r="V113" i="29"/>
  <c r="V114" i="29"/>
  <c r="V115" i="29"/>
  <c r="V116" i="29"/>
  <c r="V117" i="29"/>
  <c r="V118" i="29"/>
  <c r="V119" i="29"/>
  <c r="V120" i="29"/>
  <c r="V121" i="29"/>
  <c r="V122" i="29"/>
  <c r="V123" i="29"/>
  <c r="V124" i="29"/>
  <c r="V125" i="29"/>
  <c r="V126" i="29"/>
  <c r="V127" i="29"/>
  <c r="V128" i="29"/>
  <c r="V129" i="29"/>
  <c r="V130" i="29"/>
  <c r="V131" i="29"/>
  <c r="V132" i="29"/>
  <c r="V133" i="29"/>
  <c r="V134" i="29"/>
  <c r="V135" i="29"/>
  <c r="V136" i="29"/>
  <c r="V137" i="29"/>
  <c r="V138" i="29"/>
  <c r="V139" i="29"/>
  <c r="V140" i="29"/>
  <c r="V141" i="29"/>
  <c r="V142" i="29"/>
  <c r="V143" i="29"/>
  <c r="V144" i="29"/>
  <c r="V145" i="29"/>
  <c r="V146" i="29"/>
  <c r="V147" i="29"/>
  <c r="V148" i="29"/>
  <c r="V149" i="29"/>
  <c r="V150" i="29"/>
  <c r="V151" i="29"/>
  <c r="V152" i="29"/>
  <c r="V153" i="29"/>
  <c r="V154" i="29"/>
  <c r="V155" i="29"/>
  <c r="V156" i="29"/>
  <c r="V157" i="29"/>
  <c r="V158" i="29"/>
  <c r="V159" i="29"/>
  <c r="V160" i="29"/>
  <c r="V161" i="29"/>
  <c r="V162" i="29"/>
  <c r="V163" i="29"/>
  <c r="V164" i="29"/>
  <c r="V165" i="29"/>
  <c r="V166" i="29"/>
  <c r="V167" i="29"/>
  <c r="V168" i="29"/>
  <c r="V169" i="29"/>
  <c r="V170" i="29"/>
  <c r="V171" i="29"/>
  <c r="V172" i="29"/>
  <c r="V173" i="29"/>
  <c r="V174" i="29"/>
  <c r="V175" i="29"/>
  <c r="V176" i="29"/>
  <c r="V177" i="29"/>
  <c r="V178" i="29"/>
  <c r="V179" i="29"/>
  <c r="V180" i="29"/>
  <c r="V181" i="29"/>
  <c r="V182" i="29"/>
  <c r="V183" i="29"/>
  <c r="V184" i="29"/>
  <c r="V185" i="29"/>
  <c r="V186" i="29"/>
  <c r="V187" i="29"/>
  <c r="V188" i="29"/>
  <c r="V189" i="29"/>
  <c r="V190" i="29"/>
  <c r="V191" i="29"/>
  <c r="V192" i="29"/>
  <c r="V193" i="29"/>
  <c r="V194" i="29"/>
  <c r="V195" i="29"/>
  <c r="V196" i="29"/>
  <c r="V197" i="29"/>
  <c r="V198" i="29"/>
  <c r="V199" i="29"/>
  <c r="V200" i="29"/>
  <c r="V201" i="29"/>
  <c r="V202" i="29"/>
  <c r="V203" i="29"/>
  <c r="V204" i="29"/>
  <c r="V205" i="29"/>
  <c r="V206" i="29"/>
  <c r="V207" i="29"/>
  <c r="V208" i="29"/>
  <c r="V209" i="29"/>
  <c r="V210" i="29"/>
  <c r="V211" i="29"/>
  <c r="V212" i="29"/>
  <c r="V213" i="29"/>
  <c r="V214" i="29"/>
  <c r="V215" i="29"/>
  <c r="V216" i="29"/>
  <c r="V217" i="29"/>
  <c r="V218" i="29"/>
  <c r="V219" i="29"/>
  <c r="V220" i="29"/>
  <c r="V221" i="29"/>
  <c r="V222" i="29"/>
  <c r="V223" i="29"/>
  <c r="V224" i="29"/>
  <c r="V225" i="29"/>
  <c r="V226" i="29"/>
  <c r="V227" i="29"/>
  <c r="V228" i="29"/>
  <c r="V229" i="29"/>
  <c r="V230" i="29"/>
  <c r="V231" i="29"/>
  <c r="V232" i="29"/>
  <c r="V233" i="29"/>
  <c r="V234" i="29"/>
  <c r="V235" i="29"/>
  <c r="V236" i="29"/>
  <c r="V237" i="29"/>
  <c r="V238" i="29"/>
  <c r="V239" i="29"/>
  <c r="V240" i="29"/>
  <c r="V241" i="29"/>
  <c r="V242" i="29"/>
  <c r="V243" i="29"/>
  <c r="V244" i="29"/>
  <c r="V245" i="29"/>
  <c r="V246" i="29"/>
  <c r="V247" i="29"/>
  <c r="V248" i="29"/>
  <c r="V249" i="29"/>
  <c r="V250" i="29"/>
  <c r="V251" i="29"/>
  <c r="V252" i="29"/>
  <c r="V253" i="29"/>
  <c r="V254" i="29"/>
  <c r="V255" i="29"/>
  <c r="V256" i="29"/>
  <c r="V257" i="29"/>
  <c r="V258" i="29"/>
  <c r="V259" i="29"/>
  <c r="V260" i="29"/>
  <c r="V261" i="29"/>
  <c r="V262" i="29"/>
  <c r="V263" i="29"/>
  <c r="V264" i="29"/>
  <c r="V265" i="29"/>
  <c r="V266" i="29"/>
  <c r="V267" i="29"/>
  <c r="V268" i="29"/>
  <c r="V269" i="29"/>
  <c r="V270" i="29"/>
  <c r="V271" i="29"/>
  <c r="V272" i="29"/>
  <c r="V273" i="29"/>
  <c r="V274" i="29"/>
  <c r="V275" i="29"/>
  <c r="V276" i="29"/>
  <c r="V277" i="29"/>
  <c r="V278" i="29"/>
  <c r="V279" i="29"/>
  <c r="V280" i="29"/>
  <c r="V281" i="29"/>
  <c r="V282" i="29"/>
  <c r="V283" i="29"/>
  <c r="V284" i="29"/>
  <c r="V285" i="29"/>
  <c r="V286" i="29"/>
  <c r="V287" i="29"/>
  <c r="V288" i="29"/>
  <c r="V289" i="29"/>
  <c r="V290" i="29"/>
  <c r="V291" i="29"/>
  <c r="V292" i="29"/>
  <c r="V293" i="29"/>
  <c r="V294" i="29"/>
  <c r="V295" i="29"/>
  <c r="V296" i="29"/>
  <c r="V297" i="29"/>
  <c r="V298" i="29"/>
  <c r="V299" i="29"/>
  <c r="V300" i="29"/>
  <c r="V301" i="29"/>
  <c r="V302" i="29"/>
  <c r="V303" i="29"/>
  <c r="V304" i="29"/>
  <c r="V305" i="29"/>
  <c r="V306" i="29"/>
  <c r="V307" i="29"/>
  <c r="V308" i="29"/>
  <c r="V309" i="29"/>
  <c r="V310" i="29"/>
  <c r="V311" i="29"/>
  <c r="V312" i="29"/>
  <c r="V313" i="29"/>
  <c r="V314" i="29"/>
  <c r="V315" i="29"/>
  <c r="V316" i="29"/>
  <c r="V317" i="29"/>
  <c r="V318" i="29"/>
  <c r="V319" i="29"/>
  <c r="V320" i="29"/>
  <c r="V321" i="29"/>
  <c r="V322" i="29"/>
  <c r="V323" i="29"/>
  <c r="U2" i="29"/>
  <c r="W281" i="29"/>
  <c r="W282" i="29"/>
  <c r="W283" i="29"/>
  <c r="W284" i="29"/>
  <c r="W285" i="29"/>
  <c r="W286" i="29"/>
  <c r="W287" i="29"/>
  <c r="W288" i="29"/>
  <c r="W289" i="29"/>
  <c r="W290" i="29"/>
  <c r="W291" i="29"/>
  <c r="W292" i="29"/>
  <c r="W293" i="29"/>
  <c r="W294" i="29"/>
  <c r="W295" i="29"/>
  <c r="W296" i="29"/>
  <c r="W297" i="29"/>
  <c r="W298" i="29"/>
  <c r="W299" i="29"/>
  <c r="W300" i="29"/>
  <c r="W301" i="29"/>
  <c r="W302" i="29"/>
  <c r="W303" i="29"/>
  <c r="W304" i="29"/>
  <c r="W305" i="29"/>
  <c r="W306" i="29"/>
  <c r="W307" i="29"/>
  <c r="W308" i="29"/>
  <c r="W309" i="29"/>
  <c r="W310" i="29"/>
  <c r="W311" i="29"/>
  <c r="W312" i="29"/>
  <c r="W313" i="29"/>
  <c r="W314" i="29"/>
  <c r="W315" i="29"/>
  <c r="W316" i="29"/>
  <c r="W317" i="29"/>
  <c r="W318" i="29"/>
  <c r="W319" i="29"/>
  <c r="W320" i="29"/>
  <c r="W321" i="29"/>
  <c r="W322" i="29"/>
  <c r="W323" i="29"/>
  <c r="T281" i="29"/>
  <c r="T282" i="29"/>
  <c r="T283" i="29"/>
  <c r="T284" i="29"/>
  <c r="T285" i="29"/>
  <c r="T286" i="29"/>
  <c r="T287" i="29"/>
  <c r="T288" i="29"/>
  <c r="T289" i="29"/>
  <c r="T290" i="29"/>
  <c r="T291" i="29"/>
  <c r="T292" i="29"/>
  <c r="T293" i="29"/>
  <c r="T294" i="29"/>
  <c r="T295" i="29"/>
  <c r="T296" i="29"/>
  <c r="T297" i="29"/>
  <c r="T298" i="29"/>
  <c r="T299" i="29"/>
  <c r="T300" i="29"/>
  <c r="T301" i="29"/>
  <c r="T302" i="29"/>
  <c r="T303" i="29"/>
  <c r="T304" i="29"/>
  <c r="T305" i="29"/>
  <c r="T306" i="29"/>
  <c r="T307" i="29"/>
  <c r="T308" i="29"/>
  <c r="T309" i="29"/>
  <c r="T310" i="29"/>
  <c r="T311" i="29"/>
  <c r="T312" i="29"/>
  <c r="T313" i="29"/>
  <c r="T314" i="29"/>
  <c r="T315" i="29"/>
  <c r="T316" i="29"/>
  <c r="T317" i="29"/>
  <c r="T318" i="29"/>
  <c r="T319" i="29"/>
  <c r="T320" i="29"/>
  <c r="T321" i="29"/>
  <c r="T322" i="29"/>
  <c r="T323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U74" i="29"/>
  <c r="U75" i="29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48" i="29"/>
  <c r="U249" i="29"/>
  <c r="U250" i="29"/>
  <c r="U251" i="29"/>
  <c r="U252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292" i="29"/>
  <c r="U293" i="29"/>
  <c r="U294" i="29"/>
  <c r="U295" i="29"/>
  <c r="U296" i="29"/>
  <c r="U297" i="29"/>
  <c r="U298" i="29"/>
  <c r="U299" i="29"/>
  <c r="U300" i="29"/>
  <c r="U301" i="29"/>
  <c r="U302" i="29"/>
  <c r="U303" i="29"/>
  <c r="U304" i="29"/>
  <c r="U305" i="29"/>
  <c r="U306" i="29"/>
  <c r="U307" i="29"/>
  <c r="U308" i="29"/>
  <c r="U309" i="29"/>
  <c r="U310" i="29"/>
  <c r="U311" i="29"/>
  <c r="U312" i="29"/>
  <c r="U313" i="29"/>
  <c r="U314" i="29"/>
  <c r="U315" i="29"/>
  <c r="U316" i="29"/>
  <c r="U317" i="29"/>
  <c r="U318" i="29"/>
  <c r="U319" i="29"/>
  <c r="U320" i="29"/>
  <c r="U321" i="29"/>
  <c r="U322" i="29"/>
  <c r="U323" i="29"/>
  <c r="W2" i="29"/>
  <c r="W280" i="29"/>
  <c r="W279" i="29"/>
  <c r="W278" i="29"/>
  <c r="W277" i="29"/>
  <c r="W276" i="29"/>
  <c r="W275" i="29"/>
  <c r="W274" i="29"/>
  <c r="W273" i="29"/>
  <c r="W272" i="29"/>
  <c r="W271" i="29"/>
  <c r="W270" i="29"/>
  <c r="W269" i="29"/>
  <c r="W268" i="29"/>
  <c r="W267" i="29"/>
  <c r="W266" i="29"/>
  <c r="W265" i="29"/>
  <c r="W264" i="29"/>
  <c r="W263" i="29"/>
  <c r="W262" i="29"/>
  <c r="W261" i="29"/>
  <c r="W260" i="29"/>
  <c r="W259" i="29"/>
  <c r="W258" i="29"/>
  <c r="W257" i="29"/>
  <c r="W256" i="29"/>
  <c r="W255" i="29"/>
  <c r="W254" i="29"/>
  <c r="W253" i="29"/>
  <c r="W252" i="29"/>
  <c r="W251" i="29"/>
  <c r="W250" i="29"/>
  <c r="W249" i="29"/>
  <c r="W248" i="29"/>
  <c r="W247" i="29"/>
  <c r="W246" i="29"/>
  <c r="W245" i="29"/>
  <c r="W244" i="29"/>
  <c r="W243" i="29"/>
  <c r="W242" i="29"/>
  <c r="W241" i="29"/>
  <c r="W240" i="29"/>
  <c r="W239" i="29"/>
  <c r="W238" i="29"/>
  <c r="W237" i="29"/>
  <c r="W236" i="29"/>
  <c r="W235" i="29"/>
  <c r="W234" i="29"/>
  <c r="W233" i="29"/>
  <c r="W232" i="29"/>
  <c r="W231" i="29"/>
  <c r="W230" i="29"/>
  <c r="W229" i="29"/>
  <c r="W228" i="29"/>
  <c r="W227" i="29"/>
  <c r="W226" i="29"/>
  <c r="W225" i="29"/>
  <c r="W224" i="29"/>
  <c r="W223" i="29"/>
  <c r="W222" i="29"/>
  <c r="W221" i="29"/>
  <c r="W220" i="29"/>
  <c r="W219" i="29"/>
  <c r="W218" i="29"/>
  <c r="W217" i="29"/>
  <c r="W216" i="29"/>
  <c r="W215" i="29"/>
  <c r="W214" i="29"/>
  <c r="W213" i="29"/>
  <c r="W212" i="29"/>
  <c r="W211" i="29"/>
  <c r="W210" i="29"/>
  <c r="W209" i="29"/>
  <c r="W208" i="29"/>
  <c r="W207" i="29"/>
  <c r="W206" i="29"/>
  <c r="W205" i="29"/>
  <c r="W204" i="29"/>
  <c r="W203" i="29"/>
  <c r="W202" i="29"/>
  <c r="W201" i="29"/>
  <c r="W200" i="29"/>
  <c r="W199" i="29"/>
  <c r="W198" i="29"/>
  <c r="W197" i="29"/>
  <c r="W196" i="29"/>
  <c r="W195" i="29"/>
  <c r="W194" i="29"/>
  <c r="W193" i="29"/>
  <c r="W192" i="29"/>
  <c r="W191" i="29"/>
  <c r="W190" i="29"/>
  <c r="W189" i="29"/>
  <c r="W188" i="29"/>
  <c r="W187" i="29"/>
  <c r="W186" i="29"/>
  <c r="W185" i="29"/>
  <c r="W184" i="29"/>
  <c r="W183" i="29"/>
  <c r="W182" i="29"/>
  <c r="W181" i="29"/>
  <c r="W180" i="29"/>
  <c r="W179" i="29"/>
  <c r="W178" i="29"/>
  <c r="W177" i="29"/>
  <c r="W176" i="29"/>
  <c r="W175" i="29"/>
  <c r="W174" i="29"/>
  <c r="W173" i="29"/>
  <c r="W172" i="29"/>
  <c r="W171" i="29"/>
  <c r="W170" i="29"/>
  <c r="W169" i="29"/>
  <c r="W168" i="29"/>
  <c r="W167" i="29"/>
  <c r="W166" i="29"/>
  <c r="W165" i="29"/>
  <c r="W164" i="29"/>
  <c r="W163" i="29"/>
  <c r="W162" i="29"/>
  <c r="W161" i="29"/>
  <c r="W160" i="29"/>
  <c r="W159" i="29"/>
  <c r="W158" i="29"/>
  <c r="W157" i="29"/>
  <c r="W156" i="29"/>
  <c r="W155" i="29"/>
  <c r="W154" i="29"/>
  <c r="W153" i="29"/>
  <c r="W152" i="29"/>
  <c r="W151" i="29"/>
  <c r="W150" i="29"/>
  <c r="W149" i="29"/>
  <c r="W148" i="29"/>
  <c r="W147" i="29"/>
  <c r="W146" i="29"/>
  <c r="W145" i="29"/>
  <c r="W144" i="29"/>
  <c r="W143" i="29"/>
  <c r="W142" i="29"/>
  <c r="W141" i="29"/>
  <c r="W140" i="29"/>
  <c r="W139" i="29"/>
  <c r="W138" i="29"/>
  <c r="W137" i="29"/>
  <c r="W136" i="29"/>
  <c r="W135" i="29"/>
  <c r="W134" i="29"/>
  <c r="W133" i="29"/>
  <c r="W132" i="29"/>
  <c r="W131" i="29"/>
  <c r="W130" i="29"/>
  <c r="W129" i="29"/>
  <c r="W128" i="29"/>
  <c r="W127" i="29"/>
  <c r="W126" i="29"/>
  <c r="W125" i="29"/>
  <c r="W124" i="29"/>
  <c r="W123" i="29"/>
  <c r="W122" i="29"/>
  <c r="W121" i="29"/>
  <c r="W120" i="29"/>
  <c r="W119" i="29"/>
  <c r="W118" i="29"/>
  <c r="W117" i="29"/>
  <c r="W116" i="29"/>
  <c r="W115" i="29"/>
  <c r="W114" i="29"/>
  <c r="W113" i="29"/>
  <c r="W112" i="29"/>
  <c r="W111" i="29"/>
  <c r="W110" i="29"/>
  <c r="W109" i="29"/>
  <c r="W108" i="29"/>
  <c r="W107" i="29"/>
  <c r="W106" i="29"/>
  <c r="W105" i="29"/>
  <c r="W104" i="29"/>
  <c r="W103" i="29"/>
  <c r="W102" i="29"/>
  <c r="W101" i="29"/>
  <c r="W100" i="29"/>
  <c r="W99" i="29"/>
  <c r="W98" i="29"/>
  <c r="W97" i="29"/>
  <c r="W96" i="29"/>
  <c r="W95" i="29"/>
  <c r="W94" i="29"/>
  <c r="W93" i="29"/>
  <c r="W92" i="29"/>
  <c r="W91" i="29"/>
  <c r="W90" i="29"/>
  <c r="W89" i="29"/>
  <c r="W88" i="29"/>
  <c r="W87" i="29"/>
  <c r="W86" i="29"/>
  <c r="W85" i="29"/>
  <c r="W84" i="29"/>
  <c r="W83" i="29"/>
  <c r="W82" i="29"/>
  <c r="W81" i="29"/>
  <c r="W80" i="29"/>
  <c r="W79" i="29"/>
  <c r="W78" i="29"/>
  <c r="W77" i="29"/>
  <c r="W76" i="29"/>
  <c r="W75" i="29"/>
  <c r="W74" i="29"/>
  <c r="W73" i="29"/>
  <c r="W72" i="29"/>
  <c r="W71" i="29"/>
  <c r="W70" i="29"/>
  <c r="W69" i="29"/>
  <c r="W68" i="29"/>
  <c r="W67" i="29"/>
  <c r="W66" i="29"/>
  <c r="W65" i="29"/>
  <c r="W64" i="29"/>
  <c r="W63" i="29"/>
  <c r="W62" i="29"/>
  <c r="W61" i="29"/>
  <c r="W60" i="29"/>
  <c r="W59" i="29"/>
  <c r="W58" i="29"/>
  <c r="W57" i="29"/>
  <c r="W56" i="29"/>
  <c r="W55" i="29"/>
  <c r="W54" i="29"/>
  <c r="W53" i="29"/>
  <c r="W52" i="29"/>
  <c r="W51" i="29"/>
  <c r="W50" i="29"/>
  <c r="W49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9" i="29"/>
  <c r="W28" i="29"/>
  <c r="W27" i="29"/>
  <c r="W26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T280" i="29"/>
  <c r="T279" i="29"/>
  <c r="T278" i="29"/>
  <c r="T277" i="29"/>
  <c r="T276" i="29"/>
  <c r="T275" i="29"/>
  <c r="T274" i="29"/>
  <c r="T273" i="29"/>
  <c r="T272" i="29"/>
  <c r="T271" i="29"/>
  <c r="T270" i="29"/>
  <c r="T269" i="29"/>
  <c r="T268" i="29"/>
  <c r="T267" i="29"/>
  <c r="T266" i="29"/>
  <c r="T265" i="29"/>
  <c r="T264" i="29"/>
  <c r="T263" i="29"/>
  <c r="T262" i="29"/>
  <c r="T261" i="29"/>
  <c r="T260" i="29"/>
  <c r="T259" i="29"/>
  <c r="T258" i="29"/>
  <c r="T257" i="29"/>
  <c r="T256" i="29"/>
  <c r="T255" i="29"/>
  <c r="T254" i="29"/>
  <c r="T253" i="29"/>
  <c r="T252" i="29"/>
  <c r="T251" i="29"/>
  <c r="T250" i="29"/>
  <c r="T249" i="29"/>
  <c r="T248" i="29"/>
  <c r="T247" i="29"/>
  <c r="T246" i="29"/>
  <c r="T245" i="29"/>
  <c r="T244" i="29"/>
  <c r="T243" i="29"/>
  <c r="T242" i="29"/>
  <c r="T241" i="29"/>
  <c r="T240" i="29"/>
  <c r="T239" i="29"/>
  <c r="T238" i="29"/>
  <c r="T237" i="29"/>
  <c r="T236" i="29"/>
  <c r="T235" i="29"/>
  <c r="T234" i="29"/>
  <c r="T233" i="29"/>
  <c r="T232" i="29"/>
  <c r="T231" i="29"/>
  <c r="T230" i="29"/>
  <c r="T229" i="29"/>
  <c r="T228" i="29"/>
  <c r="T227" i="29"/>
  <c r="T226" i="29"/>
  <c r="T225" i="29"/>
  <c r="T224" i="29"/>
  <c r="T223" i="29"/>
  <c r="T222" i="29"/>
  <c r="T221" i="29"/>
  <c r="T220" i="29"/>
  <c r="T219" i="29"/>
  <c r="T218" i="29"/>
  <c r="T217" i="29"/>
  <c r="T216" i="29"/>
  <c r="T215" i="29"/>
  <c r="T214" i="29"/>
  <c r="T213" i="29"/>
  <c r="T212" i="29"/>
  <c r="T211" i="29"/>
  <c r="T210" i="29"/>
  <c r="T209" i="29"/>
  <c r="T208" i="29"/>
  <c r="T207" i="29"/>
  <c r="T206" i="29"/>
  <c r="T205" i="29"/>
  <c r="T204" i="29"/>
  <c r="T203" i="29"/>
  <c r="T202" i="29"/>
  <c r="T201" i="29"/>
  <c r="T200" i="29"/>
  <c r="T199" i="29"/>
  <c r="T198" i="29"/>
  <c r="T197" i="29"/>
  <c r="T196" i="29"/>
  <c r="T195" i="29"/>
  <c r="T194" i="29"/>
  <c r="T193" i="29"/>
  <c r="T192" i="29"/>
  <c r="T191" i="29"/>
  <c r="T190" i="29"/>
  <c r="T189" i="29"/>
  <c r="T188" i="29"/>
  <c r="T187" i="29"/>
  <c r="T186" i="29"/>
  <c r="T185" i="29"/>
  <c r="T184" i="29"/>
  <c r="T183" i="29"/>
  <c r="T182" i="29"/>
  <c r="T181" i="29"/>
  <c r="T180" i="29"/>
  <c r="T179" i="29"/>
  <c r="T178" i="29"/>
  <c r="T177" i="29"/>
  <c r="T176" i="29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T2" i="29"/>
  <c r="AH3" i="29" l="1"/>
  <c r="AH4" i="29"/>
  <c r="AH5" i="29"/>
  <c r="AH6" i="29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7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6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59" i="29"/>
  <c r="AH60" i="29"/>
  <c r="AH61" i="29"/>
  <c r="AH62" i="29"/>
  <c r="AH63" i="29"/>
  <c r="AH64" i="29"/>
  <c r="AH65" i="29"/>
  <c r="AH66" i="29"/>
  <c r="AH67" i="29"/>
  <c r="AH68" i="29"/>
  <c r="AH69" i="29"/>
  <c r="AH70" i="29"/>
  <c r="AH71" i="29"/>
  <c r="AH72" i="29"/>
  <c r="AH73" i="29"/>
  <c r="AH74" i="29"/>
  <c r="AH75" i="29"/>
  <c r="AH76" i="29"/>
  <c r="AH77" i="29"/>
  <c r="AH78" i="29"/>
  <c r="AH79" i="29"/>
  <c r="AH80" i="29"/>
  <c r="AH81" i="29"/>
  <c r="AH82" i="29"/>
  <c r="AH83" i="29"/>
  <c r="AH84" i="29"/>
  <c r="AH85" i="29"/>
  <c r="AH86" i="29"/>
  <c r="AH87" i="29"/>
  <c r="AH88" i="29"/>
  <c r="AH89" i="29"/>
  <c r="AH90" i="29"/>
  <c r="AH91" i="29"/>
  <c r="AH92" i="29"/>
  <c r="AH93" i="29"/>
  <c r="AH94" i="29"/>
  <c r="AH95" i="29"/>
  <c r="AH96" i="29"/>
  <c r="AH97" i="29"/>
  <c r="AH98" i="29"/>
  <c r="AH99" i="29"/>
  <c r="AH100" i="29"/>
  <c r="AH101" i="29"/>
  <c r="AH102" i="29"/>
  <c r="AH103" i="29"/>
  <c r="AH104" i="29"/>
  <c r="AH105" i="29"/>
  <c r="AH106" i="29"/>
  <c r="AH107" i="29"/>
  <c r="AH108" i="29"/>
  <c r="AH109" i="29"/>
  <c r="AH110" i="29"/>
  <c r="AH111" i="29"/>
  <c r="AH112" i="29"/>
  <c r="AH113" i="29"/>
  <c r="AH114" i="29"/>
  <c r="AH115" i="29"/>
  <c r="AH116" i="29"/>
  <c r="AH117" i="29"/>
  <c r="AH118" i="29"/>
  <c r="AH119" i="29"/>
  <c r="AH120" i="29"/>
  <c r="AH121" i="29"/>
  <c r="AH122" i="29"/>
  <c r="AH123" i="29"/>
  <c r="AH124" i="29"/>
  <c r="AH125" i="29"/>
  <c r="AH126" i="29"/>
  <c r="AH127" i="29"/>
  <c r="AH128" i="29"/>
  <c r="AH129" i="29"/>
  <c r="AH130" i="29"/>
  <c r="AH131" i="29"/>
  <c r="AH132" i="29"/>
  <c r="AH133" i="29"/>
  <c r="AH134" i="29"/>
  <c r="AH135" i="29"/>
  <c r="AH136" i="29"/>
  <c r="AH137" i="29"/>
  <c r="AH138" i="29"/>
  <c r="AH139" i="29"/>
  <c r="AH140" i="29"/>
  <c r="AH141" i="29"/>
  <c r="AH142" i="29"/>
  <c r="AH143" i="29"/>
  <c r="AH144" i="29"/>
  <c r="AH145" i="29"/>
  <c r="AH146" i="29"/>
  <c r="AH147" i="29"/>
  <c r="AH148" i="29"/>
  <c r="AH149" i="29"/>
  <c r="AH150" i="29"/>
  <c r="AH151" i="29"/>
  <c r="AH152" i="29"/>
  <c r="AH153" i="29"/>
  <c r="AH154" i="29"/>
  <c r="AH155" i="29"/>
  <c r="AH156" i="29"/>
  <c r="AH157" i="29"/>
  <c r="AH158" i="29"/>
  <c r="AH159" i="29"/>
  <c r="AH160" i="29"/>
  <c r="AH161" i="29"/>
  <c r="AH162" i="29"/>
  <c r="AH163" i="29"/>
  <c r="AH164" i="29"/>
  <c r="AH165" i="29"/>
  <c r="AH166" i="29"/>
  <c r="AH167" i="29"/>
  <c r="AH168" i="29"/>
  <c r="AH169" i="29"/>
  <c r="AH170" i="29"/>
  <c r="AH171" i="29"/>
  <c r="AH172" i="29"/>
  <c r="AH173" i="29"/>
  <c r="AH174" i="29"/>
  <c r="AH175" i="29"/>
  <c r="AH176" i="29"/>
  <c r="AH177" i="29"/>
  <c r="AH178" i="29"/>
  <c r="AH179" i="29"/>
  <c r="AH180" i="29"/>
  <c r="AH181" i="29"/>
  <c r="AH182" i="29"/>
  <c r="AH183" i="29"/>
  <c r="AH184" i="29"/>
  <c r="AH185" i="29"/>
  <c r="AH186" i="29"/>
  <c r="AH187" i="29"/>
  <c r="AH188" i="29"/>
  <c r="AH189" i="29"/>
  <c r="AH190" i="29"/>
  <c r="AH191" i="29"/>
  <c r="AH192" i="29"/>
  <c r="AH193" i="29"/>
  <c r="AH194" i="29"/>
  <c r="AH195" i="29"/>
  <c r="AH196" i="29"/>
  <c r="AH197" i="29"/>
  <c r="AH198" i="29"/>
  <c r="AH199" i="29"/>
  <c r="AH200" i="29"/>
  <c r="AH201" i="29"/>
  <c r="AH202" i="29"/>
  <c r="AH203" i="29"/>
  <c r="AH204" i="29"/>
  <c r="AH205" i="29"/>
  <c r="AH206" i="29"/>
  <c r="AH207" i="29"/>
  <c r="AH208" i="29"/>
  <c r="AH209" i="29"/>
  <c r="AH210" i="29"/>
  <c r="AH211" i="29"/>
  <c r="AH212" i="29"/>
  <c r="AH213" i="29"/>
  <c r="AH214" i="29"/>
  <c r="AH215" i="29"/>
  <c r="AH216" i="29"/>
  <c r="AH217" i="29"/>
  <c r="AH218" i="29"/>
  <c r="AH219" i="29"/>
  <c r="AH220" i="29"/>
  <c r="AH221" i="29"/>
  <c r="AH222" i="29"/>
  <c r="AH223" i="29"/>
  <c r="AH224" i="29"/>
  <c r="AH225" i="29"/>
  <c r="AH226" i="29"/>
  <c r="AH227" i="29"/>
  <c r="AH228" i="29"/>
  <c r="AH229" i="29"/>
  <c r="AH230" i="29"/>
  <c r="AH231" i="29"/>
  <c r="AH232" i="29"/>
  <c r="AH233" i="29"/>
  <c r="AH234" i="29"/>
  <c r="AH235" i="29"/>
  <c r="AH236" i="29"/>
  <c r="AH237" i="29"/>
  <c r="AH238" i="29"/>
  <c r="AH239" i="29"/>
  <c r="AH240" i="29"/>
  <c r="AH241" i="29"/>
  <c r="AH242" i="29"/>
  <c r="AH243" i="29"/>
  <c r="AH244" i="29"/>
  <c r="AH245" i="29"/>
  <c r="AH246" i="29"/>
  <c r="AH247" i="29"/>
  <c r="AH248" i="29"/>
  <c r="AH249" i="29"/>
  <c r="AH250" i="29"/>
  <c r="AH251" i="29"/>
  <c r="AH252" i="29"/>
  <c r="AH253" i="29"/>
  <c r="AH254" i="29"/>
  <c r="AH255" i="29"/>
  <c r="AH256" i="29"/>
  <c r="AH257" i="29"/>
  <c r="AH258" i="29"/>
  <c r="AH259" i="29"/>
  <c r="AH260" i="29"/>
  <c r="AH261" i="29"/>
  <c r="AH262" i="29"/>
  <c r="AH263" i="29"/>
  <c r="AH264" i="29"/>
  <c r="AH265" i="29"/>
  <c r="AH266" i="29"/>
  <c r="AH267" i="29"/>
  <c r="AH268" i="29"/>
  <c r="AH269" i="29"/>
  <c r="AH270" i="29"/>
  <c r="AH271" i="29"/>
  <c r="AH272" i="29"/>
  <c r="AH273" i="29"/>
  <c r="AH274" i="29"/>
  <c r="AH275" i="29"/>
  <c r="AH276" i="29"/>
  <c r="AH277" i="29"/>
  <c r="AH278" i="29"/>
  <c r="AH279" i="29"/>
  <c r="AH280" i="29"/>
  <c r="AH281" i="29"/>
  <c r="AH282" i="29"/>
  <c r="AH283" i="29"/>
  <c r="AH284" i="29"/>
  <c r="AH285" i="29"/>
  <c r="AH286" i="29"/>
  <c r="AH287" i="29"/>
  <c r="AH288" i="29"/>
  <c r="AH289" i="29"/>
  <c r="AH290" i="29"/>
  <c r="AH291" i="29"/>
  <c r="AH292" i="29"/>
  <c r="AH293" i="29"/>
  <c r="AH294" i="29"/>
  <c r="AH295" i="29"/>
  <c r="AH296" i="29"/>
  <c r="AH297" i="29"/>
  <c r="AH298" i="29"/>
  <c r="AH299" i="29"/>
  <c r="AH300" i="29"/>
  <c r="AH301" i="29"/>
  <c r="AH302" i="29"/>
  <c r="AH303" i="29"/>
  <c r="AH304" i="29"/>
  <c r="AH305" i="29"/>
  <c r="AH306" i="29"/>
  <c r="AH307" i="29"/>
  <c r="AH308" i="29"/>
  <c r="AH309" i="29"/>
  <c r="AH310" i="29"/>
  <c r="AH311" i="29"/>
  <c r="AH312" i="29"/>
  <c r="AH313" i="29"/>
  <c r="AH314" i="29"/>
  <c r="AH315" i="29"/>
  <c r="AH316" i="29"/>
  <c r="AH317" i="29"/>
  <c r="AH318" i="29"/>
  <c r="AH319" i="29"/>
  <c r="AH320" i="29"/>
  <c r="AH321" i="29"/>
  <c r="AH322" i="29"/>
  <c r="AH323" i="29"/>
  <c r="AH2" i="29"/>
  <c r="AD116" i="29" l="1"/>
  <c r="AE116" i="29"/>
  <c r="AF116" i="29"/>
  <c r="AD117" i="29"/>
  <c r="AE117" i="29"/>
  <c r="AF117" i="29"/>
  <c r="AD118" i="29"/>
  <c r="AE118" i="29"/>
  <c r="AF118" i="29"/>
  <c r="AD119" i="29"/>
  <c r="AE119" i="29"/>
  <c r="AF119" i="29"/>
  <c r="AD120" i="29"/>
  <c r="AE120" i="29"/>
  <c r="AF120" i="29"/>
  <c r="AD121" i="29"/>
  <c r="AE121" i="29"/>
  <c r="AF121" i="29"/>
  <c r="AD122" i="29"/>
  <c r="AE122" i="29"/>
  <c r="AF122" i="29"/>
  <c r="AD123" i="29"/>
  <c r="AE123" i="29"/>
  <c r="AF123" i="29"/>
  <c r="AD124" i="29"/>
  <c r="AE124" i="29"/>
  <c r="AF124" i="29"/>
  <c r="AD125" i="29"/>
  <c r="AE125" i="29"/>
  <c r="AF125" i="29"/>
  <c r="AD126" i="29"/>
  <c r="AE126" i="29"/>
  <c r="AF126" i="29"/>
  <c r="AD127" i="29"/>
  <c r="AE127" i="29"/>
  <c r="AF127" i="29"/>
  <c r="AD128" i="29"/>
  <c r="AE128" i="29"/>
  <c r="AF128" i="29"/>
  <c r="AD129" i="29"/>
  <c r="AE129" i="29"/>
  <c r="AF129" i="29"/>
  <c r="AD130" i="29"/>
  <c r="AE130" i="29"/>
  <c r="AF130" i="29"/>
  <c r="AD131" i="29"/>
  <c r="AE131" i="29"/>
  <c r="AF131" i="29"/>
  <c r="AD132" i="29"/>
  <c r="AE132" i="29"/>
  <c r="AF132" i="29"/>
  <c r="AD133" i="29"/>
  <c r="AE133" i="29"/>
  <c r="AF133" i="29"/>
  <c r="AD134" i="29"/>
  <c r="AE134" i="29"/>
  <c r="AF134" i="29"/>
  <c r="AD135" i="29"/>
  <c r="AE135" i="29"/>
  <c r="AF135" i="29"/>
  <c r="AD136" i="29"/>
  <c r="AE136" i="29"/>
  <c r="AF136" i="29"/>
  <c r="AD137" i="29"/>
  <c r="AE137" i="29"/>
  <c r="AF137" i="29"/>
  <c r="AD138" i="29"/>
  <c r="AE138" i="29"/>
  <c r="AF138" i="29"/>
  <c r="AD139" i="29"/>
  <c r="AE139" i="29"/>
  <c r="AF139" i="29"/>
  <c r="AD140" i="29"/>
  <c r="AE140" i="29"/>
  <c r="AF140" i="29"/>
  <c r="AD141" i="29"/>
  <c r="AE141" i="29"/>
  <c r="AF141" i="29"/>
  <c r="AD142" i="29"/>
  <c r="AE142" i="29"/>
  <c r="AF142" i="29"/>
  <c r="AD143" i="29"/>
  <c r="AE143" i="29"/>
  <c r="AF143" i="29"/>
  <c r="AD144" i="29"/>
  <c r="AE144" i="29"/>
  <c r="AF144" i="29"/>
  <c r="AD145" i="29"/>
  <c r="AE145" i="29"/>
  <c r="AF145" i="29"/>
  <c r="AD146" i="29"/>
  <c r="AE146" i="29"/>
  <c r="AF146" i="29"/>
  <c r="AD147" i="29"/>
  <c r="AE147" i="29"/>
  <c r="AF147" i="29"/>
  <c r="AD148" i="29"/>
  <c r="AE148" i="29"/>
  <c r="AF148" i="29"/>
  <c r="AD149" i="29"/>
  <c r="AE149" i="29"/>
  <c r="AF149" i="29"/>
  <c r="AD150" i="29"/>
  <c r="AE150" i="29"/>
  <c r="AF150" i="29"/>
  <c r="AD151" i="29"/>
  <c r="AE151" i="29"/>
  <c r="AF151" i="29"/>
  <c r="AD152" i="29"/>
  <c r="AE152" i="29"/>
  <c r="AF152" i="29"/>
  <c r="AD153" i="29"/>
  <c r="AE153" i="29"/>
  <c r="AF153" i="29"/>
  <c r="AD154" i="29"/>
  <c r="AE154" i="29"/>
  <c r="AF154" i="29"/>
  <c r="AD155" i="29"/>
  <c r="AE155" i="29"/>
  <c r="AF155" i="29"/>
  <c r="AD156" i="29"/>
  <c r="AE156" i="29"/>
  <c r="AF156" i="29"/>
  <c r="AD157" i="29"/>
  <c r="AE157" i="29"/>
  <c r="AF157" i="29"/>
  <c r="AD158" i="29"/>
  <c r="AE158" i="29"/>
  <c r="AF158" i="29"/>
  <c r="AD159" i="29"/>
  <c r="AE159" i="29"/>
  <c r="AF159" i="29"/>
  <c r="AD160" i="29"/>
  <c r="AE160" i="29"/>
  <c r="AF160" i="29"/>
  <c r="AD161" i="29"/>
  <c r="AE161" i="29"/>
  <c r="AF161" i="29"/>
  <c r="AD162" i="29"/>
  <c r="AE162" i="29"/>
  <c r="AF162" i="29"/>
  <c r="AD163" i="29"/>
  <c r="AE163" i="29"/>
  <c r="AF163" i="29"/>
  <c r="AD164" i="29"/>
  <c r="AE164" i="29"/>
  <c r="AF164" i="29"/>
  <c r="AD165" i="29"/>
  <c r="AE165" i="29"/>
  <c r="AF165" i="29"/>
  <c r="AD166" i="29"/>
  <c r="AE166" i="29"/>
  <c r="AF166" i="29"/>
  <c r="AD167" i="29"/>
  <c r="AE167" i="29"/>
  <c r="AF167" i="29"/>
  <c r="AD168" i="29"/>
  <c r="AE168" i="29"/>
  <c r="AF168" i="29"/>
  <c r="AD169" i="29"/>
  <c r="AE169" i="29"/>
  <c r="AF169" i="29"/>
  <c r="AD170" i="29"/>
  <c r="AE170" i="29"/>
  <c r="AF170" i="29"/>
  <c r="AD171" i="29"/>
  <c r="AE171" i="29"/>
  <c r="AF171" i="29"/>
  <c r="AD172" i="29"/>
  <c r="AE172" i="29"/>
  <c r="AF172" i="29"/>
  <c r="AD173" i="29"/>
  <c r="AE173" i="29"/>
  <c r="AF173" i="29"/>
  <c r="AD174" i="29"/>
  <c r="AE174" i="29"/>
  <c r="AF174" i="29"/>
  <c r="AD175" i="29"/>
  <c r="AE175" i="29"/>
  <c r="AF175" i="29"/>
  <c r="AD176" i="29"/>
  <c r="AE176" i="29"/>
  <c r="AF176" i="29"/>
  <c r="AD177" i="29"/>
  <c r="AE177" i="29"/>
  <c r="AF177" i="29"/>
  <c r="AD178" i="29"/>
  <c r="AE178" i="29"/>
  <c r="AF178" i="29"/>
  <c r="AD179" i="29"/>
  <c r="AE179" i="29"/>
  <c r="AF179" i="29"/>
  <c r="AD180" i="29"/>
  <c r="AE180" i="29"/>
  <c r="AF180" i="29"/>
  <c r="AD181" i="29"/>
  <c r="AE181" i="29"/>
  <c r="AF181" i="29"/>
  <c r="AD182" i="29"/>
  <c r="AE182" i="29"/>
  <c r="AF182" i="29"/>
  <c r="AD183" i="29"/>
  <c r="AE183" i="29"/>
  <c r="AF183" i="29"/>
  <c r="AD184" i="29"/>
  <c r="AE184" i="29"/>
  <c r="AF184" i="29"/>
  <c r="AD185" i="29"/>
  <c r="AE185" i="29"/>
  <c r="AF185" i="29"/>
  <c r="AD186" i="29"/>
  <c r="AE186" i="29"/>
  <c r="AF186" i="29"/>
  <c r="AD187" i="29"/>
  <c r="AE187" i="29"/>
  <c r="AF187" i="29"/>
  <c r="AD188" i="29"/>
  <c r="AE188" i="29"/>
  <c r="AF188" i="29"/>
  <c r="AD189" i="29"/>
  <c r="AE189" i="29"/>
  <c r="AF189" i="29"/>
  <c r="AD190" i="29"/>
  <c r="AE190" i="29"/>
  <c r="AF190" i="29"/>
  <c r="AD191" i="29"/>
  <c r="AE191" i="29"/>
  <c r="AF191" i="29"/>
  <c r="AD192" i="29"/>
  <c r="AE192" i="29"/>
  <c r="AF192" i="29"/>
  <c r="AD193" i="29"/>
  <c r="AE193" i="29"/>
  <c r="AF193" i="29"/>
  <c r="AD194" i="29"/>
  <c r="AE194" i="29"/>
  <c r="AF194" i="29"/>
  <c r="AD195" i="29"/>
  <c r="AE195" i="29"/>
  <c r="AF195" i="29"/>
  <c r="AD196" i="29"/>
  <c r="AE196" i="29"/>
  <c r="AF196" i="29"/>
  <c r="AD197" i="29"/>
  <c r="AE197" i="29"/>
  <c r="AF197" i="29"/>
  <c r="AD198" i="29"/>
  <c r="AE198" i="29"/>
  <c r="AF198" i="29"/>
  <c r="AD199" i="29"/>
  <c r="AE199" i="29"/>
  <c r="AF199" i="29"/>
  <c r="AD200" i="29"/>
  <c r="AE200" i="29"/>
  <c r="AF200" i="29"/>
  <c r="AD201" i="29"/>
  <c r="AE201" i="29"/>
  <c r="AF201" i="29"/>
  <c r="AD202" i="29"/>
  <c r="AE202" i="29"/>
  <c r="AF202" i="29"/>
  <c r="AD203" i="29"/>
  <c r="AE203" i="29"/>
  <c r="AF203" i="29"/>
  <c r="AD204" i="29"/>
  <c r="AE204" i="29"/>
  <c r="AF204" i="29"/>
  <c r="AD205" i="29"/>
  <c r="AE205" i="29"/>
  <c r="AF205" i="29"/>
  <c r="AD206" i="29"/>
  <c r="AE206" i="29"/>
  <c r="AF206" i="29"/>
  <c r="AD207" i="29"/>
  <c r="AE207" i="29"/>
  <c r="AF207" i="29"/>
  <c r="AD208" i="29"/>
  <c r="AE208" i="29"/>
  <c r="AF208" i="29"/>
  <c r="AD209" i="29"/>
  <c r="AE209" i="29"/>
  <c r="AF209" i="29"/>
  <c r="AD210" i="29"/>
  <c r="AE210" i="29"/>
  <c r="AF210" i="29"/>
  <c r="AD211" i="29"/>
  <c r="AE211" i="29"/>
  <c r="AF211" i="29"/>
  <c r="AD212" i="29"/>
  <c r="AE212" i="29"/>
  <c r="AF212" i="29"/>
  <c r="AD213" i="29"/>
  <c r="AE213" i="29"/>
  <c r="AF213" i="29"/>
  <c r="AD214" i="29"/>
  <c r="AE214" i="29"/>
  <c r="AF214" i="29"/>
  <c r="AD215" i="29"/>
  <c r="AE215" i="29"/>
  <c r="AF215" i="29"/>
  <c r="AD216" i="29"/>
  <c r="AE216" i="29"/>
  <c r="AF216" i="29"/>
  <c r="AD217" i="29"/>
  <c r="AE217" i="29"/>
  <c r="AF217" i="29"/>
  <c r="AD218" i="29"/>
  <c r="AE218" i="29"/>
  <c r="AF218" i="29"/>
  <c r="AD219" i="29"/>
  <c r="AE219" i="29"/>
  <c r="AF219" i="29"/>
  <c r="AD220" i="29"/>
  <c r="AE220" i="29"/>
  <c r="AF220" i="29"/>
  <c r="AD221" i="29"/>
  <c r="AE221" i="29"/>
  <c r="AF221" i="29"/>
  <c r="AD222" i="29"/>
  <c r="AE222" i="29"/>
  <c r="AF222" i="29"/>
  <c r="AD223" i="29"/>
  <c r="AE223" i="29"/>
  <c r="AF223" i="29"/>
  <c r="AD224" i="29"/>
  <c r="AE224" i="29"/>
  <c r="AF224" i="29"/>
  <c r="AD225" i="29"/>
  <c r="AE225" i="29"/>
  <c r="AF225" i="29"/>
  <c r="AD226" i="29"/>
  <c r="AE226" i="29"/>
  <c r="AF226" i="29"/>
  <c r="AD227" i="29"/>
  <c r="AE227" i="29"/>
  <c r="AF227" i="29"/>
  <c r="AD228" i="29"/>
  <c r="AE228" i="29"/>
  <c r="AF228" i="29"/>
  <c r="AD229" i="29"/>
  <c r="AE229" i="29"/>
  <c r="AF229" i="29"/>
  <c r="AD230" i="29"/>
  <c r="AE230" i="29"/>
  <c r="AF230" i="29"/>
  <c r="AD231" i="29"/>
  <c r="AE231" i="29"/>
  <c r="AF231" i="29"/>
  <c r="AD232" i="29"/>
  <c r="AE232" i="29"/>
  <c r="AF232" i="29"/>
  <c r="AD233" i="29"/>
  <c r="AE233" i="29"/>
  <c r="AF233" i="29"/>
  <c r="AD234" i="29"/>
  <c r="AE234" i="29"/>
  <c r="AF234" i="29"/>
  <c r="AD235" i="29"/>
  <c r="AE235" i="29"/>
  <c r="AF235" i="29"/>
  <c r="AD236" i="29"/>
  <c r="AE236" i="29"/>
  <c r="AF236" i="29"/>
  <c r="AD237" i="29"/>
  <c r="AE237" i="29"/>
  <c r="AF237" i="29"/>
  <c r="AD238" i="29"/>
  <c r="AE238" i="29"/>
  <c r="AF238" i="29"/>
  <c r="AD239" i="29"/>
  <c r="AE239" i="29"/>
  <c r="AF239" i="29"/>
  <c r="AD240" i="29"/>
  <c r="AE240" i="29"/>
  <c r="AF240" i="29"/>
  <c r="AD241" i="29"/>
  <c r="AE241" i="29"/>
  <c r="AF241" i="29"/>
  <c r="AD242" i="29"/>
  <c r="AE242" i="29"/>
  <c r="AF242" i="29"/>
  <c r="AD243" i="29"/>
  <c r="AE243" i="29"/>
  <c r="AF243" i="29"/>
  <c r="AD244" i="29"/>
  <c r="AE244" i="29"/>
  <c r="AF244" i="29"/>
  <c r="AD245" i="29"/>
  <c r="AE245" i="29"/>
  <c r="AF245" i="29"/>
  <c r="AD246" i="29"/>
  <c r="AE246" i="29"/>
  <c r="AF246" i="29"/>
  <c r="AD247" i="29"/>
  <c r="AE247" i="29"/>
  <c r="AF247" i="29"/>
  <c r="AD248" i="29"/>
  <c r="AE248" i="29"/>
  <c r="AF248" i="29"/>
  <c r="AD249" i="29"/>
  <c r="AE249" i="29"/>
  <c r="AF249" i="29"/>
  <c r="AD250" i="29"/>
  <c r="AE250" i="29"/>
  <c r="AF250" i="29"/>
  <c r="AD251" i="29"/>
  <c r="AE251" i="29"/>
  <c r="AF251" i="29"/>
  <c r="AD252" i="29"/>
  <c r="AE252" i="29"/>
  <c r="AF252" i="29"/>
  <c r="AD253" i="29"/>
  <c r="AE253" i="29"/>
  <c r="AF253" i="29"/>
  <c r="AD254" i="29"/>
  <c r="AE254" i="29"/>
  <c r="AF254" i="29"/>
  <c r="AD255" i="29"/>
  <c r="AE255" i="29"/>
  <c r="AF255" i="29"/>
  <c r="AD256" i="29"/>
  <c r="AE256" i="29"/>
  <c r="AF256" i="29"/>
  <c r="AD257" i="29"/>
  <c r="AE257" i="29"/>
  <c r="AF257" i="29"/>
  <c r="AD258" i="29"/>
  <c r="AE258" i="29"/>
  <c r="AF258" i="29"/>
  <c r="AD259" i="29"/>
  <c r="AE259" i="29"/>
  <c r="AF259" i="29"/>
  <c r="AD260" i="29"/>
  <c r="AE260" i="29"/>
  <c r="AF260" i="29"/>
  <c r="AD261" i="29"/>
  <c r="AE261" i="29"/>
  <c r="AF261" i="29"/>
  <c r="AD262" i="29"/>
  <c r="AE262" i="29"/>
  <c r="AF262" i="29"/>
  <c r="AD263" i="29"/>
  <c r="AE263" i="29"/>
  <c r="AF263" i="29"/>
  <c r="AD264" i="29"/>
  <c r="AE264" i="29"/>
  <c r="AF264" i="29"/>
  <c r="AD265" i="29"/>
  <c r="AE265" i="29"/>
  <c r="AF265" i="29"/>
  <c r="AD266" i="29"/>
  <c r="AE266" i="29"/>
  <c r="AF266" i="29"/>
  <c r="AD267" i="29"/>
  <c r="AE267" i="29"/>
  <c r="AF267" i="29"/>
  <c r="AD268" i="29"/>
  <c r="AE268" i="29"/>
  <c r="AF268" i="29"/>
  <c r="AD269" i="29"/>
  <c r="AE269" i="29"/>
  <c r="AF269" i="29"/>
  <c r="AD270" i="29"/>
  <c r="AE270" i="29"/>
  <c r="AF270" i="29"/>
  <c r="AD271" i="29"/>
  <c r="AE271" i="29"/>
  <c r="AF271" i="29"/>
  <c r="AD272" i="29"/>
  <c r="AE272" i="29"/>
  <c r="AF272" i="29"/>
  <c r="AD273" i="29"/>
  <c r="AE273" i="29"/>
  <c r="AF273" i="29"/>
  <c r="AD274" i="29"/>
  <c r="AE274" i="29"/>
  <c r="AF274" i="29"/>
  <c r="AD275" i="29"/>
  <c r="AE275" i="29"/>
  <c r="AF275" i="29"/>
  <c r="AD276" i="29"/>
  <c r="AE276" i="29"/>
  <c r="AF276" i="29"/>
  <c r="AD277" i="29"/>
  <c r="AE277" i="29"/>
  <c r="AF277" i="29"/>
  <c r="AD278" i="29"/>
  <c r="AE278" i="29"/>
  <c r="AF278" i="29"/>
  <c r="AD279" i="29"/>
  <c r="AE279" i="29"/>
  <c r="AF279" i="29"/>
  <c r="AD280" i="29"/>
  <c r="AE280" i="29"/>
  <c r="AF280" i="29"/>
  <c r="AD281" i="29"/>
  <c r="AE281" i="29"/>
  <c r="AF281" i="29"/>
  <c r="AD282" i="29"/>
  <c r="AE282" i="29"/>
  <c r="AF282" i="29"/>
  <c r="AD283" i="29"/>
  <c r="AE283" i="29"/>
  <c r="AF283" i="29"/>
  <c r="AD284" i="29"/>
  <c r="AE284" i="29"/>
  <c r="AF284" i="29"/>
  <c r="AD285" i="29"/>
  <c r="AE285" i="29"/>
  <c r="AF285" i="29"/>
  <c r="AD286" i="29"/>
  <c r="AE286" i="29"/>
  <c r="AF286" i="29"/>
  <c r="AD287" i="29"/>
  <c r="AE287" i="29"/>
  <c r="AF287" i="29"/>
  <c r="AD288" i="29"/>
  <c r="AE288" i="29"/>
  <c r="AF288" i="29"/>
  <c r="AD289" i="29"/>
  <c r="AE289" i="29"/>
  <c r="AF289" i="29"/>
  <c r="AD290" i="29"/>
  <c r="AE290" i="29"/>
  <c r="AF290" i="29"/>
  <c r="AD291" i="29"/>
  <c r="AE291" i="29"/>
  <c r="AF291" i="29"/>
  <c r="AD292" i="29"/>
  <c r="AE292" i="29"/>
  <c r="AF292" i="29"/>
  <c r="AD293" i="29"/>
  <c r="AE293" i="29"/>
  <c r="AF293" i="29"/>
  <c r="AD294" i="29"/>
  <c r="AE294" i="29"/>
  <c r="AF294" i="29"/>
  <c r="AD295" i="29"/>
  <c r="AE295" i="29"/>
  <c r="AF295" i="29"/>
  <c r="AD296" i="29"/>
  <c r="AE296" i="29"/>
  <c r="AF296" i="29"/>
  <c r="AD297" i="29"/>
  <c r="AE297" i="29"/>
  <c r="AF297" i="29"/>
  <c r="AD298" i="29"/>
  <c r="AE298" i="29"/>
  <c r="AF298" i="29"/>
  <c r="AD299" i="29"/>
  <c r="AE299" i="29"/>
  <c r="AF299" i="29"/>
  <c r="AD300" i="29"/>
  <c r="AE300" i="29"/>
  <c r="AF300" i="29"/>
  <c r="AD301" i="29"/>
  <c r="AE301" i="29"/>
  <c r="AF301" i="29"/>
  <c r="AD302" i="29"/>
  <c r="AE302" i="29"/>
  <c r="AF302" i="29"/>
  <c r="AD303" i="29"/>
  <c r="AE303" i="29"/>
  <c r="AF303" i="29"/>
  <c r="AD304" i="29"/>
  <c r="AE304" i="29"/>
  <c r="AF304" i="29"/>
  <c r="AD305" i="29"/>
  <c r="AE305" i="29"/>
  <c r="AF305" i="29"/>
  <c r="AD306" i="29"/>
  <c r="AE306" i="29"/>
  <c r="AF306" i="29"/>
  <c r="AD307" i="29"/>
  <c r="AE307" i="29"/>
  <c r="AF307" i="29"/>
  <c r="AD308" i="29"/>
  <c r="AE308" i="29"/>
  <c r="AF308" i="29"/>
  <c r="AD309" i="29"/>
  <c r="AE309" i="29"/>
  <c r="AF309" i="29"/>
  <c r="AD310" i="29"/>
  <c r="AE310" i="29"/>
  <c r="AF310" i="29"/>
  <c r="AD311" i="29"/>
  <c r="AE311" i="29"/>
  <c r="AF311" i="29"/>
  <c r="AD312" i="29"/>
  <c r="AE312" i="29"/>
  <c r="AF312" i="29"/>
  <c r="AD313" i="29"/>
  <c r="AE313" i="29"/>
  <c r="AF313" i="29"/>
  <c r="AD314" i="29"/>
  <c r="AE314" i="29"/>
  <c r="AF314" i="29"/>
  <c r="AD315" i="29"/>
  <c r="AE315" i="29"/>
  <c r="AF315" i="29"/>
  <c r="AD316" i="29"/>
  <c r="AE316" i="29"/>
  <c r="AF316" i="29"/>
  <c r="AD317" i="29"/>
  <c r="AE317" i="29"/>
  <c r="AF317" i="29"/>
  <c r="AD318" i="29"/>
  <c r="AE318" i="29"/>
  <c r="AF318" i="29"/>
  <c r="AD319" i="29"/>
  <c r="AE319" i="29"/>
  <c r="AF319" i="29"/>
  <c r="AD320" i="29"/>
  <c r="AE320" i="29"/>
  <c r="AF320" i="29"/>
  <c r="AD321" i="29"/>
  <c r="AE321" i="29"/>
  <c r="AF321" i="29"/>
  <c r="AD322" i="29"/>
  <c r="AE322" i="29"/>
  <c r="AF322" i="29"/>
  <c r="AD323" i="29"/>
  <c r="AE323" i="29"/>
  <c r="AF323" i="29"/>
  <c r="AD41" i="29" l="1"/>
  <c r="AE41" i="29"/>
  <c r="AF41" i="29"/>
  <c r="AD42" i="29"/>
  <c r="AE42" i="29"/>
  <c r="AF42" i="29"/>
  <c r="AD43" i="29"/>
  <c r="AE43" i="29"/>
  <c r="AF43" i="29"/>
  <c r="AD44" i="29"/>
  <c r="AE44" i="29"/>
  <c r="AF44" i="29"/>
  <c r="AD45" i="29"/>
  <c r="AE45" i="29"/>
  <c r="AF45" i="29"/>
  <c r="AD46" i="29"/>
  <c r="AE46" i="29"/>
  <c r="AF46" i="29"/>
  <c r="AD47" i="29"/>
  <c r="AE47" i="29"/>
  <c r="AF47" i="29"/>
  <c r="AD48" i="29"/>
  <c r="AE48" i="29"/>
  <c r="AF48" i="29"/>
  <c r="AD49" i="29"/>
  <c r="AE49" i="29"/>
  <c r="AF49" i="29"/>
  <c r="AD50" i="29"/>
  <c r="AE50" i="29"/>
  <c r="AF50" i="29"/>
  <c r="AD51" i="29"/>
  <c r="AE51" i="29"/>
  <c r="AF51" i="29"/>
  <c r="AD52" i="29"/>
  <c r="AE52" i="29"/>
  <c r="AF52" i="29"/>
  <c r="AD53" i="29"/>
  <c r="AE53" i="29"/>
  <c r="AF53" i="29"/>
  <c r="AD54" i="29"/>
  <c r="AE54" i="29"/>
  <c r="AF54" i="29"/>
  <c r="AD55" i="29"/>
  <c r="AE55" i="29"/>
  <c r="AF55" i="29"/>
  <c r="AD56" i="29"/>
  <c r="AE56" i="29"/>
  <c r="AF56" i="29"/>
  <c r="AD57" i="29"/>
  <c r="AE57" i="29"/>
  <c r="AF57" i="29"/>
  <c r="AD58" i="29"/>
  <c r="AE58" i="29"/>
  <c r="AF58" i="29"/>
  <c r="AD59" i="29"/>
  <c r="AE59" i="29"/>
  <c r="AF59" i="29"/>
  <c r="AD60" i="29"/>
  <c r="AE60" i="29"/>
  <c r="AF60" i="29"/>
  <c r="AD61" i="29"/>
  <c r="AE61" i="29"/>
  <c r="AF61" i="29"/>
  <c r="AD62" i="29"/>
  <c r="AE62" i="29"/>
  <c r="AF62" i="29"/>
  <c r="AD63" i="29"/>
  <c r="AE63" i="29"/>
  <c r="AF63" i="29"/>
  <c r="AD64" i="29"/>
  <c r="AE64" i="29"/>
  <c r="AF64" i="29"/>
  <c r="AD65" i="29"/>
  <c r="AE65" i="29"/>
  <c r="AF65" i="29"/>
  <c r="AD66" i="29"/>
  <c r="AE66" i="29"/>
  <c r="AF66" i="29"/>
  <c r="AD67" i="29"/>
  <c r="AE67" i="29"/>
  <c r="AF67" i="29"/>
  <c r="AD68" i="29"/>
  <c r="AE68" i="29"/>
  <c r="AF68" i="29"/>
  <c r="AD69" i="29"/>
  <c r="AE69" i="29"/>
  <c r="AF69" i="29"/>
  <c r="AD70" i="29"/>
  <c r="AE70" i="29"/>
  <c r="AF70" i="29"/>
  <c r="AD71" i="29"/>
  <c r="AE71" i="29"/>
  <c r="AF71" i="29"/>
  <c r="AD72" i="29"/>
  <c r="AE72" i="29"/>
  <c r="AF72" i="29"/>
  <c r="AD73" i="29"/>
  <c r="AE73" i="29"/>
  <c r="AF73" i="29"/>
  <c r="AD74" i="29"/>
  <c r="AE74" i="29"/>
  <c r="AF74" i="29"/>
  <c r="AD75" i="29"/>
  <c r="AE75" i="29"/>
  <c r="AF75" i="29"/>
  <c r="AD76" i="29"/>
  <c r="AE76" i="29"/>
  <c r="AF76" i="29"/>
  <c r="AD77" i="29"/>
  <c r="AE77" i="29"/>
  <c r="AF77" i="29"/>
  <c r="AD78" i="29"/>
  <c r="AE78" i="29"/>
  <c r="AF78" i="29"/>
  <c r="AD79" i="29"/>
  <c r="AE79" i="29"/>
  <c r="AF79" i="29"/>
  <c r="AD80" i="29"/>
  <c r="AE80" i="29"/>
  <c r="AF80" i="29"/>
  <c r="AD81" i="29"/>
  <c r="AE81" i="29"/>
  <c r="AF81" i="29"/>
  <c r="AD82" i="29"/>
  <c r="AE82" i="29"/>
  <c r="AF82" i="29"/>
  <c r="AD83" i="29"/>
  <c r="AE83" i="29"/>
  <c r="AF83" i="29"/>
  <c r="AD84" i="29"/>
  <c r="AE84" i="29"/>
  <c r="AF84" i="29"/>
  <c r="AD85" i="29"/>
  <c r="AE85" i="29"/>
  <c r="AF85" i="29"/>
  <c r="AD86" i="29"/>
  <c r="AE86" i="29"/>
  <c r="AF86" i="29"/>
  <c r="AD87" i="29"/>
  <c r="AE87" i="29"/>
  <c r="AF87" i="29"/>
  <c r="AD88" i="29"/>
  <c r="AE88" i="29"/>
  <c r="AF88" i="29"/>
  <c r="AD89" i="29"/>
  <c r="AE89" i="29"/>
  <c r="AF89" i="29"/>
  <c r="AD90" i="29"/>
  <c r="AE90" i="29"/>
  <c r="AF90" i="29"/>
  <c r="AD91" i="29"/>
  <c r="AE91" i="29"/>
  <c r="AF91" i="29"/>
  <c r="AD92" i="29"/>
  <c r="AE92" i="29"/>
  <c r="AF92" i="29"/>
  <c r="AD93" i="29"/>
  <c r="AE93" i="29"/>
  <c r="AF93" i="29"/>
  <c r="AD94" i="29"/>
  <c r="AE94" i="29"/>
  <c r="AF94" i="29"/>
  <c r="AD95" i="29"/>
  <c r="AE95" i="29"/>
  <c r="AF95" i="29"/>
  <c r="AD96" i="29"/>
  <c r="AE96" i="29"/>
  <c r="AF96" i="29"/>
  <c r="AD97" i="29"/>
  <c r="AE97" i="29"/>
  <c r="AF97" i="29"/>
  <c r="AD98" i="29"/>
  <c r="AE98" i="29"/>
  <c r="AF98" i="29"/>
  <c r="AD99" i="29"/>
  <c r="AE99" i="29"/>
  <c r="AF99" i="29"/>
  <c r="AD100" i="29"/>
  <c r="AE100" i="29"/>
  <c r="AF100" i="29"/>
  <c r="AD101" i="29"/>
  <c r="AE101" i="29"/>
  <c r="AF101" i="29"/>
  <c r="AD102" i="29"/>
  <c r="AE102" i="29"/>
  <c r="AF102" i="29"/>
  <c r="AD103" i="29"/>
  <c r="AE103" i="29"/>
  <c r="AF103" i="29"/>
  <c r="AD104" i="29"/>
  <c r="AE104" i="29"/>
  <c r="AF104" i="29"/>
  <c r="AD105" i="29"/>
  <c r="AE105" i="29"/>
  <c r="AF105" i="29"/>
  <c r="AD106" i="29"/>
  <c r="AE106" i="29"/>
  <c r="AF106" i="29"/>
  <c r="AD107" i="29"/>
  <c r="AE107" i="29"/>
  <c r="AF107" i="29"/>
  <c r="AD108" i="29"/>
  <c r="AE108" i="29"/>
  <c r="AF108" i="29"/>
  <c r="AD109" i="29"/>
  <c r="AE109" i="29"/>
  <c r="AF109" i="29"/>
  <c r="AD110" i="29"/>
  <c r="AE110" i="29"/>
  <c r="AF110" i="29"/>
  <c r="AD111" i="29"/>
  <c r="AE111" i="29"/>
  <c r="AF111" i="29"/>
  <c r="AD112" i="29"/>
  <c r="AE112" i="29"/>
  <c r="AF112" i="29"/>
  <c r="AD113" i="29"/>
  <c r="AE113" i="29"/>
  <c r="AF113" i="29"/>
  <c r="AD114" i="29"/>
  <c r="AE114" i="29"/>
  <c r="AF114" i="29"/>
  <c r="AD115" i="29"/>
  <c r="AE115" i="29"/>
  <c r="AF115" i="29"/>
  <c r="AA118" i="29"/>
  <c r="AC118" i="29" s="1"/>
  <c r="AB118" i="29"/>
  <c r="AA119" i="29"/>
  <c r="AC119" i="29" s="1"/>
  <c r="AB119" i="29"/>
  <c r="AA120" i="29"/>
  <c r="AC120" i="29" s="1"/>
  <c r="AB120" i="29"/>
  <c r="AA121" i="29"/>
  <c r="AC121" i="29" s="1"/>
  <c r="AB121" i="29"/>
  <c r="AA122" i="29"/>
  <c r="AB122" i="29"/>
  <c r="AC122" i="29"/>
  <c r="AA123" i="29"/>
  <c r="AB123" i="29"/>
  <c r="AC123" i="29" s="1"/>
  <c r="AA124" i="29"/>
  <c r="AC124" i="29" s="1"/>
  <c r="AB124" i="29"/>
  <c r="AA125" i="29"/>
  <c r="AB125" i="29"/>
  <c r="AA126" i="29"/>
  <c r="AC126" i="29" s="1"/>
  <c r="AB126" i="29"/>
  <c r="AA127" i="29"/>
  <c r="AC127" i="29" s="1"/>
  <c r="AB127" i="29"/>
  <c r="AA128" i="29"/>
  <c r="AC128" i="29" s="1"/>
  <c r="AB128" i="29"/>
  <c r="AA129" i="29"/>
  <c r="AB129" i="29"/>
  <c r="AA130" i="29"/>
  <c r="AB130" i="29"/>
  <c r="AC130" i="29" s="1"/>
  <c r="AA131" i="29"/>
  <c r="AC131" i="29" s="1"/>
  <c r="AB131" i="29"/>
  <c r="AA132" i="29"/>
  <c r="AB132" i="29"/>
  <c r="AA133" i="29"/>
  <c r="AB133" i="29"/>
  <c r="AA134" i="29"/>
  <c r="AC134" i="29" s="1"/>
  <c r="AB134" i="29"/>
  <c r="AA135" i="29"/>
  <c r="AC135" i="29" s="1"/>
  <c r="AB135" i="29"/>
  <c r="AA136" i="29"/>
  <c r="AC136" i="29" s="1"/>
  <c r="AB136" i="29"/>
  <c r="AA137" i="29"/>
  <c r="AC137" i="29" s="1"/>
  <c r="AB137" i="29"/>
  <c r="AA138" i="29"/>
  <c r="AC138" i="29" s="1"/>
  <c r="AB138" i="29"/>
  <c r="AA139" i="29"/>
  <c r="AC139" i="29" s="1"/>
  <c r="AB139" i="29"/>
  <c r="AA140" i="29"/>
  <c r="AC140" i="29" s="1"/>
  <c r="AB140" i="29"/>
  <c r="AA141" i="29"/>
  <c r="AC141" i="29" s="1"/>
  <c r="AB141" i="29"/>
  <c r="AA142" i="29"/>
  <c r="AB142" i="29"/>
  <c r="AA143" i="29"/>
  <c r="AB143" i="29"/>
  <c r="AC143" i="29"/>
  <c r="AA144" i="29"/>
  <c r="AC144" i="29" s="1"/>
  <c r="AB144" i="29"/>
  <c r="AA145" i="29"/>
  <c r="AC145" i="29" s="1"/>
  <c r="AB145" i="29"/>
  <c r="AA146" i="29"/>
  <c r="AC146" i="29" s="1"/>
  <c r="AB146" i="29"/>
  <c r="AA147" i="29"/>
  <c r="AC147" i="29" s="1"/>
  <c r="AB147" i="29"/>
  <c r="AA148" i="29"/>
  <c r="AC148" i="29" s="1"/>
  <c r="AB148" i="29"/>
  <c r="AA149" i="29"/>
  <c r="AB149" i="29"/>
  <c r="AA150" i="29"/>
  <c r="AB150" i="29"/>
  <c r="AA151" i="29"/>
  <c r="AC151" i="29" s="1"/>
  <c r="AB151" i="29"/>
  <c r="AA152" i="29"/>
  <c r="AB152" i="29"/>
  <c r="AA153" i="29"/>
  <c r="AC153" i="29" s="1"/>
  <c r="AB153" i="29"/>
  <c r="AA154" i="29"/>
  <c r="AC154" i="29" s="1"/>
  <c r="AB154" i="29"/>
  <c r="AA155" i="29"/>
  <c r="AB155" i="29"/>
  <c r="AC155" i="29"/>
  <c r="AA156" i="29"/>
  <c r="AC156" i="29" s="1"/>
  <c r="AB156" i="29"/>
  <c r="AA157" i="29"/>
  <c r="AC157" i="29" s="1"/>
  <c r="AB157" i="29"/>
  <c r="AA158" i="29"/>
  <c r="AC158" i="29" s="1"/>
  <c r="AB158" i="29"/>
  <c r="AA159" i="29"/>
  <c r="AB159" i="29"/>
  <c r="AC159" i="29"/>
  <c r="AA160" i="29"/>
  <c r="AB160" i="29"/>
  <c r="AA161" i="29"/>
  <c r="AC161" i="29" s="1"/>
  <c r="AB161" i="29"/>
  <c r="AA162" i="29"/>
  <c r="AB162" i="29"/>
  <c r="AC162" i="29"/>
  <c r="AA163" i="29"/>
  <c r="AB163" i="29"/>
  <c r="AC163" i="29"/>
  <c r="AA164" i="29"/>
  <c r="AC164" i="29" s="1"/>
  <c r="AB164" i="29"/>
  <c r="AA165" i="29"/>
  <c r="AC165" i="29" s="1"/>
  <c r="AB165" i="29"/>
  <c r="AA166" i="29"/>
  <c r="AB166" i="29"/>
  <c r="AA167" i="29"/>
  <c r="AB167" i="29"/>
  <c r="AC167" i="29" s="1"/>
  <c r="AA168" i="29"/>
  <c r="AC168" i="29" s="1"/>
  <c r="AB168" i="29"/>
  <c r="AA169" i="29"/>
  <c r="AB169" i="29"/>
  <c r="AA170" i="29"/>
  <c r="AB170" i="29"/>
  <c r="AC170" i="29"/>
  <c r="AA171" i="29"/>
  <c r="AC171" i="29" s="1"/>
  <c r="AB171" i="29"/>
  <c r="AA172" i="29"/>
  <c r="AB172" i="29"/>
  <c r="AA173" i="29"/>
  <c r="AC173" i="29" s="1"/>
  <c r="AB173" i="29"/>
  <c r="AA174" i="29"/>
  <c r="AC174" i="29" s="1"/>
  <c r="AB174" i="29"/>
  <c r="AA175" i="29"/>
  <c r="AC175" i="29" s="1"/>
  <c r="AB175" i="29"/>
  <c r="AA176" i="29"/>
  <c r="AB176" i="29"/>
  <c r="AA177" i="29"/>
  <c r="AB177" i="29"/>
  <c r="AA178" i="29"/>
  <c r="AC178" i="29" s="1"/>
  <c r="AB178" i="29"/>
  <c r="AA179" i="29"/>
  <c r="AB179" i="29"/>
  <c r="AC179" i="29"/>
  <c r="AA180" i="29"/>
  <c r="AB180" i="29"/>
  <c r="AA181" i="29"/>
  <c r="AC181" i="29" s="1"/>
  <c r="AB181" i="29"/>
  <c r="AA182" i="29"/>
  <c r="AC182" i="29" s="1"/>
  <c r="AB182" i="29"/>
  <c r="AA183" i="29"/>
  <c r="AC183" i="29" s="1"/>
  <c r="AB183" i="29"/>
  <c r="AA184" i="29"/>
  <c r="AC184" i="29" s="1"/>
  <c r="AB184" i="29"/>
  <c r="AA185" i="29"/>
  <c r="AC185" i="29" s="1"/>
  <c r="AB185" i="29"/>
  <c r="AA186" i="29"/>
  <c r="AB186" i="29"/>
  <c r="AC186" i="29"/>
  <c r="AA187" i="29"/>
  <c r="AB187" i="29"/>
  <c r="AC187" i="29" s="1"/>
  <c r="AA188" i="29"/>
  <c r="AC188" i="29" s="1"/>
  <c r="AB188" i="29"/>
  <c r="AA189" i="29"/>
  <c r="AB189" i="29"/>
  <c r="AA190" i="29"/>
  <c r="AC190" i="29" s="1"/>
  <c r="AB190" i="29"/>
  <c r="AA191" i="29"/>
  <c r="AC191" i="29" s="1"/>
  <c r="AB191" i="29"/>
  <c r="AA192" i="29"/>
  <c r="AC192" i="29" s="1"/>
  <c r="AB192" i="29"/>
  <c r="AA193" i="29"/>
  <c r="AB193" i="29"/>
  <c r="AA194" i="29"/>
  <c r="AB194" i="29"/>
  <c r="AC194" i="29" s="1"/>
  <c r="AA195" i="29"/>
  <c r="AC195" i="29" s="1"/>
  <c r="AB195" i="29"/>
  <c r="AA196" i="29"/>
  <c r="AB196" i="29"/>
  <c r="AA197" i="29"/>
  <c r="AB197" i="29"/>
  <c r="AA198" i="29"/>
  <c r="AC198" i="29" s="1"/>
  <c r="AB198" i="29"/>
  <c r="AA199" i="29"/>
  <c r="AB199" i="29"/>
  <c r="AC199" i="29"/>
  <c r="AA200" i="29"/>
  <c r="AC200" i="29" s="1"/>
  <c r="AB200" i="29"/>
  <c r="AA201" i="29"/>
  <c r="AC201" i="29" s="1"/>
  <c r="AB201" i="29"/>
  <c r="AA202" i="29"/>
  <c r="AC202" i="29" s="1"/>
  <c r="AB202" i="29"/>
  <c r="AA203" i="29"/>
  <c r="AC203" i="29" s="1"/>
  <c r="AB203" i="29"/>
  <c r="AA204" i="29"/>
  <c r="AC204" i="29" s="1"/>
  <c r="AB204" i="29"/>
  <c r="AA205" i="29"/>
  <c r="AC205" i="29" s="1"/>
  <c r="AB205" i="29"/>
  <c r="AA206" i="29"/>
  <c r="AB206" i="29"/>
  <c r="AA207" i="29"/>
  <c r="AB207" i="29"/>
  <c r="AC207" i="29"/>
  <c r="AA208" i="29"/>
  <c r="AC208" i="29" s="1"/>
  <c r="AB208" i="29"/>
  <c r="AA209" i="29"/>
  <c r="AC209" i="29" s="1"/>
  <c r="AB209" i="29"/>
  <c r="AA210" i="29"/>
  <c r="AC210" i="29" s="1"/>
  <c r="AB210" i="29"/>
  <c r="AA211" i="29"/>
  <c r="AC211" i="29" s="1"/>
  <c r="AB211" i="29"/>
  <c r="AA212" i="29"/>
  <c r="AC212" i="29" s="1"/>
  <c r="AB212" i="29"/>
  <c r="AA213" i="29"/>
  <c r="AB213" i="29"/>
  <c r="AA214" i="29"/>
  <c r="AB214" i="29"/>
  <c r="AA215" i="29"/>
  <c r="AC215" i="29" s="1"/>
  <c r="AB215" i="29"/>
  <c r="AA216" i="29"/>
  <c r="AB216" i="29"/>
  <c r="AA217" i="29"/>
  <c r="AC217" i="29" s="1"/>
  <c r="AB217" i="29"/>
  <c r="AA218" i="29"/>
  <c r="AC218" i="29" s="1"/>
  <c r="AB218" i="29"/>
  <c r="AA219" i="29"/>
  <c r="AB219" i="29"/>
  <c r="AC219" i="29"/>
  <c r="AA220" i="29"/>
  <c r="AC220" i="29" s="1"/>
  <c r="AB220" i="29"/>
  <c r="AA221" i="29"/>
  <c r="AC221" i="29" s="1"/>
  <c r="AB221" i="29"/>
  <c r="AA222" i="29"/>
  <c r="AC222" i="29" s="1"/>
  <c r="AB222" i="29"/>
  <c r="AA223" i="29"/>
  <c r="AB223" i="29"/>
  <c r="AC223" i="29"/>
  <c r="AA224" i="29"/>
  <c r="AB224" i="29"/>
  <c r="AA225" i="29"/>
  <c r="AC225" i="29" s="1"/>
  <c r="AB225" i="29"/>
  <c r="AA226" i="29"/>
  <c r="AB226" i="29"/>
  <c r="AC226" i="29"/>
  <c r="AA227" i="29"/>
  <c r="AB227" i="29"/>
  <c r="AC227" i="29"/>
  <c r="AA228" i="29"/>
  <c r="AC228" i="29" s="1"/>
  <c r="AB228" i="29"/>
  <c r="AA229" i="29"/>
  <c r="AB229" i="29"/>
  <c r="AA230" i="29"/>
  <c r="AB230" i="29"/>
  <c r="AA231" i="29"/>
  <c r="AB231" i="29"/>
  <c r="AC231" i="29" s="1"/>
  <c r="AA232" i="29"/>
  <c r="AC232" i="29" s="1"/>
  <c r="AB232" i="29"/>
  <c r="AA233" i="29"/>
  <c r="AB233" i="29"/>
  <c r="AA234" i="29"/>
  <c r="AB234" i="29"/>
  <c r="AC234" i="29"/>
  <c r="AA235" i="29"/>
  <c r="AC235" i="29" s="1"/>
  <c r="AB235" i="29"/>
  <c r="AA236" i="29"/>
  <c r="AB236" i="29"/>
  <c r="AA237" i="29"/>
  <c r="AC237" i="29" s="1"/>
  <c r="AB237" i="29"/>
  <c r="AA238" i="29"/>
  <c r="AC238" i="29" s="1"/>
  <c r="AB238" i="29"/>
  <c r="AA239" i="29"/>
  <c r="AC239" i="29" s="1"/>
  <c r="AB239" i="29"/>
  <c r="AA240" i="29"/>
  <c r="AB240" i="29"/>
  <c r="AA241" i="29"/>
  <c r="AB241" i="29"/>
  <c r="AA242" i="29"/>
  <c r="AC242" i="29" s="1"/>
  <c r="AB242" i="29"/>
  <c r="AA243" i="29"/>
  <c r="AB243" i="29"/>
  <c r="AC243" i="29"/>
  <c r="AA244" i="29"/>
  <c r="AB244" i="29"/>
  <c r="AA245" i="29"/>
  <c r="AC245" i="29" s="1"/>
  <c r="AB245" i="29"/>
  <c r="AA246" i="29"/>
  <c r="AB246" i="29"/>
  <c r="AA247" i="29"/>
  <c r="AC247" i="29" s="1"/>
  <c r="AB247" i="29"/>
  <c r="AA248" i="29"/>
  <c r="AC248" i="29" s="1"/>
  <c r="AB248" i="29"/>
  <c r="AA249" i="29"/>
  <c r="AC249" i="29" s="1"/>
  <c r="AB249" i="29"/>
  <c r="AA250" i="29"/>
  <c r="AB250" i="29"/>
  <c r="AC250" i="29"/>
  <c r="AA251" i="29"/>
  <c r="AB251" i="29"/>
  <c r="AC251" i="29" s="1"/>
  <c r="AA252" i="29"/>
  <c r="AC252" i="29" s="1"/>
  <c r="AB252" i="29"/>
  <c r="AA253" i="29"/>
  <c r="AB253" i="29"/>
  <c r="AA254" i="29"/>
  <c r="AC254" i="29" s="1"/>
  <c r="AB254" i="29"/>
  <c r="AA255" i="29"/>
  <c r="AC255" i="29" s="1"/>
  <c r="AB255" i="29"/>
  <c r="AA256" i="29"/>
  <c r="AB256" i="29"/>
  <c r="AA257" i="29"/>
  <c r="AB257" i="29"/>
  <c r="AA258" i="29"/>
  <c r="AB258" i="29"/>
  <c r="AC258" i="29" s="1"/>
  <c r="AA259" i="29"/>
  <c r="AC259" i="29" s="1"/>
  <c r="AB259" i="29"/>
  <c r="AA260" i="29"/>
  <c r="AB260" i="29"/>
  <c r="AA261" i="29"/>
  <c r="AB261" i="29"/>
  <c r="AA262" i="29"/>
  <c r="AC262" i="29" s="1"/>
  <c r="AB262" i="29"/>
  <c r="AA263" i="29"/>
  <c r="AB263" i="29"/>
  <c r="AC263" i="29"/>
  <c r="AA264" i="29"/>
  <c r="AC264" i="29" s="1"/>
  <c r="AB264" i="29"/>
  <c r="AA265" i="29"/>
  <c r="AC265" i="29" s="1"/>
  <c r="AB265" i="29"/>
  <c r="AA266" i="29"/>
  <c r="AC266" i="29" s="1"/>
  <c r="AB266" i="29"/>
  <c r="AA267" i="29"/>
  <c r="AC267" i="29" s="1"/>
  <c r="AB267" i="29"/>
  <c r="AA268" i="29"/>
  <c r="AC268" i="29" s="1"/>
  <c r="AB268" i="29"/>
  <c r="AA269" i="29"/>
  <c r="AC269" i="29" s="1"/>
  <c r="AB269" i="29"/>
  <c r="AA270" i="29"/>
  <c r="AB270" i="29"/>
  <c r="AA271" i="29"/>
  <c r="AB271" i="29"/>
  <c r="AC271" i="29"/>
  <c r="AA272" i="29"/>
  <c r="AC272" i="29" s="1"/>
  <c r="AB272" i="29"/>
  <c r="AA273" i="29"/>
  <c r="AB273" i="29"/>
  <c r="AA274" i="29"/>
  <c r="AC274" i="29" s="1"/>
  <c r="AB274" i="29"/>
  <c r="AA275" i="29"/>
  <c r="AB275" i="29"/>
  <c r="AA276" i="29"/>
  <c r="AC276" i="29" s="1"/>
  <c r="AB276" i="29"/>
  <c r="AA277" i="29"/>
  <c r="AB277" i="29"/>
  <c r="AA278" i="29"/>
  <c r="AC278" i="29" s="1"/>
  <c r="AB278" i="29"/>
  <c r="AA279" i="29"/>
  <c r="AC279" i="29" s="1"/>
  <c r="AB279" i="29"/>
  <c r="AA280" i="29"/>
  <c r="AB280" i="29"/>
  <c r="AA281" i="29"/>
  <c r="AB281" i="29"/>
  <c r="AA282" i="29"/>
  <c r="AB282" i="29"/>
  <c r="AC282" i="29" s="1"/>
  <c r="AA283" i="29"/>
  <c r="AB283" i="29"/>
  <c r="AA284" i="29"/>
  <c r="AB284" i="29"/>
  <c r="AA285" i="29"/>
  <c r="AC285" i="29" s="1"/>
  <c r="AB285" i="29"/>
  <c r="AA286" i="29"/>
  <c r="AC286" i="29" s="1"/>
  <c r="AB286" i="29"/>
  <c r="AA287" i="29"/>
  <c r="AC287" i="29" s="1"/>
  <c r="AB287" i="29"/>
  <c r="AA288" i="29"/>
  <c r="AB288" i="29"/>
  <c r="AA289" i="29"/>
  <c r="AB289" i="29"/>
  <c r="AA290" i="29"/>
  <c r="AC290" i="29" s="1"/>
  <c r="AB290" i="29"/>
  <c r="AA291" i="29"/>
  <c r="AB291" i="29"/>
  <c r="AC291" i="29" s="1"/>
  <c r="AA292" i="29"/>
  <c r="AC292" i="29" s="1"/>
  <c r="AB292" i="29"/>
  <c r="AA293" i="29"/>
  <c r="AC293" i="29" s="1"/>
  <c r="AB293" i="29"/>
  <c r="AA294" i="29"/>
  <c r="AC294" i="29" s="1"/>
  <c r="AB294" i="29"/>
  <c r="AA295" i="29"/>
  <c r="AB295" i="29"/>
  <c r="AC295" i="29"/>
  <c r="AA296" i="29"/>
  <c r="AB296" i="29"/>
  <c r="AA297" i="29"/>
  <c r="AC297" i="29" s="1"/>
  <c r="AB297" i="29"/>
  <c r="AA298" i="29"/>
  <c r="AB298" i="29"/>
  <c r="AC298" i="29"/>
  <c r="AA299" i="29"/>
  <c r="AB299" i="29"/>
  <c r="AA300" i="29"/>
  <c r="AC300" i="29" s="1"/>
  <c r="AB300" i="29"/>
  <c r="AA301" i="29"/>
  <c r="AC301" i="29" s="1"/>
  <c r="AB301" i="29"/>
  <c r="AA302" i="29"/>
  <c r="AB302" i="29"/>
  <c r="AA303" i="29"/>
  <c r="AB303" i="29"/>
  <c r="AC303" i="29"/>
  <c r="AA304" i="29"/>
  <c r="AC304" i="29" s="1"/>
  <c r="AB304" i="29"/>
  <c r="AA305" i="29"/>
  <c r="AB305" i="29"/>
  <c r="AA306" i="29"/>
  <c r="AC306" i="29" s="1"/>
  <c r="AB306" i="29"/>
  <c r="AA307" i="29"/>
  <c r="AB307" i="29"/>
  <c r="AA308" i="29"/>
  <c r="AC308" i="29" s="1"/>
  <c r="AB308" i="29"/>
  <c r="AA309" i="29"/>
  <c r="AB309" i="29"/>
  <c r="AA310" i="29"/>
  <c r="AC310" i="29" s="1"/>
  <c r="AB310" i="29"/>
  <c r="AA311" i="29"/>
  <c r="AC311" i="29" s="1"/>
  <c r="AB311" i="29"/>
  <c r="AA312" i="29"/>
  <c r="AB312" i="29"/>
  <c r="AA313" i="29"/>
  <c r="AB313" i="29"/>
  <c r="AA314" i="29"/>
  <c r="AB314" i="29"/>
  <c r="AC314" i="29" s="1"/>
  <c r="AA315" i="29"/>
  <c r="AB315" i="29"/>
  <c r="AA316" i="29"/>
  <c r="AB316" i="29"/>
  <c r="AA317" i="29"/>
  <c r="AC317" i="29" s="1"/>
  <c r="AB317" i="29"/>
  <c r="AA318" i="29"/>
  <c r="AC318" i="29" s="1"/>
  <c r="AB318" i="29"/>
  <c r="AA319" i="29"/>
  <c r="AC319" i="29" s="1"/>
  <c r="AB319" i="29"/>
  <c r="AA320" i="29"/>
  <c r="AB320" i="29"/>
  <c r="AA321" i="29"/>
  <c r="AB321" i="29"/>
  <c r="AA322" i="29"/>
  <c r="AC322" i="29" s="1"/>
  <c r="AB322" i="29"/>
  <c r="AA323" i="29"/>
  <c r="AB323" i="29"/>
  <c r="AC323" i="29" s="1"/>
  <c r="AB117" i="29"/>
  <c r="AA117" i="29"/>
  <c r="AL3" i="29"/>
  <c r="AN3" i="29" s="1"/>
  <c r="AL4" i="29"/>
  <c r="AN4" i="29" s="1"/>
  <c r="AL5" i="29"/>
  <c r="AN5" i="29" s="1"/>
  <c r="AL6" i="29"/>
  <c r="AN6" i="29"/>
  <c r="AL7" i="29"/>
  <c r="AN7" i="29" s="1"/>
  <c r="AL8" i="29"/>
  <c r="AN8" i="29"/>
  <c r="AL9" i="29"/>
  <c r="AN9" i="29" s="1"/>
  <c r="AL10" i="29"/>
  <c r="AN10" i="29" s="1"/>
  <c r="AL11" i="29"/>
  <c r="AN11" i="29"/>
  <c r="AL12" i="29"/>
  <c r="AN12" i="29" s="1"/>
  <c r="AL13" i="29"/>
  <c r="AN13" i="29" s="1"/>
  <c r="AL14" i="29"/>
  <c r="AN14" i="29" s="1"/>
  <c r="AL15" i="29"/>
  <c r="AN15" i="29"/>
  <c r="AL16" i="29"/>
  <c r="AN16" i="29"/>
  <c r="AL17" i="29"/>
  <c r="AN17" i="29" s="1"/>
  <c r="AL18" i="29"/>
  <c r="AN18" i="29" s="1"/>
  <c r="AL19" i="29"/>
  <c r="AN19" i="29" s="1"/>
  <c r="AL20" i="29"/>
  <c r="AN20" i="29"/>
  <c r="AL21" i="29"/>
  <c r="AN21" i="29" s="1"/>
  <c r="AL22" i="29"/>
  <c r="AN22" i="29"/>
  <c r="AL23" i="29"/>
  <c r="AN23" i="29" s="1"/>
  <c r="AL24" i="29"/>
  <c r="AN24" i="29"/>
  <c r="AL25" i="29"/>
  <c r="AN25" i="29" s="1"/>
  <c r="AL26" i="29"/>
  <c r="AN26" i="29" s="1"/>
  <c r="AL27" i="29"/>
  <c r="AN27" i="29" s="1"/>
  <c r="AL28" i="29"/>
  <c r="AN28" i="29" s="1"/>
  <c r="AL29" i="29"/>
  <c r="AN29" i="29" s="1"/>
  <c r="AL30" i="29"/>
  <c r="AN30" i="29"/>
  <c r="AL31" i="29"/>
  <c r="AN31" i="29" s="1"/>
  <c r="AL32" i="29"/>
  <c r="AN32" i="29" s="1"/>
  <c r="AL33" i="29"/>
  <c r="AN33" i="29" s="1"/>
  <c r="AL34" i="29"/>
  <c r="AN34" i="29"/>
  <c r="AL35" i="29"/>
  <c r="AN35" i="29" s="1"/>
  <c r="AL36" i="29"/>
  <c r="AN36" i="29" s="1"/>
  <c r="AL37" i="29"/>
  <c r="AN37" i="29" s="1"/>
  <c r="AL38" i="29"/>
  <c r="AN38" i="29" s="1"/>
  <c r="AL39" i="29"/>
  <c r="AN39" i="29" s="1"/>
  <c r="AL40" i="29"/>
  <c r="AN40" i="29" s="1"/>
  <c r="AL41" i="29"/>
  <c r="AN41" i="29" s="1"/>
  <c r="AL42" i="29"/>
  <c r="AN42" i="29"/>
  <c r="AL43" i="29"/>
  <c r="AN43" i="29"/>
  <c r="AL44" i="29"/>
  <c r="AN44" i="29" s="1"/>
  <c r="AL45" i="29"/>
  <c r="AN45" i="29" s="1"/>
  <c r="AL46" i="29"/>
  <c r="AN46" i="29"/>
  <c r="AL47" i="29"/>
  <c r="AN47" i="29" s="1"/>
  <c r="AL48" i="29"/>
  <c r="AN48" i="29" s="1"/>
  <c r="AL49" i="29"/>
  <c r="AN49" i="29" s="1"/>
  <c r="AL50" i="29"/>
  <c r="AN50" i="29" s="1"/>
  <c r="AL51" i="29"/>
  <c r="AN51" i="29" s="1"/>
  <c r="AL52" i="29"/>
  <c r="AN52" i="29" s="1"/>
  <c r="AL53" i="29"/>
  <c r="AN53" i="29"/>
  <c r="AL54" i="29"/>
  <c r="AN54" i="29" s="1"/>
  <c r="AL55" i="29"/>
  <c r="AN55" i="29" s="1"/>
  <c r="AL56" i="29"/>
  <c r="AN56" i="29" s="1"/>
  <c r="AL57" i="29"/>
  <c r="AN57" i="29"/>
  <c r="AL58" i="29"/>
  <c r="AN58" i="29"/>
  <c r="AL59" i="29"/>
  <c r="AN59" i="29" s="1"/>
  <c r="AL60" i="29"/>
  <c r="AN60" i="29" s="1"/>
  <c r="AL61" i="29"/>
  <c r="AN61" i="29"/>
  <c r="AL62" i="29"/>
  <c r="AN62" i="29" s="1"/>
  <c r="AL63" i="29"/>
  <c r="AN63" i="29" s="1"/>
  <c r="AL64" i="29"/>
  <c r="AN64" i="29" s="1"/>
  <c r="AL65" i="29"/>
  <c r="AN65" i="29" s="1"/>
  <c r="AL66" i="29"/>
  <c r="AN66" i="29"/>
  <c r="AL67" i="29"/>
  <c r="AN67" i="29"/>
  <c r="AL68" i="29"/>
  <c r="AN68" i="29" s="1"/>
  <c r="AL69" i="29"/>
  <c r="AN69" i="29" s="1"/>
  <c r="AL70" i="29"/>
  <c r="AN70" i="29" s="1"/>
  <c r="AL71" i="29"/>
  <c r="AN71" i="29" s="1"/>
  <c r="AL72" i="29"/>
  <c r="AN72" i="29" s="1"/>
  <c r="AL73" i="29"/>
  <c r="AN73" i="29" s="1"/>
  <c r="AL74" i="29"/>
  <c r="AN74" i="29"/>
  <c r="AL75" i="29"/>
  <c r="AN75" i="29" s="1"/>
  <c r="AL76" i="29"/>
  <c r="AN76" i="29" s="1"/>
  <c r="AL77" i="29"/>
  <c r="AN77" i="29"/>
  <c r="AL78" i="29"/>
  <c r="AN78" i="29" s="1"/>
  <c r="AL79" i="29"/>
  <c r="AN79" i="29" s="1"/>
  <c r="AL80" i="29"/>
  <c r="AN80" i="29" s="1"/>
  <c r="AL81" i="29"/>
  <c r="AN81" i="29"/>
  <c r="AL82" i="29"/>
  <c r="AN82" i="29"/>
  <c r="AL83" i="29"/>
  <c r="AN83" i="29" s="1"/>
  <c r="AL84" i="29"/>
  <c r="AN84" i="29" s="1"/>
  <c r="AL85" i="29"/>
  <c r="AN85" i="29"/>
  <c r="AL86" i="29"/>
  <c r="AN86" i="29"/>
  <c r="Y12" i="29"/>
  <c r="Z12" i="29"/>
  <c r="Y17" i="29"/>
  <c r="Z17" i="29"/>
  <c r="Y22" i="29"/>
  <c r="Z22" i="29"/>
  <c r="Y25" i="29"/>
  <c r="Z25" i="29"/>
  <c r="Y30" i="29"/>
  <c r="Z30" i="29"/>
  <c r="Y36" i="29"/>
  <c r="Z36" i="29"/>
  <c r="Y40" i="29"/>
  <c r="Z40" i="29"/>
  <c r="Y43" i="29"/>
  <c r="Z43" i="29"/>
  <c r="Y49" i="29"/>
  <c r="Z49" i="29"/>
  <c r="Y55" i="29"/>
  <c r="Z55" i="29"/>
  <c r="Y61" i="29"/>
  <c r="Z61" i="29"/>
  <c r="Y67" i="29"/>
  <c r="Z67" i="29"/>
  <c r="Y75" i="29"/>
  <c r="Z75" i="29"/>
  <c r="Y81" i="29"/>
  <c r="Z81" i="29"/>
  <c r="Y87" i="29"/>
  <c r="Z87" i="29"/>
  <c r="Y95" i="29"/>
  <c r="Z95" i="29"/>
  <c r="Y100" i="29"/>
  <c r="Z100" i="29"/>
  <c r="Y110" i="29"/>
  <c r="Z110" i="29"/>
  <c r="Y111" i="29"/>
  <c r="Z111" i="29"/>
  <c r="Y112" i="29"/>
  <c r="Z112" i="29"/>
  <c r="Y113" i="29"/>
  <c r="Z113" i="29"/>
  <c r="Y219" i="29"/>
  <c r="Z219" i="29"/>
  <c r="Y225" i="29"/>
  <c r="Z225" i="29"/>
  <c r="Y231" i="29"/>
  <c r="Z231" i="29"/>
  <c r="Y6" i="29"/>
  <c r="Z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AC307" i="29" l="1"/>
  <c r="AC275" i="29"/>
  <c r="AC321" i="29"/>
  <c r="AC299" i="29"/>
  <c r="AC296" i="29"/>
  <c r="AC289" i="29"/>
  <c r="AC261" i="29"/>
  <c r="AC244" i="29"/>
  <c r="AC241" i="29"/>
  <c r="AC224" i="29"/>
  <c r="AC214" i="29"/>
  <c r="AC197" i="29"/>
  <c r="AC180" i="29"/>
  <c r="AC177" i="29"/>
  <c r="AC160" i="29"/>
  <c r="AC150" i="29"/>
  <c r="AC133" i="29"/>
  <c r="AC320" i="29"/>
  <c r="AC313" i="29"/>
  <c r="AC288" i="29"/>
  <c r="AC281" i="29"/>
  <c r="AC260" i="29"/>
  <c r="AC257" i="29"/>
  <c r="AC240" i="29"/>
  <c r="AC230" i="29"/>
  <c r="AC213" i="29"/>
  <c r="AC196" i="29"/>
  <c r="AC193" i="29"/>
  <c r="AC176" i="29"/>
  <c r="AC166" i="29"/>
  <c r="AC149" i="29"/>
  <c r="AC132" i="29"/>
  <c r="AC129" i="29"/>
  <c r="AC316" i="29"/>
  <c r="AC309" i="29"/>
  <c r="AC302" i="29"/>
  <c r="AC284" i="29"/>
  <c r="AC277" i="29"/>
  <c r="AC270" i="29"/>
  <c r="AC253" i="29"/>
  <c r="AC236" i="29"/>
  <c r="AC233" i="29"/>
  <c r="AC216" i="29"/>
  <c r="AC206" i="29"/>
  <c r="AC189" i="29"/>
  <c r="AC172" i="29"/>
  <c r="AC169" i="29"/>
  <c r="AC152" i="29"/>
  <c r="AC142" i="29"/>
  <c r="AC125" i="29"/>
  <c r="AC315" i="29"/>
  <c r="AC312" i="29"/>
  <c r="AC305" i="29"/>
  <c r="AC283" i="29"/>
  <c r="AC280" i="29"/>
  <c r="AC273" i="29"/>
  <c r="AC256" i="29"/>
  <c r="AC246" i="29"/>
  <c r="AC229" i="29"/>
  <c r="AC117" i="29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Y7" i="29" l="1"/>
  <c r="Z7" i="29"/>
  <c r="Y13" i="29"/>
  <c r="Z13" i="29"/>
  <c r="Y18" i="29"/>
  <c r="Z18" i="29"/>
  <c r="Y23" i="29"/>
  <c r="Z23" i="29"/>
  <c r="Y26" i="29"/>
  <c r="Z26" i="29"/>
  <c r="Y31" i="29"/>
  <c r="Z31" i="29"/>
  <c r="Y41" i="29"/>
  <c r="Z41" i="29"/>
  <c r="Y44" i="29"/>
  <c r="Z44" i="29"/>
  <c r="Y50" i="29"/>
  <c r="Z50" i="29"/>
  <c r="Y56" i="29"/>
  <c r="Z56" i="29"/>
  <c r="Y62" i="29"/>
  <c r="Z62" i="29"/>
  <c r="Y68" i="29"/>
  <c r="Z68" i="29"/>
  <c r="Y69" i="29"/>
  <c r="Z69" i="29"/>
  <c r="Y70" i="29"/>
  <c r="Z70" i="29"/>
  <c r="Y76" i="29"/>
  <c r="Z76" i="29"/>
  <c r="Y82" i="29"/>
  <c r="Z82" i="29"/>
  <c r="Y88" i="29"/>
  <c r="Z88" i="29"/>
  <c r="Y89" i="29"/>
  <c r="Z89" i="29"/>
  <c r="Y90" i="29"/>
  <c r="Z90" i="29"/>
  <c r="Y91" i="29"/>
  <c r="Z91" i="29"/>
  <c r="Y96" i="29"/>
  <c r="Z96" i="29"/>
  <c r="Y101" i="29"/>
  <c r="Z101" i="29"/>
  <c r="Y105" i="29"/>
  <c r="Z105" i="29"/>
  <c r="Y114" i="29"/>
  <c r="Z114" i="29"/>
  <c r="Y115" i="29"/>
  <c r="Z115" i="29"/>
  <c r="Y116" i="29"/>
  <c r="Z116" i="29"/>
  <c r="Y134" i="29"/>
  <c r="Z134" i="29"/>
  <c r="Y141" i="29"/>
  <c r="Z141" i="29"/>
  <c r="Y145" i="29"/>
  <c r="Z145" i="29"/>
  <c r="Y149" i="29"/>
  <c r="Z149" i="29"/>
  <c r="Y153" i="29"/>
  <c r="Z153" i="29"/>
  <c r="Y214" i="29"/>
  <c r="Z214" i="29"/>
  <c r="Y220" i="29"/>
  <c r="Z220" i="29"/>
  <c r="Y226" i="29"/>
  <c r="Z226" i="29"/>
  <c r="Y3" i="29"/>
  <c r="Z3" i="29"/>
  <c r="Y8" i="29"/>
  <c r="Z8" i="29"/>
  <c r="Y14" i="29"/>
  <c r="Z14" i="29"/>
  <c r="Y19" i="29"/>
  <c r="Z19" i="29"/>
  <c r="Y27" i="29"/>
  <c r="Z27" i="29"/>
  <c r="Y32" i="29"/>
  <c r="Z32" i="29"/>
  <c r="Y37" i="29"/>
  <c r="Z37" i="29"/>
  <c r="Y42" i="29"/>
  <c r="Z42" i="29"/>
  <c r="Y45" i="29"/>
  <c r="Z45" i="29"/>
  <c r="Y51" i="29"/>
  <c r="Z51" i="29"/>
  <c r="Y57" i="29"/>
  <c r="Z57" i="29"/>
  <c r="Y63" i="29"/>
  <c r="Z63" i="29"/>
  <c r="Y71" i="29"/>
  <c r="Z71" i="29"/>
  <c r="Y77" i="29"/>
  <c r="Z77" i="29"/>
  <c r="Y83" i="29"/>
  <c r="Z83" i="29"/>
  <c r="Y92" i="29"/>
  <c r="Z92" i="29"/>
  <c r="Y97" i="29"/>
  <c r="Z97" i="29"/>
  <c r="Y102" i="29"/>
  <c r="Z102" i="29"/>
  <c r="Y106" i="29"/>
  <c r="Z106" i="29"/>
  <c r="Y117" i="29"/>
  <c r="Z117" i="29"/>
  <c r="Y121" i="29"/>
  <c r="Z121" i="29"/>
  <c r="Y125" i="29"/>
  <c r="Z125" i="29"/>
  <c r="Y128" i="29"/>
  <c r="Z128" i="29"/>
  <c r="Y131" i="29"/>
  <c r="Z131" i="29"/>
  <c r="Y135" i="29"/>
  <c r="Z135" i="29"/>
  <c r="Y138" i="29"/>
  <c r="Z138" i="29"/>
  <c r="Y142" i="29"/>
  <c r="Z142" i="29"/>
  <c r="Y146" i="29"/>
  <c r="Z146" i="29"/>
  <c r="Y150" i="29"/>
  <c r="Z150" i="29"/>
  <c r="Y154" i="29"/>
  <c r="Z154" i="29"/>
  <c r="Y157" i="29"/>
  <c r="Z157" i="29"/>
  <c r="Y160" i="29"/>
  <c r="Z160" i="29"/>
  <c r="Y163" i="29"/>
  <c r="Z163" i="29"/>
  <c r="Y166" i="29"/>
  <c r="Z166" i="29"/>
  <c r="Y169" i="29"/>
  <c r="Z169" i="29"/>
  <c r="Y172" i="29"/>
  <c r="Z172" i="29"/>
  <c r="Y175" i="29"/>
  <c r="Z175" i="29"/>
  <c r="Y178" i="29"/>
  <c r="Z178" i="29"/>
  <c r="Y181" i="29"/>
  <c r="Z181" i="29"/>
  <c r="Y184" i="29"/>
  <c r="Z184" i="29"/>
  <c r="Y187" i="29"/>
  <c r="Z187" i="29"/>
  <c r="Y190" i="29"/>
  <c r="Z190" i="29"/>
  <c r="Y192" i="29"/>
  <c r="Z192" i="29"/>
  <c r="Y193" i="29"/>
  <c r="Z193" i="29"/>
  <c r="Y194" i="29"/>
  <c r="Z194" i="29"/>
  <c r="Y198" i="29"/>
  <c r="Z198" i="29"/>
  <c r="Y202" i="29"/>
  <c r="Z202" i="29"/>
  <c r="Y206" i="29"/>
  <c r="Z206" i="29"/>
  <c r="Y210" i="29"/>
  <c r="Z210" i="29"/>
  <c r="Y215" i="29"/>
  <c r="Z215" i="29"/>
  <c r="Y221" i="29"/>
  <c r="Z221" i="29"/>
  <c r="Y227" i="29"/>
  <c r="Z227" i="29"/>
  <c r="Y232" i="29"/>
  <c r="Z232" i="29"/>
  <c r="Y236" i="29"/>
  <c r="Z236" i="29"/>
  <c r="Y240" i="29"/>
  <c r="Z240" i="29"/>
  <c r="Y244" i="29"/>
  <c r="Z244" i="29"/>
  <c r="Y248" i="29"/>
  <c r="Z248" i="29"/>
  <c r="Y252" i="29"/>
  <c r="Z252" i="29"/>
  <c r="Y256" i="29"/>
  <c r="Z256" i="29"/>
  <c r="Y260" i="29"/>
  <c r="Z260" i="29"/>
  <c r="Y264" i="29"/>
  <c r="Z264" i="29"/>
  <c r="Y267" i="29"/>
  <c r="Z267" i="29"/>
  <c r="Y270" i="29"/>
  <c r="Z270" i="29"/>
  <c r="Y273" i="29"/>
  <c r="Z273" i="29"/>
  <c r="Y276" i="29"/>
  <c r="Z276" i="29"/>
  <c r="Y279" i="29"/>
  <c r="Z279" i="29"/>
  <c r="Y282" i="29"/>
  <c r="Z282" i="29"/>
  <c r="Y286" i="29"/>
  <c r="Z286" i="29"/>
  <c r="Y290" i="29"/>
  <c r="Z290" i="29"/>
  <c r="Y294" i="29"/>
  <c r="Z294" i="29"/>
  <c r="Y298" i="29"/>
  <c r="Z298" i="29"/>
  <c r="Y302" i="29"/>
  <c r="Z302" i="29"/>
  <c r="Y305" i="29"/>
  <c r="Z305" i="29"/>
  <c r="Y308" i="29"/>
  <c r="Z308" i="29"/>
  <c r="Y311" i="29"/>
  <c r="Z311" i="29"/>
  <c r="Y314" i="29"/>
  <c r="Z314" i="29"/>
  <c r="Y317" i="29"/>
  <c r="Z317" i="29"/>
  <c r="Y320" i="29"/>
  <c r="Z320" i="29"/>
  <c r="Y4" i="29"/>
  <c r="Z4" i="29"/>
  <c r="Y9" i="29"/>
  <c r="Z9" i="29"/>
  <c r="Y15" i="29"/>
  <c r="Z15" i="29"/>
  <c r="Y20" i="29"/>
  <c r="Z20" i="29"/>
  <c r="Y28" i="29"/>
  <c r="Z28" i="29"/>
  <c r="Y33" i="29"/>
  <c r="Z33" i="29"/>
  <c r="Y38" i="29"/>
  <c r="Z38" i="29"/>
  <c r="Y46" i="29"/>
  <c r="Z46" i="29"/>
  <c r="Y52" i="29"/>
  <c r="Z52" i="29"/>
  <c r="Y58" i="29"/>
  <c r="Z58" i="29"/>
  <c r="Y64" i="29"/>
  <c r="Z64" i="29"/>
  <c r="Y72" i="29"/>
  <c r="Z72" i="29"/>
  <c r="Y78" i="29"/>
  <c r="Z78" i="29"/>
  <c r="Y84" i="29"/>
  <c r="Z84" i="29"/>
  <c r="Y93" i="29"/>
  <c r="Z93" i="29"/>
  <c r="Y98" i="29"/>
  <c r="Z98" i="29"/>
  <c r="Y103" i="29"/>
  <c r="Z103" i="29"/>
  <c r="Y107" i="29"/>
  <c r="Z107" i="29"/>
  <c r="Y118" i="29"/>
  <c r="Z118" i="29"/>
  <c r="Y122" i="29"/>
  <c r="Z122" i="29"/>
  <c r="Y126" i="29"/>
  <c r="Z126" i="29"/>
  <c r="Y129" i="29"/>
  <c r="Z129" i="29"/>
  <c r="Y132" i="29"/>
  <c r="Z132" i="29"/>
  <c r="Y136" i="29"/>
  <c r="Z136" i="29"/>
  <c r="Y139" i="29"/>
  <c r="Z139" i="29"/>
  <c r="Y143" i="29"/>
  <c r="Z143" i="29"/>
  <c r="Y147" i="29"/>
  <c r="Z147" i="29"/>
  <c r="Y151" i="29"/>
  <c r="Z151" i="29"/>
  <c r="Y155" i="29"/>
  <c r="Z155" i="29"/>
  <c r="Y158" i="29"/>
  <c r="Z158" i="29"/>
  <c r="Y161" i="29"/>
  <c r="Z161" i="29"/>
  <c r="Y164" i="29"/>
  <c r="Z164" i="29"/>
  <c r="Y167" i="29"/>
  <c r="Z167" i="29"/>
  <c r="Y170" i="29"/>
  <c r="Z170" i="29"/>
  <c r="Y173" i="29"/>
  <c r="Z173" i="29"/>
  <c r="Y176" i="29"/>
  <c r="Z176" i="29"/>
  <c r="Y179" i="29"/>
  <c r="Z179" i="29"/>
  <c r="Y182" i="29"/>
  <c r="Z182" i="29"/>
  <c r="Y185" i="29"/>
  <c r="Z185" i="29"/>
  <c r="Y188" i="29"/>
  <c r="Z188" i="29"/>
  <c r="Y195" i="29"/>
  <c r="Z195" i="29"/>
  <c r="Y199" i="29"/>
  <c r="Z199" i="29"/>
  <c r="Y203" i="29"/>
  <c r="Z203" i="29"/>
  <c r="Y207" i="29"/>
  <c r="Z207" i="29"/>
  <c r="Y211" i="29"/>
  <c r="Z211" i="29"/>
  <c r="Y216" i="29"/>
  <c r="Z216" i="29"/>
  <c r="Y222" i="29"/>
  <c r="Z222" i="29"/>
  <c r="Y228" i="29"/>
  <c r="Z228" i="29"/>
  <c r="Y233" i="29"/>
  <c r="Z233" i="29"/>
  <c r="Y237" i="29"/>
  <c r="Z237" i="29"/>
  <c r="Y241" i="29"/>
  <c r="Z241" i="29"/>
  <c r="Y245" i="29"/>
  <c r="Z245" i="29"/>
  <c r="Y249" i="29"/>
  <c r="Z249" i="29"/>
  <c r="Y253" i="29"/>
  <c r="Z253" i="29"/>
  <c r="Y257" i="29"/>
  <c r="Z257" i="29"/>
  <c r="Y261" i="29"/>
  <c r="Z261" i="29"/>
  <c r="Y265" i="29"/>
  <c r="Z265" i="29"/>
  <c r="Y268" i="29"/>
  <c r="Z268" i="29"/>
  <c r="Y271" i="29"/>
  <c r="Z271" i="29"/>
  <c r="Y274" i="29"/>
  <c r="Z274" i="29"/>
  <c r="Y277" i="29"/>
  <c r="Z277" i="29"/>
  <c r="Y280" i="29"/>
  <c r="Z280" i="29"/>
  <c r="Y283" i="29"/>
  <c r="Z283" i="29"/>
  <c r="Y287" i="29"/>
  <c r="Z287" i="29"/>
  <c r="Y291" i="29"/>
  <c r="Z291" i="29"/>
  <c r="Y295" i="29"/>
  <c r="Z295" i="29"/>
  <c r="Y299" i="29"/>
  <c r="Z299" i="29"/>
  <c r="Y303" i="29"/>
  <c r="Z303" i="29"/>
  <c r="Y306" i="29"/>
  <c r="Z306" i="29"/>
  <c r="Y309" i="29"/>
  <c r="Z309" i="29"/>
  <c r="Y312" i="29"/>
  <c r="Z312" i="29"/>
  <c r="Y315" i="29"/>
  <c r="Z315" i="29"/>
  <c r="Y318" i="29"/>
  <c r="Z318" i="29"/>
  <c r="Y321" i="29"/>
  <c r="Z321" i="29"/>
  <c r="Y10" i="29"/>
  <c r="Z10" i="29"/>
  <c r="Y34" i="29"/>
  <c r="Z34" i="29"/>
  <c r="Y47" i="29"/>
  <c r="Z47" i="29"/>
  <c r="Y53" i="29"/>
  <c r="Z53" i="29"/>
  <c r="Y59" i="29"/>
  <c r="Z59" i="29"/>
  <c r="Y65" i="29"/>
  <c r="Z65" i="29"/>
  <c r="Y73" i="29"/>
  <c r="Z73" i="29"/>
  <c r="Y79" i="29"/>
  <c r="Z79" i="29"/>
  <c r="Y85" i="29"/>
  <c r="Z85" i="29"/>
  <c r="Y108" i="29"/>
  <c r="Z108" i="29"/>
  <c r="Y119" i="29"/>
  <c r="Z119" i="29"/>
  <c r="Y123" i="29"/>
  <c r="Z123" i="29"/>
  <c r="Y196" i="29"/>
  <c r="Z196" i="29"/>
  <c r="Y200" i="29"/>
  <c r="Z200" i="29"/>
  <c r="Y204" i="29"/>
  <c r="Z204" i="29"/>
  <c r="Y208" i="29"/>
  <c r="Z208" i="29"/>
  <c r="Y212" i="29"/>
  <c r="Z212" i="29"/>
  <c r="Y217" i="29"/>
  <c r="Z217" i="29"/>
  <c r="Y223" i="29"/>
  <c r="Z223" i="29"/>
  <c r="Y229" i="29"/>
  <c r="Z229" i="29"/>
  <c r="Y234" i="29"/>
  <c r="Z234" i="29"/>
  <c r="Y238" i="29"/>
  <c r="Z238" i="29"/>
  <c r="Y242" i="29"/>
  <c r="Z242" i="29"/>
  <c r="Y246" i="29"/>
  <c r="Z246" i="29"/>
  <c r="Y250" i="29"/>
  <c r="Z250" i="29"/>
  <c r="Y254" i="29"/>
  <c r="Z254" i="29"/>
  <c r="Y258" i="29"/>
  <c r="Z258" i="29"/>
  <c r="Y262" i="29"/>
  <c r="Z262" i="29"/>
  <c r="Y284" i="29"/>
  <c r="Z284" i="29"/>
  <c r="Y288" i="29"/>
  <c r="Z288" i="29"/>
  <c r="Y292" i="29"/>
  <c r="Z292" i="29"/>
  <c r="Y296" i="29"/>
  <c r="Z296" i="29"/>
  <c r="Y300" i="29"/>
  <c r="Z300" i="29"/>
  <c r="Y322" i="29"/>
  <c r="Z322" i="29"/>
  <c r="Y5" i="29"/>
  <c r="Z5" i="29"/>
  <c r="Y11" i="29"/>
  <c r="Z11" i="29"/>
  <c r="Y16" i="29"/>
  <c r="Z16" i="29"/>
  <c r="Y21" i="29"/>
  <c r="Z21" i="29"/>
  <c r="Y24" i="29"/>
  <c r="Z24" i="29"/>
  <c r="Y29" i="29"/>
  <c r="Z29" i="29"/>
  <c r="Y35" i="29"/>
  <c r="Z35" i="29"/>
  <c r="Y39" i="29"/>
  <c r="Z39" i="29"/>
  <c r="Y48" i="29"/>
  <c r="Z48" i="29"/>
  <c r="Y54" i="29"/>
  <c r="Z54" i="29"/>
  <c r="Y60" i="29"/>
  <c r="Z60" i="29"/>
  <c r="Y66" i="29"/>
  <c r="Z66" i="29"/>
  <c r="Y74" i="29"/>
  <c r="Z74" i="29"/>
  <c r="Y80" i="29"/>
  <c r="Z80" i="29"/>
  <c r="Y86" i="29"/>
  <c r="Z86" i="29"/>
  <c r="Y94" i="29"/>
  <c r="Z94" i="29"/>
  <c r="Y99" i="29"/>
  <c r="Z99" i="29"/>
  <c r="Y104" i="29"/>
  <c r="Z104" i="29"/>
  <c r="Y109" i="29"/>
  <c r="Z109" i="29"/>
  <c r="Y120" i="29"/>
  <c r="Z120" i="29"/>
  <c r="Y124" i="29"/>
  <c r="Z124" i="29"/>
  <c r="Y127" i="29"/>
  <c r="Z127" i="29"/>
  <c r="Y130" i="29"/>
  <c r="Z130" i="29"/>
  <c r="Y133" i="29"/>
  <c r="Z133" i="29"/>
  <c r="Y137" i="29"/>
  <c r="Z137" i="29"/>
  <c r="Y140" i="29"/>
  <c r="Z140" i="29"/>
  <c r="Y144" i="29"/>
  <c r="Z144" i="29"/>
  <c r="Y148" i="29"/>
  <c r="Z148" i="29"/>
  <c r="Y152" i="29"/>
  <c r="Z152" i="29"/>
  <c r="Y156" i="29"/>
  <c r="Z156" i="29"/>
  <c r="Y159" i="29"/>
  <c r="Z159" i="29"/>
  <c r="Y162" i="29"/>
  <c r="Z162" i="29"/>
  <c r="Y165" i="29"/>
  <c r="Z165" i="29"/>
  <c r="Y168" i="29"/>
  <c r="Z168" i="29"/>
  <c r="Y171" i="29"/>
  <c r="Z171" i="29"/>
  <c r="Y174" i="29"/>
  <c r="Z174" i="29"/>
  <c r="Y177" i="29"/>
  <c r="Z177" i="29"/>
  <c r="Y180" i="29"/>
  <c r="Z180" i="29"/>
  <c r="Y183" i="29"/>
  <c r="Z183" i="29"/>
  <c r="Y186" i="29"/>
  <c r="Z186" i="29"/>
  <c r="Y189" i="29"/>
  <c r="Z189" i="29"/>
  <c r="Y191" i="29"/>
  <c r="Z191" i="29"/>
  <c r="Y197" i="29"/>
  <c r="Z197" i="29"/>
  <c r="Y201" i="29"/>
  <c r="Z201" i="29"/>
  <c r="Y205" i="29"/>
  <c r="Z205" i="29"/>
  <c r="Y209" i="29"/>
  <c r="Z209" i="29"/>
  <c r="Y213" i="29"/>
  <c r="Z213" i="29"/>
  <c r="Y218" i="29"/>
  <c r="Z218" i="29"/>
  <c r="Y224" i="29"/>
  <c r="Z224" i="29"/>
  <c r="Y230" i="29"/>
  <c r="Z230" i="29"/>
  <c r="Y235" i="29"/>
  <c r="Z235" i="29"/>
  <c r="Y239" i="29"/>
  <c r="Z239" i="29"/>
  <c r="Y243" i="29"/>
  <c r="Z243" i="29"/>
  <c r="Y247" i="29"/>
  <c r="Z247" i="29"/>
  <c r="Y251" i="29"/>
  <c r="Z251" i="29"/>
  <c r="Y255" i="29"/>
  <c r="Z255" i="29"/>
  <c r="Y259" i="29"/>
  <c r="Z259" i="29"/>
  <c r="Y263" i="29"/>
  <c r="Z263" i="29"/>
  <c r="Y266" i="29"/>
  <c r="Z266" i="29"/>
  <c r="Y269" i="29"/>
  <c r="Z269" i="29"/>
  <c r="Y272" i="29"/>
  <c r="Z272" i="29"/>
  <c r="Y275" i="29"/>
  <c r="Z275" i="29"/>
  <c r="Y278" i="29"/>
  <c r="Z278" i="29"/>
  <c r="Y281" i="29"/>
  <c r="Z281" i="29"/>
  <c r="Y285" i="29"/>
  <c r="Z285" i="29"/>
  <c r="Y289" i="29"/>
  <c r="Z289" i="29"/>
  <c r="Y293" i="29"/>
  <c r="Z293" i="29"/>
  <c r="Y297" i="29"/>
  <c r="Z297" i="29"/>
  <c r="Y301" i="29"/>
  <c r="Z301" i="29"/>
  <c r="Y304" i="29"/>
  <c r="Z304" i="29"/>
  <c r="Y307" i="29"/>
  <c r="Z307" i="29"/>
  <c r="Y310" i="29"/>
  <c r="Z310" i="29"/>
  <c r="Y313" i="29"/>
  <c r="Z313" i="29"/>
  <c r="Y316" i="29"/>
  <c r="Z316" i="29"/>
  <c r="Y319" i="29"/>
  <c r="Z319" i="29"/>
  <c r="Y323" i="29"/>
  <c r="Z323" i="29"/>
  <c r="Z2" i="29"/>
  <c r="Y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<sst xmlns="http://schemas.openxmlformats.org/spreadsheetml/2006/main" count="1459" uniqueCount="264">
  <si>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</si>
  <si>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</si>
  <si>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</si>
  <si>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</si>
  <si>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</si>
  <si>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</si>
  <si>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</si>
  <si>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</si>
  <si>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</si>
  <si>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</si>
  <si>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</si>
  <si>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</si>
  <si>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</si>
  <si>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</si>
  <si>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</si>
  <si>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</si>
  <si>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</si>
  <si>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</si>
  <si>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</si>
  <si>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</si>
  <si>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</si>
  <si>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</si>
  <si>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</si>
  <si>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</si>
  <si>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</si>
  <si>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</si>
  <si>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</si>
  <si>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</si>
  <si>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</si>
  <si>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</si>
  <si>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</si>
  <si>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</si>
  <si>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</si>
  <si>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</si>
  <si>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</si>
  <si>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</si>
  <si>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</si>
  <si>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</si>
  <si>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</si>
  <si>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</si>
  <si>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</si>
  <si>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</si>
  <si>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</si>
  <si>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</si>
  <si>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</si>
  <si>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</si>
  <si>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</si>
  <si>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</si>
  <si>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</si>
  <si>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</si>
  <si>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</si>
  <si>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</si>
  <si>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</si>
  <si>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</si>
  <si>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</si>
  <si>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</si>
  <si>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</si>
  <si>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</si>
  <si>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</si>
  <si>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</si>
  <si>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</si>
  <si>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</si>
  <si>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</si>
  <si>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</si>
  <si>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</si>
  <si>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</si>
  <si>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</si>
  <si>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</si>
  <si>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</si>
  <si>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</si>
  <si>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</si>
  <si>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</si>
  <si>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</si>
  <si>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</si>
  <si>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</si>
  <si>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</si>
  <si>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</si>
  <si>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</si>
  <si>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</si>
  <si>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</si>
  <si>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</si>
  <si>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</si>
  <si>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</si>
  <si>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</si>
  <si>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</si>
  <si>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</si>
  <si>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</si>
  <si>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</si>
  <si>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</si>
  <si>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</si>
  <si>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</si>
  <si>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</si>
  <si>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</si>
  <si>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</si>
  <si>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</si>
  <si>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</si>
  <si>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</si>
  <si>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</si>
  <si>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</si>
  <si>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</si>
  <si>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</si>
  <si>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</si>
  <si>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</si>
  <si>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</si>
  <si>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</si>
  <si>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</si>
  <si>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</si>
  <si>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</si>
  <si>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</si>
  <si>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</si>
  <si>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</si>
  <si>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</si>
  <si>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</si>
  <si>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</si>
  <si>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</si>
  <si>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</si>
  <si>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</si>
  <si>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</si>
  <si>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</si>
  <si>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</si>
  <si>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</si>
  <si>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</si>
  <si>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</si>
  <si>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</si>
  <si>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</si>
  <si>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</si>
  <si>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</si>
  <si>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</si>
  <si>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</si>
  <si>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</si>
  <si>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</si>
  <si>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</si>
  <si>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</si>
  <si>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</si>
  <si>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</si>
  <si>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</si>
  <si>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</si>
  <si>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</si>
  <si>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</si>
  <si>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</si>
  <si>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</si>
  <si>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</si>
  <si>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</si>
  <si>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</si>
  <si>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</si>
  <si>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</si>
  <si>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</si>
  <si>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</si>
  <si>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</si>
  <si>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</si>
  <si>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</si>
  <si>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</si>
  <si>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</si>
  <si>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</si>
  <si>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</si>
  <si>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</si>
  <si>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</si>
  <si>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</si>
  <si>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</si>
  <si>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</si>
  <si>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</si>
  <si>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</si>
  <si>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</si>
  <si>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</si>
  <si>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</si>
  <si>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</si>
  <si>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</si>
  <si>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</si>
  <si>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</si>
  <si>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</si>
  <si>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</si>
  <si>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</si>
  <si>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</si>
  <si>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</si>
  <si>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</si>
  <si>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</si>
  <si>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</si>
  <si>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</si>
  <si>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</si>
  <si>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</si>
  <si>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</si>
  <si>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</si>
  <si>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</si>
  <si>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</si>
  <si>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</si>
  <si>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</si>
  <si>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</si>
  <si>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</si>
  <si>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</si>
  <si>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</si>
  <si>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</si>
  <si>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</si>
  <si>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</si>
  <si>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</si>
  <si>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</si>
  <si>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</si>
  <si>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</si>
  <si>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</si>
  <si>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</si>
  <si>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</si>
  <si>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</si>
  <si>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</si>
  <si>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</si>
  <si>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</si>
  <si>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</si>
  <si>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</si>
  <si>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</si>
  <si>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</si>
  <si>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</si>
  <si>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</si>
  <si>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</si>
  <si>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</si>
  <si>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</si>
  <si>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</si>
  <si>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</si>
  <si>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</si>
  <si>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</si>
  <si>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</si>
  <si>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</si>
  <si>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</si>
  <si>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</si>
  <si>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</si>
  <si>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</si>
  <si>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</si>
  <si>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</si>
  <si>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</si>
  <si>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</si>
  <si>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</si>
  <si>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</si>
  <si>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</si>
  <si>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</si>
  <si>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</si>
  <si>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</si>
  <si>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</si>
  <si>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</si>
  <si>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</si>
  <si>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</si>
  <si>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</si>
  <si>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</si>
  <si>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</si>
  <si>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</si>
  <si>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</si>
  <si>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</si>
  <si>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</si>
  <si>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</si>
  <si>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</si>
  <si>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</si>
  <si>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</si>
  <si>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</si>
  <si>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</si>
  <si>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</si>
  <si>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2000_all_all과 2000_all_final 업데이트</t>
    <phoneticPr fontId="18" type="noConversion"/>
  </si>
  <si>
    <t>2000_all_final 에는 수식이 걸려 있고, 2000_all_final_clean은 2000_all_final을 ctrl+c -&gt; ctrl+alt+v(값만) 한 sheet</t>
    <phoneticPr fontId="18" type="noConversion"/>
  </si>
  <si>
    <t>2000_all_final과 2000_all_final_clean 업데이트</t>
    <phoneticPr fontId="18" type="noConversion"/>
  </si>
  <si>
    <t>1. soil texture data of id 35~93 추가</t>
    <phoneticPr fontId="18" type="noConversion"/>
  </si>
  <si>
    <t>id</t>
    <phoneticPr fontId="18" type="noConversion"/>
  </si>
  <si>
    <t>m_v_0909 - m_v_0902</t>
  </si>
  <si>
    <t>2. 각 id에 대응되는 m_v_0909 - m_v_0902 열 추가</t>
    <phoneticPr fontId="18" type="noConversion"/>
  </si>
  <si>
    <t>Moisture</t>
    <phoneticPr fontId="18" type="noConversion"/>
  </si>
  <si>
    <t>3. TVI, EVI, SATVI, SAVI, BI2 열 추가</t>
    <phoneticPr fontId="18" type="noConversion"/>
  </si>
  <si>
    <t>SAVI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</si>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</sst>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78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26" fillId="34" borderId="0" xfId="0" applyNumberFormat="1" applyFont="1" applyFill="1" applyAlignment="1">
      <alignment horizontal="right" vertical="center"/>
    </xf>
    <xf numFmtId="0" fontId="26" fillId="34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0" fontId="0" fillId="0" borderId="13" xfId="0" applyBorder="1">
      <alignment vertical="center"/>
    </xf>
    <xf numFmtId="0" fontId="27" fillId="0" borderId="14" xfId="0" applyFont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178" fontId="0" fillId="0" borderId="13" xfId="0" applyNumberFormat="1" applyBorder="1" applyAlignment="1"/>
    <xf numFmtId="0" fontId="2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8" sqref="A8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4">
      <c r="A1" s="24" t="s">
        <v>77</v>
      </c>
    </row>
    <row r="2" spans="1:4">
      <c r="A2" s="39">
        <v>20221106</v>
      </c>
      <c r="B2" t="s">
        <v>226</v>
      </c>
    </row>
    <row r="3" spans="1:4">
      <c r="B3" t="s">
        <v>251</v>
      </c>
    </row>
    <row r="4" spans="1:4">
      <c r="B4" s="38" t="s">
        <v>252</v>
      </c>
    </row>
    <row r="5" spans="1:4">
      <c r="A5" s="24">
        <v>20221107</v>
      </c>
      <c r="B5" t="s">
        <v>253</v>
      </c>
    </row>
    <row r="6" spans="1:4">
      <c r="A6" s="39"/>
      <c r="B6" t="s">
        <v>254</v>
      </c>
    </row>
    <row r="7" spans="1:4">
      <c r="A7" s="39"/>
      <c r="B7" t="s">
        <v>257</v>
      </c>
    </row>
    <row r="8" spans="1:4">
      <c r="A8" s="24">
        <v>20221108</v>
      </c>
      <c r="B8" t="s">
        <v>259</v>
      </c>
    </row>
    <row r="9" spans="1:4">
      <c r="A9" s="39"/>
    </row>
    <row r="10" spans="1:4">
      <c r="A10" s="16" t="s">
        <v>83</v>
      </c>
    </row>
    <row r="11" spans="1:4">
      <c r="A11" s="16" t="s">
        <v>82</v>
      </c>
      <c r="B11">
        <v>127.3677431</v>
      </c>
      <c r="C11">
        <v>127.53804580000001</v>
      </c>
    </row>
    <row r="12" spans="1:4">
      <c r="A12" s="16" t="s">
        <v>78</v>
      </c>
      <c r="B12">
        <v>37.117635380000003</v>
      </c>
      <c r="C12">
        <v>37.274267010000003</v>
      </c>
      <c r="D12" t="s">
        <v>84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20" priority="10" operator="greaterThan">
      <formula>0.3</formula>
    </cfRule>
  </conditionalFormatting>
  <conditionalFormatting sqref="S1 S94:S1048576">
    <cfRule type="cellIs" dxfId="19" priority="9" operator="lessThan">
      <formula>0.1</formula>
    </cfRule>
  </conditionalFormatting>
  <conditionalFormatting sqref="R1">
    <cfRule type="cellIs" dxfId="18" priority="7" operator="greaterThan">
      <formula>0.3</formula>
    </cfRule>
    <cfRule type="cellIs" dxfId="17" priority="8" operator="greaterThan">
      <formula>0.3</formula>
    </cfRule>
  </conditionalFormatting>
  <conditionalFormatting sqref="R1 R94:R1048576">
    <cfRule type="cellIs" dxfId="16" priority="6" operator="greaterThan">
      <formula>0.3</formula>
    </cfRule>
  </conditionalFormatting>
  <conditionalFormatting sqref="S1 S94:S1048576">
    <cfRule type="cellIs" dxfId="15" priority="5" operator="lessThan">
      <formula>0.1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227</v>
      </c>
      <c r="DC1" s="1" t="s">
        <v>228</v>
      </c>
      <c r="DD1" s="1" t="s">
        <v>229</v>
      </c>
      <c r="DE1" s="1" t="s">
        <v>230</v>
      </c>
      <c r="DF1" s="1" t="s">
        <v>231</v>
      </c>
      <c r="DG1" s="1" t="s">
        <v>232</v>
      </c>
      <c r="DH1" s="1" t="s">
        <v>233</v>
      </c>
      <c r="DI1" s="1" t="s">
        <v>234</v>
      </c>
      <c r="DJ1" s="1" t="s">
        <v>235</v>
      </c>
      <c r="DK1" s="1" t="s">
        <v>236</v>
      </c>
      <c r="DL1" s="1" t="s">
        <v>237</v>
      </c>
      <c r="DM1" s="1" t="s">
        <v>238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53" t="s">
        <v>156</v>
      </c>
      <c r="AU1" s="53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152" priority="40" operator="greaterThan">
      <formula>0.3</formula>
    </cfRule>
  </conditionalFormatting>
  <conditionalFormatting sqref="S1">
    <cfRule type="cellIs" dxfId="151" priority="39" operator="lessThan">
      <formula>0.1</formula>
    </cfRule>
  </conditionalFormatting>
  <conditionalFormatting sqref="R1">
    <cfRule type="cellIs" dxfId="150" priority="37" operator="greaterThan">
      <formula>0.3</formula>
    </cfRule>
    <cfRule type="cellIs" dxfId="149" priority="38" operator="greaterThan">
      <formula>0.3</formula>
    </cfRule>
  </conditionalFormatting>
  <conditionalFormatting sqref="R1">
    <cfRule type="cellIs" dxfId="148" priority="36" operator="greaterThan">
      <formula>0.3</formula>
    </cfRule>
  </conditionalFormatting>
  <conditionalFormatting sqref="S1">
    <cfRule type="cellIs" dxfId="147" priority="35" operator="lessThan">
      <formula>0.1</formula>
    </cfRule>
  </conditionalFormatting>
  <conditionalFormatting sqref="R2:R93">
    <cfRule type="cellIs" dxfId="146" priority="32" operator="greaterThan">
      <formula>0.3</formula>
    </cfRule>
    <cfRule type="cellIs" dxfId="145" priority="34" operator="greaterThan">
      <formula>0.3</formula>
    </cfRule>
  </conditionalFormatting>
  <conditionalFormatting sqref="S2:S93">
    <cfRule type="cellIs" dxfId="144" priority="31" operator="lessThan">
      <formula>0.1</formula>
    </cfRule>
    <cfRule type="cellIs" dxfId="143" priority="33" operator="lessThan">
      <formula>0.1</formula>
    </cfRule>
  </conditionalFormatting>
  <conditionalFormatting sqref="R94:R185">
    <cfRule type="cellIs" dxfId="142" priority="22" operator="greaterThan">
      <formula>0.3</formula>
    </cfRule>
    <cfRule type="cellIs" dxfId="141" priority="24" operator="greaterThan">
      <formula>0.3</formula>
    </cfRule>
  </conditionalFormatting>
  <conditionalFormatting sqref="S94:S185">
    <cfRule type="cellIs" dxfId="140" priority="21" operator="lessThan">
      <formula>0.1</formula>
    </cfRule>
    <cfRule type="cellIs" dxfId="139" priority="23" operator="lessThan">
      <formula>0.1</formula>
    </cfRule>
  </conditionalFormatting>
  <conditionalFormatting sqref="R186:R277">
    <cfRule type="cellIs" dxfId="138" priority="18" operator="greaterThan">
      <formula>0.3</formula>
    </cfRule>
    <cfRule type="cellIs" dxfId="137" priority="20" operator="greaterThan">
      <formula>0.3</formula>
    </cfRule>
  </conditionalFormatting>
  <conditionalFormatting sqref="S186:S277">
    <cfRule type="cellIs" dxfId="136" priority="17" operator="lessThan">
      <formula>0.1</formula>
    </cfRule>
    <cfRule type="cellIs" dxfId="135" priority="19" operator="lessThan">
      <formula>0.1</formula>
    </cfRule>
  </conditionalFormatting>
  <conditionalFormatting sqref="R278:R369">
    <cfRule type="cellIs" dxfId="134" priority="14" operator="greaterThan">
      <formula>0.3</formula>
    </cfRule>
    <cfRule type="cellIs" dxfId="133" priority="16" operator="greaterThan">
      <formula>0.3</formula>
    </cfRule>
  </conditionalFormatting>
  <conditionalFormatting sqref="S278:S369">
    <cfRule type="cellIs" dxfId="132" priority="13" operator="lessThan">
      <formula>0.1</formula>
    </cfRule>
    <cfRule type="cellIs" dxfId="131" priority="15" operator="lessThan">
      <formula>0.1</formula>
    </cfRule>
  </conditionalFormatting>
  <conditionalFormatting sqref="R370:R461">
    <cfRule type="cellIs" dxfId="130" priority="10" operator="greaterThan">
      <formula>0.3</formula>
    </cfRule>
    <cfRule type="cellIs" dxfId="129" priority="12" operator="greaterThan">
      <formula>0.3</formula>
    </cfRule>
  </conditionalFormatting>
  <conditionalFormatting sqref="S370:S461">
    <cfRule type="cellIs" dxfId="128" priority="9" operator="lessThan">
      <formula>0.1</formula>
    </cfRule>
    <cfRule type="cellIs" dxfId="127" priority="11" operator="lessThan">
      <formula>0.1</formula>
    </cfRule>
  </conditionalFormatting>
  <conditionalFormatting sqref="R462:R553">
    <cfRule type="cellIs" dxfId="126" priority="6" operator="greaterThan">
      <formula>0.3</formula>
    </cfRule>
    <cfRule type="cellIs" dxfId="125" priority="8" operator="greaterThan">
      <formula>0.3</formula>
    </cfRule>
  </conditionalFormatting>
  <conditionalFormatting sqref="S462:S553">
    <cfRule type="cellIs" dxfId="124" priority="5" operator="lessThan">
      <formula>0.1</formula>
    </cfRule>
    <cfRule type="cellIs" dxfId="123" priority="7" operator="lessThan">
      <formula>0.1</formula>
    </cfRule>
  </conditionalFormatting>
  <conditionalFormatting sqref="R554:R645">
    <cfRule type="cellIs" dxfId="122" priority="2" operator="greaterThan">
      <formula>0.3</formula>
    </cfRule>
    <cfRule type="cellIs" dxfId="121" priority="4" operator="greaterThan">
      <formula>0.3</formula>
    </cfRule>
  </conditionalFormatting>
  <conditionalFormatting sqref="S554:S645">
    <cfRule type="cellIs" dxfId="120" priority="1" operator="lessThan">
      <formula>0.1</formula>
    </cfRule>
    <cfRule type="cellIs" dxfId="11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workbookViewId="0">
      <pane xSplit="1" topLeftCell="S1" activePane="topRight" state="frozen"/>
      <selection activeCell="A261" sqref="A261"/>
      <selection pane="topRight" activeCell="AA2" sqref="AA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261</v>
      </c>
      <c r="U1" s="5" t="s">
        <v>223</v>
      </c>
      <c r="V1" s="5" t="s">
        <v>262</v>
      </c>
      <c r="W1" s="5" t="s">
        <v>260</v>
      </c>
      <c r="X1" s="5" t="s">
        <v>263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258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255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f>100*SQRT(R2+0.5)</f>
        <v>82.959202216432629</v>
      </c>
      <c r="U2" s="3">
        <f>2.5*((M2 - I2) / (M2 + 6*I2 -7.5*G2 +1))</f>
        <v>0.16583287011302572</v>
      </c>
      <c r="V2" s="3">
        <f>(2*(P2-I2)/(P2+I2+1))-(Q2/2)</f>
        <v>2.307392898363736E-3</v>
      </c>
      <c r="W2" s="23">
        <f>(M2 - I2)*1.5 / (M2 + I2 + 0.5)</f>
        <v>0.17036802030456849</v>
      </c>
      <c r="X2" s="23">
        <f>(SQRT((I2*I2)+(H2*H2)+(M2*M2)))/3</f>
        <v>0.19735945773019228</v>
      </c>
      <c r="Y2" s="3">
        <f t="shared" ref="Y2:Y65" si="0">(M2*(1-I2)*(M2-I2))^(1/3)</f>
        <v>0.355000033538316</v>
      </c>
      <c r="Z2" s="3">
        <f t="shared" ref="Z2:Z65" si="1">(M2-P2)/(M2+P2)</f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f t="shared" ref="AH2:AH65" si="2">INDEX($AS$2:$AS$94,MATCH($A2,$AR$2:$AR$94,0))</f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f t="shared" ref="T3:T66" si="3">100*SQRT(R3+0.5)</f>
        <v>83.656542454072309</v>
      </c>
      <c r="U3" s="3">
        <f t="shared" ref="U3:U66" si="4">2.5*((M3 - I3) / (M3 + 6*I3 -7.5*G3 +1))</f>
        <v>0.14150414705223049</v>
      </c>
      <c r="V3" s="3">
        <f t="shared" ref="V3:V66" si="5">(2*(P3-I3)/(P3+I3+1))-(Q3/2)</f>
        <v>9.2942560776430705E-2</v>
      </c>
      <c r="W3" s="23">
        <f t="shared" ref="W3:W66" si="6">(O3 - K3)*1.5 / (O3 + K3 + 0.5)</f>
        <v>5.873149872911293E-2</v>
      </c>
      <c r="X3" s="23">
        <f t="shared" ref="X3:X66" si="7">(SQRT((I3*I3)+(H3*H3)+(M3*M3)))/3</f>
        <v>0.13071687810769589</v>
      </c>
      <c r="Y3" s="3">
        <f t="shared" si="0"/>
        <v>0.29016712111255166</v>
      </c>
      <c r="Z3" s="3">
        <f t="shared" si="1"/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f t="shared" si="2"/>
        <v>-3.5867541506808126E-2</v>
      </c>
      <c r="AJ3" s="16">
        <v>10</v>
      </c>
      <c r="AK3" s="16">
        <v>37</v>
      </c>
      <c r="AL3" s="16">
        <f t="shared" ref="AL3:AL34" si="8">AK3*2</f>
        <v>74</v>
      </c>
      <c r="AM3" s="16">
        <v>23</v>
      </c>
      <c r="AN3" s="31">
        <f t="shared" ref="AN3:AN34" si="9">AM3/AL3</f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f t="shared" si="3"/>
        <v>87.203516786910626</v>
      </c>
      <c r="U4" s="3">
        <f t="shared" si="4"/>
        <v>0.15883914675455466</v>
      </c>
      <c r="V4" s="3">
        <f t="shared" si="5"/>
        <v>0.11744555122238749</v>
      </c>
      <c r="W4" s="23">
        <f t="shared" si="6"/>
        <v>5.3967641321469167E-2</v>
      </c>
      <c r="X4" s="23">
        <f t="shared" si="7"/>
        <v>0.10311937526748093</v>
      </c>
      <c r="Y4" s="3">
        <f t="shared" si="0"/>
        <v>0.28166970717879958</v>
      </c>
      <c r="Z4" s="3">
        <f t="shared" si="1"/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f t="shared" si="2"/>
        <v>-3.5867541506808126E-2</v>
      </c>
      <c r="AJ4" s="16">
        <v>11</v>
      </c>
      <c r="AK4" s="16">
        <v>42</v>
      </c>
      <c r="AL4" s="16">
        <f t="shared" si="8"/>
        <v>84</v>
      </c>
      <c r="AM4" s="16">
        <v>22</v>
      </c>
      <c r="AN4" s="31">
        <f t="shared" si="9"/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f t="shared" si="3"/>
        <v>83.049160866124211</v>
      </c>
      <c r="U5" s="3">
        <f t="shared" si="4"/>
        <v>0.13007537077558967</v>
      </c>
      <c r="V5" s="3">
        <f t="shared" si="5"/>
        <v>0.11807288176214029</v>
      </c>
      <c r="W5" s="23">
        <f t="shared" si="6"/>
        <v>3.8563010321984288E-2</v>
      </c>
      <c r="X5" s="23">
        <f t="shared" si="7"/>
        <v>0.1181422870948417</v>
      </c>
      <c r="Y5" s="3">
        <f t="shared" si="0"/>
        <v>0.26578361945908641</v>
      </c>
      <c r="Z5" s="3">
        <f t="shared" si="1"/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f t="shared" si="2"/>
        <v>-3.5867541506808126E-2</v>
      </c>
      <c r="AJ5" s="16">
        <v>12</v>
      </c>
      <c r="AK5" s="16">
        <v>46</v>
      </c>
      <c r="AL5" s="16">
        <f t="shared" si="8"/>
        <v>92</v>
      </c>
      <c r="AM5" s="16">
        <v>38</v>
      </c>
      <c r="AN5" s="31">
        <f t="shared" si="9"/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f t="shared" si="3"/>
        <v>83.359216690212264</v>
      </c>
      <c r="U6" s="3">
        <f t="shared" si="4"/>
        <v>0.15542784163473816</v>
      </c>
      <c r="V6" s="3">
        <f t="shared" si="5"/>
        <v>6.9054598393574307E-2</v>
      </c>
      <c r="W6" s="23">
        <f t="shared" si="6"/>
        <v>5.7986478781461272E-2</v>
      </c>
      <c r="X6" s="23">
        <f t="shared" si="7"/>
        <v>0.16297223008162395</v>
      </c>
      <c r="Y6" s="3">
        <f t="shared" si="0"/>
        <v>0.32393301758269299</v>
      </c>
      <c r="Z6" s="3">
        <f t="shared" si="1"/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f t="shared" si="2"/>
        <v>-3.5867541506808126E-2</v>
      </c>
      <c r="AJ6" s="16">
        <v>13</v>
      </c>
      <c r="AK6" s="16">
        <v>37</v>
      </c>
      <c r="AL6" s="16">
        <f t="shared" si="8"/>
        <v>74</v>
      </c>
      <c r="AM6" s="16">
        <v>16</v>
      </c>
      <c r="AN6" s="31">
        <f t="shared" si="9"/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f t="shared" si="3"/>
        <v>78.86994455811346</v>
      </c>
      <c r="U7" s="3">
        <f t="shared" si="4"/>
        <v>0.11765323257766581</v>
      </c>
      <c r="V7" s="3">
        <f t="shared" si="5"/>
        <v>-4.6505262678377651E-2</v>
      </c>
      <c r="W7" s="23">
        <f t="shared" si="6"/>
        <v>5.2610512604814003E-2</v>
      </c>
      <c r="X7" s="23">
        <f t="shared" si="7"/>
        <v>0.23918693061657395</v>
      </c>
      <c r="Y7" s="3">
        <f t="shared" si="0"/>
        <v>0.32546042696088695</v>
      </c>
      <c r="Z7" s="3">
        <f t="shared" si="1"/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f t="shared" si="2"/>
        <v>-6.1689919156413184E-2</v>
      </c>
      <c r="AJ7" s="16">
        <v>14</v>
      </c>
      <c r="AK7" s="16">
        <v>40</v>
      </c>
      <c r="AL7" s="16">
        <f t="shared" si="8"/>
        <v>80</v>
      </c>
      <c r="AM7" s="16">
        <v>16</v>
      </c>
      <c r="AN7" s="31">
        <f t="shared" si="9"/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f t="shared" si="3"/>
        <v>79.318398407634092</v>
      </c>
      <c r="U8" s="3">
        <f t="shared" si="4"/>
        <v>9.423474663908997E-2</v>
      </c>
      <c r="V8" s="3">
        <f t="shared" si="5"/>
        <v>9.4603772684414528E-2</v>
      </c>
      <c r="W8" s="23">
        <f t="shared" si="6"/>
        <v>3.7713844816729764E-2</v>
      </c>
      <c r="X8" s="23">
        <f t="shared" si="7"/>
        <v>0.14584386247704159</v>
      </c>
      <c r="Y8" s="3">
        <f t="shared" si="0"/>
        <v>0.2597359353792732</v>
      </c>
      <c r="Z8" s="3">
        <f t="shared" si="1"/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f t="shared" si="2"/>
        <v>-6.1689919156413184E-2</v>
      </c>
      <c r="AJ8" s="16">
        <v>15</v>
      </c>
      <c r="AK8" s="16">
        <v>44</v>
      </c>
      <c r="AL8" s="16">
        <f t="shared" si="8"/>
        <v>88</v>
      </c>
      <c r="AM8" s="16">
        <v>22</v>
      </c>
      <c r="AN8" s="31">
        <f t="shared" si="9"/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f t="shared" si="3"/>
        <v>81.404552890900803</v>
      </c>
      <c r="U9" s="3">
        <f t="shared" si="4"/>
        <v>0.10512942227682687</v>
      </c>
      <c r="V9" s="3">
        <f t="shared" si="5"/>
        <v>7.4134635563323281E-2</v>
      </c>
      <c r="W9" s="23">
        <f t="shared" si="6"/>
        <v>3.3857400360504754E-2</v>
      </c>
      <c r="X9" s="23">
        <f t="shared" si="7"/>
        <v>0.11955138829994592</v>
      </c>
      <c r="Y9" s="3">
        <f t="shared" si="0"/>
        <v>0.25373701274370453</v>
      </c>
      <c r="Z9" s="3">
        <f t="shared" si="1"/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f t="shared" si="2"/>
        <v>-6.1689919156413184E-2</v>
      </c>
      <c r="AJ9" s="16">
        <v>16</v>
      </c>
      <c r="AK9" s="16">
        <v>42</v>
      </c>
      <c r="AL9" s="16">
        <f t="shared" si="8"/>
        <v>84</v>
      </c>
      <c r="AM9" s="16">
        <v>20</v>
      </c>
      <c r="AN9" s="31">
        <f t="shared" si="9"/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f t="shared" si="3"/>
        <v>76.288162882569253</v>
      </c>
      <c r="U10" s="3">
        <f t="shared" si="4"/>
        <v>2.6983385033782357E-2</v>
      </c>
      <c r="V10" s="3">
        <f t="shared" si="5"/>
        <v>4.812723180827521E-3</v>
      </c>
      <c r="W10" s="23">
        <f t="shared" si="6"/>
        <v>-4.8813414807446352E-2</v>
      </c>
      <c r="X10" s="23">
        <f t="shared" si="7"/>
        <v>4.1865246791209627E-2</v>
      </c>
      <c r="Y10" s="3">
        <f t="shared" si="0"/>
        <v>9.9618248310956989E-2</v>
      </c>
      <c r="Z10" s="3">
        <f t="shared" si="1"/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f t="shared" si="2"/>
        <v>-6.1689919156413184E-2</v>
      </c>
      <c r="AJ10" s="16">
        <v>17</v>
      </c>
      <c r="AK10" s="16">
        <v>36</v>
      </c>
      <c r="AL10" s="16">
        <f t="shared" si="8"/>
        <v>72</v>
      </c>
      <c r="AM10" s="16">
        <v>12</v>
      </c>
      <c r="AN10" s="31">
        <f t="shared" si="9"/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f t="shared" si="3"/>
        <v>80.128204647044953</v>
      </c>
      <c r="U11" s="3">
        <f t="shared" si="4"/>
        <v>0.10427571767039509</v>
      </c>
      <c r="V11" s="3">
        <f t="shared" si="5"/>
        <v>7.1569924017678727E-2</v>
      </c>
      <c r="W11" s="23">
        <f t="shared" si="6"/>
        <v>3.1325886352598337E-2</v>
      </c>
      <c r="X11" s="23">
        <f t="shared" si="7"/>
        <v>0.13859581924109801</v>
      </c>
      <c r="Y11" s="3">
        <f t="shared" si="0"/>
        <v>0.26095111415903816</v>
      </c>
      <c r="Z11" s="3">
        <f t="shared" si="1"/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f t="shared" si="2"/>
        <v>-6.1689919156413184E-2</v>
      </c>
      <c r="AJ11" s="16">
        <v>18</v>
      </c>
      <c r="AK11" s="16">
        <v>25</v>
      </c>
      <c r="AL11" s="16">
        <f t="shared" si="8"/>
        <v>50</v>
      </c>
      <c r="AM11" s="16">
        <v>20</v>
      </c>
      <c r="AN11" s="31">
        <f t="shared" si="9"/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f t="shared" si="3"/>
        <v>77.317051297916692</v>
      </c>
      <c r="U12" s="3">
        <f t="shared" si="4"/>
        <v>8.5919134931828872E-2</v>
      </c>
      <c r="V12" s="3">
        <f t="shared" si="5"/>
        <v>-1.4767176655054171E-3</v>
      </c>
      <c r="W12" s="23">
        <f t="shared" si="6"/>
        <v>4.2137847531583367E-2</v>
      </c>
      <c r="X12" s="23">
        <f t="shared" si="7"/>
        <v>0.1950131306120465</v>
      </c>
      <c r="Y12" s="3">
        <f t="shared" si="0"/>
        <v>0.27089467275720769</v>
      </c>
      <c r="Z12" s="3">
        <f t="shared" si="1"/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f t="shared" si="2"/>
        <v>-6.1689919156413184E-2</v>
      </c>
      <c r="AJ12" s="16">
        <v>19</v>
      </c>
      <c r="AK12" s="16">
        <v>39</v>
      </c>
      <c r="AL12" s="16">
        <f t="shared" si="8"/>
        <v>78</v>
      </c>
      <c r="AM12" s="16">
        <v>12</v>
      </c>
      <c r="AN12" s="31">
        <f t="shared" si="9"/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f t="shared" si="3"/>
        <v>78.853372221090297</v>
      </c>
      <c r="U13" s="3">
        <f t="shared" si="4"/>
        <v>0.11353075363298409</v>
      </c>
      <c r="V13" s="3">
        <f t="shared" si="5"/>
        <v>-4.1450051058843168E-2</v>
      </c>
      <c r="W13" s="23">
        <f t="shared" si="6"/>
        <v>4.4201648325210875E-2</v>
      </c>
      <c r="X13" s="23">
        <f t="shared" si="7"/>
        <v>0.22836174275818522</v>
      </c>
      <c r="Y13" s="3">
        <f t="shared" si="0"/>
        <v>0.31943232133540372</v>
      </c>
      <c r="Z13" s="3">
        <f t="shared" si="1"/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f t="shared" si="2"/>
        <v>-8.1699145793881281E-2</v>
      </c>
      <c r="AJ13" s="16">
        <v>20</v>
      </c>
      <c r="AK13" s="16">
        <v>42</v>
      </c>
      <c r="AL13" s="16">
        <f t="shared" si="8"/>
        <v>84</v>
      </c>
      <c r="AM13" s="16">
        <v>19</v>
      </c>
      <c r="AN13" s="31">
        <f t="shared" si="9"/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f t="shared" si="3"/>
        <v>78.252706078649396</v>
      </c>
      <c r="U14" s="3">
        <f t="shared" si="4"/>
        <v>9.5784076342401422E-2</v>
      </c>
      <c r="V14" s="3">
        <f t="shared" si="5"/>
        <v>4.2369436739444072E-2</v>
      </c>
      <c r="W14" s="23">
        <f t="shared" si="6"/>
        <v>3.1769137207203688E-2</v>
      </c>
      <c r="X14" s="23">
        <f t="shared" si="7"/>
        <v>0.18762709174198577</v>
      </c>
      <c r="Y14" s="3">
        <f t="shared" si="0"/>
        <v>0.28004102111579998</v>
      </c>
      <c r="Z14" s="3">
        <f t="shared" si="1"/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f t="shared" si="2"/>
        <v>-8.1699145793881281E-2</v>
      </c>
      <c r="AJ14" s="16">
        <v>21</v>
      </c>
      <c r="AK14" s="16">
        <v>26</v>
      </c>
      <c r="AL14" s="16">
        <f t="shared" si="8"/>
        <v>52</v>
      </c>
      <c r="AM14" s="16">
        <v>22</v>
      </c>
      <c r="AN14" s="31">
        <f t="shared" si="9"/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f t="shared" si="3"/>
        <v>80.36591303416364</v>
      </c>
      <c r="U15" s="3">
        <f t="shared" si="4"/>
        <v>0.10175918283120097</v>
      </c>
      <c r="V15" s="3">
        <f t="shared" si="5"/>
        <v>6.4367632277153891E-2</v>
      </c>
      <c r="W15" s="23">
        <f t="shared" si="6"/>
        <v>4.8654089926179998E-2</v>
      </c>
      <c r="X15" s="23">
        <f t="shared" si="7"/>
        <v>0.13916411175299473</v>
      </c>
      <c r="Y15" s="3">
        <f t="shared" si="0"/>
        <v>0.26591426746035951</v>
      </c>
      <c r="Z15" s="3">
        <f t="shared" si="1"/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f t="shared" si="2"/>
        <v>-8.1699145793881281E-2</v>
      </c>
      <c r="AJ15" s="16">
        <v>22</v>
      </c>
      <c r="AK15" s="16">
        <v>40</v>
      </c>
      <c r="AL15" s="16">
        <f t="shared" si="8"/>
        <v>80</v>
      </c>
      <c r="AM15" s="16">
        <v>19</v>
      </c>
      <c r="AN15" s="31">
        <f t="shared" si="9"/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f t="shared" si="3"/>
        <v>80.572114887677941</v>
      </c>
      <c r="U16" s="3">
        <f t="shared" si="4"/>
        <v>0.11427510870718001</v>
      </c>
      <c r="V16" s="3">
        <f t="shared" si="5"/>
        <v>7.8799795270155709E-2</v>
      </c>
      <c r="W16" s="23">
        <f t="shared" si="6"/>
        <v>3.9465055479290363E-2</v>
      </c>
      <c r="X16" s="23">
        <f t="shared" si="7"/>
        <v>0.1492322574601975</v>
      </c>
      <c r="Y16" s="3">
        <f t="shared" si="0"/>
        <v>0.27842653705622111</v>
      </c>
      <c r="Z16" s="3">
        <f t="shared" si="1"/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f t="shared" si="2"/>
        <v>-8.1699145793881281E-2</v>
      </c>
      <c r="AJ16" s="16">
        <v>23</v>
      </c>
      <c r="AK16" s="16">
        <v>46</v>
      </c>
      <c r="AL16" s="16">
        <f t="shared" si="8"/>
        <v>92</v>
      </c>
      <c r="AM16" s="16">
        <v>27</v>
      </c>
      <c r="AN16" s="31">
        <f t="shared" si="9"/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f t="shared" si="3"/>
        <v>78.306245803691368</v>
      </c>
      <c r="U17" s="3">
        <f t="shared" si="4"/>
        <v>9.7815764482431178E-2</v>
      </c>
      <c r="V17" s="3">
        <f t="shared" si="5"/>
        <v>1.905877346710827E-3</v>
      </c>
      <c r="W17" s="23">
        <f t="shared" si="6"/>
        <v>5.4812615434970707E-2</v>
      </c>
      <c r="X17" s="23">
        <f t="shared" si="7"/>
        <v>0.18861737872093218</v>
      </c>
      <c r="Y17" s="3">
        <f t="shared" si="0"/>
        <v>0.2827729521788222</v>
      </c>
      <c r="Z17" s="3">
        <f t="shared" si="1"/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f t="shared" si="2"/>
        <v>-8.1699145793881281E-2</v>
      </c>
      <c r="AJ17" s="16">
        <v>24</v>
      </c>
      <c r="AK17" s="16">
        <v>35</v>
      </c>
      <c r="AL17" s="16">
        <f t="shared" si="8"/>
        <v>70</v>
      </c>
      <c r="AM17" s="16">
        <v>25</v>
      </c>
      <c r="AN17" s="31">
        <f t="shared" si="9"/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f t="shared" si="3"/>
        <v>79.196287768341634</v>
      </c>
      <c r="U18" s="3">
        <f t="shared" si="4"/>
        <v>0.12006485254809166</v>
      </c>
      <c r="V18" s="3">
        <f t="shared" si="5"/>
        <v>-1.9290225505443209E-2</v>
      </c>
      <c r="W18" s="23">
        <f t="shared" si="6"/>
        <v>4.8083931374747702E-2</v>
      </c>
      <c r="X18" s="23">
        <f t="shared" si="7"/>
        <v>0.2240047618541475</v>
      </c>
      <c r="Y18" s="3">
        <f t="shared" si="0"/>
        <v>0.32143360120355025</v>
      </c>
      <c r="Z18" s="3">
        <f t="shared" si="1"/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f t="shared" si="2"/>
        <v>-0.23993623626760446</v>
      </c>
      <c r="AJ18" s="16">
        <v>25</v>
      </c>
      <c r="AK18" s="16">
        <v>28</v>
      </c>
      <c r="AL18" s="16">
        <f t="shared" si="8"/>
        <v>56</v>
      </c>
      <c r="AM18" s="16">
        <v>18</v>
      </c>
      <c r="AN18" s="31">
        <f t="shared" si="9"/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f t="shared" si="3"/>
        <v>79.49776618935455</v>
      </c>
      <c r="U19" s="3">
        <f t="shared" si="4"/>
        <v>0.10069537309441033</v>
      </c>
      <c r="V19" s="3">
        <f t="shared" si="5"/>
        <v>8.6837162573922322E-2</v>
      </c>
      <c r="W19" s="23">
        <f t="shared" si="6"/>
        <v>4.4367644311600972E-2</v>
      </c>
      <c r="X19" s="23">
        <f t="shared" si="7"/>
        <v>0.14891217769768417</v>
      </c>
      <c r="Y19" s="3">
        <f t="shared" si="0"/>
        <v>0.26349392253504994</v>
      </c>
      <c r="Z19" s="3">
        <f t="shared" si="1"/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f t="shared" si="2"/>
        <v>-0.23993623626760446</v>
      </c>
      <c r="AJ19" s="16">
        <v>26</v>
      </c>
      <c r="AK19" s="16">
        <v>30</v>
      </c>
      <c r="AL19" s="16">
        <f t="shared" si="8"/>
        <v>60</v>
      </c>
      <c r="AM19" s="16">
        <v>20</v>
      </c>
      <c r="AN19" s="31">
        <f t="shared" si="9"/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f t="shared" si="3"/>
        <v>79.950061963140726</v>
      </c>
      <c r="U20" s="3">
        <f t="shared" si="4"/>
        <v>0.10076910121821142</v>
      </c>
      <c r="V20" s="3">
        <f t="shared" si="5"/>
        <v>5.2252412756731093E-2</v>
      </c>
      <c r="W20" s="23">
        <f t="shared" si="6"/>
        <v>1.7898579570278697E-2</v>
      </c>
      <c r="X20" s="23">
        <f t="shared" si="7"/>
        <v>0.13483537287291411</v>
      </c>
      <c r="Y20" s="3">
        <f t="shared" si="0"/>
        <v>0.25412766393237157</v>
      </c>
      <c r="Z20" s="3">
        <f t="shared" si="1"/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f t="shared" si="2"/>
        <v>-0.23993623626760446</v>
      </c>
      <c r="AJ20" s="16">
        <v>27</v>
      </c>
      <c r="AK20" s="16">
        <v>30</v>
      </c>
      <c r="AL20" s="16">
        <f t="shared" si="8"/>
        <v>60</v>
      </c>
      <c r="AM20" s="16">
        <v>15</v>
      </c>
      <c r="AN20" s="31">
        <f t="shared" si="9"/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f t="shared" si="3"/>
        <v>80.013925027040187</v>
      </c>
      <c r="U21" s="3">
        <f t="shared" si="4"/>
        <v>0.10436920965343705</v>
      </c>
      <c r="V21" s="3">
        <f t="shared" si="5"/>
        <v>7.0712706726544977E-2</v>
      </c>
      <c r="W21" s="23">
        <f t="shared" si="6"/>
        <v>2.9043822469518431E-2</v>
      </c>
      <c r="X21" s="23">
        <f t="shared" si="7"/>
        <v>0.13583719012929493</v>
      </c>
      <c r="Y21" s="3">
        <f t="shared" si="0"/>
        <v>0.25620452649520592</v>
      </c>
      <c r="Z21" s="3">
        <f t="shared" si="1"/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f t="shared" si="2"/>
        <v>-0.23993623626760446</v>
      </c>
      <c r="AJ21" s="16">
        <v>28</v>
      </c>
      <c r="AK21" s="16">
        <v>46</v>
      </c>
      <c r="AL21" s="16">
        <f t="shared" si="8"/>
        <v>92</v>
      </c>
      <c r="AM21" s="16">
        <v>27</v>
      </c>
      <c r="AN21" s="31">
        <f t="shared" si="9"/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f t="shared" si="3"/>
        <v>78.908297009988587</v>
      </c>
      <c r="U22" s="3">
        <f t="shared" si="4"/>
        <v>0.10874357090374723</v>
      </c>
      <c r="V22" s="3">
        <f t="shared" si="5"/>
        <v>2.0809481612158981E-2</v>
      </c>
      <c r="W22" s="23">
        <f t="shared" si="6"/>
        <v>4.8782592325311409E-2</v>
      </c>
      <c r="X22" s="23">
        <f t="shared" si="7"/>
        <v>0.18800294323937236</v>
      </c>
      <c r="Y22" s="3">
        <f t="shared" si="0"/>
        <v>0.29093896827078136</v>
      </c>
      <c r="Z22" s="3">
        <f t="shared" si="1"/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f t="shared" si="2"/>
        <v>-0.23993623626760446</v>
      </c>
      <c r="AJ22" s="16">
        <v>29</v>
      </c>
      <c r="AK22" s="16">
        <v>46</v>
      </c>
      <c r="AL22" s="16">
        <f t="shared" si="8"/>
        <v>92</v>
      </c>
      <c r="AM22" s="16">
        <v>49</v>
      </c>
      <c r="AN22" s="31">
        <f t="shared" si="9"/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f t="shared" si="3"/>
        <v>79.094048730615242</v>
      </c>
      <c r="U23" s="3">
        <f t="shared" si="4"/>
        <v>0.12220889726457658</v>
      </c>
      <c r="V23" s="3">
        <f t="shared" si="5"/>
        <v>-1.5753791618975999E-2</v>
      </c>
      <c r="W23" s="23">
        <f t="shared" si="6"/>
        <v>8.3965924766660482E-2</v>
      </c>
      <c r="X23" s="23">
        <f t="shared" si="7"/>
        <v>0.18146643399446263</v>
      </c>
      <c r="Y23" s="3">
        <f t="shared" si="0"/>
        <v>0.28459667714511194</v>
      </c>
      <c r="Z23" s="3">
        <f t="shared" si="1"/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f t="shared" si="2"/>
        <v>0.29205248147287188</v>
      </c>
      <c r="AJ23" s="16">
        <v>30</v>
      </c>
      <c r="AK23" s="16">
        <v>45</v>
      </c>
      <c r="AL23" s="16">
        <f t="shared" si="8"/>
        <v>90</v>
      </c>
      <c r="AM23" s="16">
        <v>28</v>
      </c>
      <c r="AN23" s="31">
        <f t="shared" si="9"/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f t="shared" si="3"/>
        <v>86.552635322107946</v>
      </c>
      <c r="U24" s="3">
        <f t="shared" si="4"/>
        <v>0.16098549927840011</v>
      </c>
      <c r="V24" s="3">
        <f t="shared" si="5"/>
        <v>0.13134393587566578</v>
      </c>
      <c r="W24" s="23">
        <f t="shared" si="6"/>
        <v>0.10723259438313029</v>
      </c>
      <c r="X24" s="23">
        <f t="shared" si="7"/>
        <v>9.8615645592145043E-2</v>
      </c>
      <c r="Y24" s="3">
        <f t="shared" si="0"/>
        <v>0.26638200359315967</v>
      </c>
      <c r="Z24" s="3">
        <f t="shared" si="1"/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f t="shared" si="2"/>
        <v>0.29205248147287188</v>
      </c>
      <c r="AJ24" s="16">
        <v>31</v>
      </c>
      <c r="AK24" s="16">
        <v>45</v>
      </c>
      <c r="AL24" s="16">
        <f t="shared" si="8"/>
        <v>90</v>
      </c>
      <c r="AM24" s="16">
        <v>25</v>
      </c>
      <c r="AN24" s="31">
        <f t="shared" si="9"/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f t="shared" si="3"/>
        <v>78.304175005066526</v>
      </c>
      <c r="U25" s="3">
        <f t="shared" si="4"/>
        <v>0.1094503098462245</v>
      </c>
      <c r="V25" s="3">
        <f t="shared" si="5"/>
        <v>-2.4192510883102342E-2</v>
      </c>
      <c r="W25" s="23">
        <f t="shared" si="6"/>
        <v>5.6756497093721436E-2</v>
      </c>
      <c r="X25" s="23">
        <f t="shared" si="7"/>
        <v>0.18072595890525031</v>
      </c>
      <c r="Y25" s="3">
        <f t="shared" si="0"/>
        <v>0.27177345788017004</v>
      </c>
      <c r="Z25" s="3">
        <f t="shared" si="1"/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f t="shared" si="2"/>
        <v>0.29205248147287188</v>
      </c>
      <c r="AJ25" s="16">
        <v>32</v>
      </c>
      <c r="AK25" s="16">
        <v>40</v>
      </c>
      <c r="AL25" s="16">
        <f t="shared" si="8"/>
        <v>80</v>
      </c>
      <c r="AM25" s="16">
        <v>20</v>
      </c>
      <c r="AN25" s="31">
        <f t="shared" si="9"/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f t="shared" si="3"/>
        <v>78.404465905792648</v>
      </c>
      <c r="U26" s="3">
        <f t="shared" si="4"/>
        <v>0.12110804826246102</v>
      </c>
      <c r="V26" s="3">
        <f t="shared" si="5"/>
        <v>-3.532493590345262E-2</v>
      </c>
      <c r="W26" s="23">
        <f t="shared" si="6"/>
        <v>4.1588454939953598E-2</v>
      </c>
      <c r="X26" s="23">
        <f t="shared" si="7"/>
        <v>0.24532260846123055</v>
      </c>
      <c r="Y26" s="3">
        <f t="shared" si="0"/>
        <v>0.31990417464088694</v>
      </c>
      <c r="Z26" s="3">
        <f t="shared" si="1"/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f t="shared" si="2"/>
        <v>-6.2182526682476286E-2</v>
      </c>
      <c r="AJ26" s="16">
        <v>33</v>
      </c>
      <c r="AK26" s="16">
        <v>40</v>
      </c>
      <c r="AL26" s="16">
        <f t="shared" si="8"/>
        <v>80</v>
      </c>
      <c r="AM26" s="16">
        <v>25</v>
      </c>
      <c r="AN26" s="31">
        <f t="shared" si="9"/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f t="shared" si="3"/>
        <v>79.009186154852358</v>
      </c>
      <c r="U27" s="3">
        <f t="shared" si="4"/>
        <v>0.1171666747443416</v>
      </c>
      <c r="V27" s="3">
        <f t="shared" si="5"/>
        <v>1.6180881147980469E-2</v>
      </c>
      <c r="W27" s="23">
        <f t="shared" si="6"/>
        <v>4.5448059360730632E-2</v>
      </c>
      <c r="X27" s="23">
        <f t="shared" si="7"/>
        <v>0.20453460723201722</v>
      </c>
      <c r="Y27" s="3">
        <f t="shared" si="0"/>
        <v>0.30325449251824182</v>
      </c>
      <c r="Z27" s="3">
        <f t="shared" si="1"/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f t="shared" si="2"/>
        <v>-6.2182526682476286E-2</v>
      </c>
      <c r="AJ27" s="16">
        <v>34</v>
      </c>
      <c r="AK27" s="16">
        <v>29</v>
      </c>
      <c r="AL27" s="16">
        <f t="shared" si="8"/>
        <v>58</v>
      </c>
      <c r="AM27" s="16">
        <v>22</v>
      </c>
      <c r="AN27" s="31">
        <f t="shared" si="9"/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f t="shared" si="3"/>
        <v>80.162119102533822</v>
      </c>
      <c r="U28" s="3">
        <f t="shared" si="4"/>
        <v>0.1232718288387742</v>
      </c>
      <c r="V28" s="3">
        <f t="shared" si="5"/>
        <v>5.199983357264068E-2</v>
      </c>
      <c r="W28" s="23">
        <f t="shared" si="6"/>
        <v>3.1052567808491853E-2</v>
      </c>
      <c r="X28" s="23">
        <f t="shared" si="7"/>
        <v>0.17151795500439274</v>
      </c>
      <c r="Y28" s="3">
        <f t="shared" si="0"/>
        <v>0.29360358407719811</v>
      </c>
      <c r="Z28" s="3">
        <f t="shared" si="1"/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f t="shared" si="2"/>
        <v>-6.2182526682476286E-2</v>
      </c>
      <c r="AJ28" s="16">
        <v>35</v>
      </c>
      <c r="AK28" s="16">
        <v>30</v>
      </c>
      <c r="AL28" s="16">
        <f t="shared" si="8"/>
        <v>60</v>
      </c>
      <c r="AM28" s="16">
        <v>14</v>
      </c>
      <c r="AN28" s="33">
        <f t="shared" si="9"/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f t="shared" si="3"/>
        <v>79.226949116030895</v>
      </c>
      <c r="U29" s="3">
        <f t="shared" si="4"/>
        <v>0.11147152713417775</v>
      </c>
      <c r="V29" s="3">
        <f t="shared" si="5"/>
        <v>6.5394892273199556E-2</v>
      </c>
      <c r="W29" s="23">
        <f t="shared" si="6"/>
        <v>1.4034328333361044E-2</v>
      </c>
      <c r="X29" s="23">
        <f t="shared" si="7"/>
        <v>0.17688691930785108</v>
      </c>
      <c r="Y29" s="3">
        <f t="shared" si="0"/>
        <v>0.28570023577463238</v>
      </c>
      <c r="Z29" s="3">
        <f t="shared" si="1"/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f t="shared" si="2"/>
        <v>-6.2182526682476286E-2</v>
      </c>
      <c r="AJ29" s="16">
        <v>36</v>
      </c>
      <c r="AK29" s="16">
        <v>30</v>
      </c>
      <c r="AL29" s="16">
        <f t="shared" si="8"/>
        <v>60</v>
      </c>
      <c r="AM29" s="16">
        <v>15</v>
      </c>
      <c r="AN29" s="33">
        <f t="shared" si="9"/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f t="shared" si="3"/>
        <v>76.535127141222063</v>
      </c>
      <c r="U30" s="3">
        <f t="shared" si="4"/>
        <v>9.3946686412439834E-2</v>
      </c>
      <c r="V30" s="3">
        <f t="shared" si="5"/>
        <v>-4.9991408636840651E-2</v>
      </c>
      <c r="W30" s="23">
        <f t="shared" si="6"/>
        <v>3.0537005651624882E-2</v>
      </c>
      <c r="X30" s="23">
        <f t="shared" si="7"/>
        <v>0.25211542330184139</v>
      </c>
      <c r="Y30" s="3">
        <f t="shared" si="0"/>
        <v>0.28713433217479184</v>
      </c>
      <c r="Z30" s="3">
        <f t="shared" si="1"/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f t="shared" si="2"/>
        <v>-6.2182526682476286E-2</v>
      </c>
      <c r="AJ30" s="16">
        <v>37</v>
      </c>
      <c r="AK30" s="16">
        <v>30</v>
      </c>
      <c r="AL30" s="16">
        <f t="shared" si="8"/>
        <v>60</v>
      </c>
      <c r="AM30" s="16">
        <v>25</v>
      </c>
      <c r="AN30" s="33">
        <f t="shared" si="9"/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f t="shared" si="3"/>
        <v>73.607267354132802</v>
      </c>
      <c r="U31" s="3">
        <f t="shared" si="4"/>
        <v>2.5851991727362675E-2</v>
      </c>
      <c r="V31" s="3">
        <f t="shared" si="5"/>
        <v>1.2086080660089857E-2</v>
      </c>
      <c r="W31" s="23">
        <f t="shared" si="6"/>
        <v>-2.0576411651926505E-2</v>
      </c>
      <c r="X31" s="23">
        <f t="shared" si="7"/>
        <v>7.6764524503329157E-2</v>
      </c>
      <c r="Y31" s="3">
        <f t="shared" si="0"/>
        <v>0.11268201488831865</v>
      </c>
      <c r="Z31" s="3">
        <f t="shared" si="1"/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f t="shared" si="2"/>
        <v>0.19372969573303958</v>
      </c>
      <c r="AJ31" s="16">
        <v>38</v>
      </c>
      <c r="AK31" s="16">
        <v>30</v>
      </c>
      <c r="AL31" s="16">
        <f t="shared" si="8"/>
        <v>60</v>
      </c>
      <c r="AM31" s="16">
        <v>17</v>
      </c>
      <c r="AN31" s="33">
        <f t="shared" si="9"/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f t="shared" si="3"/>
        <v>76.702420251191313</v>
      </c>
      <c r="U32" s="3">
        <f t="shared" si="4"/>
        <v>3.3120251991847302E-2</v>
      </c>
      <c r="V32" s="3">
        <f t="shared" si="5"/>
        <v>6.6163838934130081E-2</v>
      </c>
      <c r="W32" s="23">
        <f t="shared" si="6"/>
        <v>5.3837067153826086E-2</v>
      </c>
      <c r="X32" s="23">
        <f t="shared" si="7"/>
        <v>4.4994678697720593E-2</v>
      </c>
      <c r="Y32" s="3">
        <f t="shared" si="0"/>
        <v>0.10527831067395604</v>
      </c>
      <c r="Z32" s="3">
        <f t="shared" si="1"/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f t="shared" si="2"/>
        <v>0.19372969573303958</v>
      </c>
      <c r="AJ32" s="16">
        <v>39</v>
      </c>
      <c r="AK32" s="16">
        <v>30</v>
      </c>
      <c r="AL32" s="16">
        <f t="shared" si="8"/>
        <v>60</v>
      </c>
      <c r="AM32" s="16">
        <v>17</v>
      </c>
      <c r="AN32" s="33">
        <f t="shared" si="9"/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f t="shared" si="3"/>
        <v>79.39503402966352</v>
      </c>
      <c r="U33" s="3">
        <f t="shared" si="4"/>
        <v>3.6040483831152791E-2</v>
      </c>
      <c r="V33" s="3">
        <f t="shared" si="5"/>
        <v>8.8811045554080661E-2</v>
      </c>
      <c r="W33" s="23">
        <f t="shared" si="6"/>
        <v>0.22887708270320742</v>
      </c>
      <c r="X33" s="23">
        <f t="shared" si="7"/>
        <v>3.067222775664584E-2</v>
      </c>
      <c r="Y33" s="3">
        <f t="shared" si="0"/>
        <v>9.5798348203381747E-2</v>
      </c>
      <c r="Z33" s="3">
        <f t="shared" si="1"/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f t="shared" si="2"/>
        <v>0.19372969573303958</v>
      </c>
      <c r="AJ33" s="16">
        <v>40</v>
      </c>
      <c r="AK33" s="16">
        <v>30</v>
      </c>
      <c r="AL33" s="16">
        <f t="shared" si="8"/>
        <v>60</v>
      </c>
      <c r="AM33" s="16">
        <v>18</v>
      </c>
      <c r="AN33" s="33">
        <f t="shared" si="9"/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f t="shared" si="3"/>
        <v>74.989265932878581</v>
      </c>
      <c r="U34" s="3">
        <f t="shared" si="4"/>
        <v>3.0376060651704572E-2</v>
      </c>
      <c r="V34" s="3">
        <f t="shared" si="5"/>
        <v>5.9936358244365356E-2</v>
      </c>
      <c r="W34" s="23">
        <f t="shared" si="6"/>
        <v>1.7604810192765438E-2</v>
      </c>
      <c r="X34" s="23">
        <f t="shared" si="7"/>
        <v>5.4673749541154469E-2</v>
      </c>
      <c r="Y34" s="3">
        <f t="shared" si="0"/>
        <v>0.10428038829102869</v>
      </c>
      <c r="Z34" s="3">
        <f t="shared" si="1"/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f t="shared" si="2"/>
        <v>0.19372969573303958</v>
      </c>
      <c r="AJ34" s="16">
        <v>41</v>
      </c>
      <c r="AK34" s="16">
        <v>30</v>
      </c>
      <c r="AL34" s="16">
        <f t="shared" si="8"/>
        <v>60</v>
      </c>
      <c r="AM34" s="16">
        <v>19</v>
      </c>
      <c r="AN34" s="33">
        <f t="shared" si="9"/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f t="shared" si="3"/>
        <v>77.698026495190206</v>
      </c>
      <c r="U35" s="3">
        <f t="shared" si="4"/>
        <v>3.7438475233008695E-2</v>
      </c>
      <c r="V35" s="3">
        <f t="shared" si="5"/>
        <v>4.02443687240139E-2</v>
      </c>
      <c r="W35" s="23">
        <f t="shared" si="6"/>
        <v>3.156166382875214E-2</v>
      </c>
      <c r="X35" s="23">
        <f t="shared" si="7"/>
        <v>3.9244943057106803E-2</v>
      </c>
      <c r="Y35" s="3">
        <f t="shared" si="0"/>
        <v>0.10069441294487308</v>
      </c>
      <c r="Z35" s="3">
        <f t="shared" si="1"/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f t="shared" si="2"/>
        <v>0.19372969573303958</v>
      </c>
      <c r="AJ35" s="16">
        <v>42</v>
      </c>
      <c r="AK35" s="16">
        <v>30</v>
      </c>
      <c r="AL35" s="16">
        <f t="shared" ref="AL35:AL66" si="10">AK35*2</f>
        <v>60</v>
      </c>
      <c r="AM35" s="16">
        <v>18</v>
      </c>
      <c r="AN35" s="33">
        <f t="shared" ref="AN35:AN66" si="11">AM35/AL35</f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f t="shared" si="3"/>
        <v>68.467146867385438</v>
      </c>
      <c r="U36" s="3">
        <f t="shared" si="4"/>
        <v>-1.8663859111791734E-2</v>
      </c>
      <c r="V36" s="3">
        <f t="shared" si="5"/>
        <v>1.6220622972758419E-2</v>
      </c>
      <c r="W36" s="23">
        <f t="shared" si="6"/>
        <v>-2.8531546621998905E-2</v>
      </c>
      <c r="X36" s="23">
        <f t="shared" si="7"/>
        <v>7.1392063050920912E-2</v>
      </c>
      <c r="Y36" s="3">
        <f t="shared" si="0"/>
        <v>-9.3684112425007515E-2</v>
      </c>
      <c r="Z36" s="3">
        <f t="shared" si="1"/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f t="shared" si="2"/>
        <v>0.19372969573303958</v>
      </c>
      <c r="AJ36" s="16">
        <v>43</v>
      </c>
      <c r="AK36" s="16">
        <v>30</v>
      </c>
      <c r="AL36" s="16">
        <f t="shared" si="10"/>
        <v>60</v>
      </c>
      <c r="AM36" s="16">
        <v>21</v>
      </c>
      <c r="AN36" s="31">
        <f t="shared" si="11"/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f t="shared" si="3"/>
        <v>84.776344917771098</v>
      </c>
      <c r="U37" s="3">
        <f t="shared" si="4"/>
        <v>6.8004877591220328E-2</v>
      </c>
      <c r="V37" s="3">
        <f t="shared" si="5"/>
        <v>6.4928807588075871E-2</v>
      </c>
      <c r="W37" s="23">
        <f t="shared" si="6"/>
        <v>5.966019908404005E-2</v>
      </c>
      <c r="X37" s="23">
        <f t="shared" si="7"/>
        <v>3.583052702189387E-2</v>
      </c>
      <c r="Y37" s="3">
        <f t="shared" si="0"/>
        <v>0.13048775818187872</v>
      </c>
      <c r="Z37" s="3">
        <f t="shared" si="1"/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f t="shared" si="2"/>
        <v>-8.732218916134557E-2</v>
      </c>
      <c r="AJ37" s="16">
        <v>44</v>
      </c>
      <c r="AK37" s="16">
        <v>30</v>
      </c>
      <c r="AL37" s="16">
        <f t="shared" si="10"/>
        <v>60</v>
      </c>
      <c r="AM37" s="16">
        <v>19</v>
      </c>
      <c r="AN37" s="31">
        <f t="shared" si="11"/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f t="shared" si="3"/>
        <v>76.308208230776344</v>
      </c>
      <c r="U38" s="3">
        <f t="shared" si="4"/>
        <v>2.3900342812997938E-2</v>
      </c>
      <c r="V38" s="3">
        <f t="shared" si="5"/>
        <v>2.0542005331856107E-2</v>
      </c>
      <c r="W38" s="23">
        <f t="shared" si="6"/>
        <v>0.27227277536768596</v>
      </c>
      <c r="X38" s="23">
        <f t="shared" si="7"/>
        <v>3.3666749174816386E-2</v>
      </c>
      <c r="Y38" s="3">
        <f t="shared" si="0"/>
        <v>8.4758908610084782E-2</v>
      </c>
      <c r="Z38" s="3">
        <f t="shared" si="1"/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f t="shared" si="2"/>
        <v>-8.732218916134557E-2</v>
      </c>
      <c r="AJ38" s="16">
        <v>45</v>
      </c>
      <c r="AK38" s="16">
        <v>30</v>
      </c>
      <c r="AL38" s="16">
        <f t="shared" si="10"/>
        <v>60</v>
      </c>
      <c r="AM38" s="16">
        <v>20</v>
      </c>
      <c r="AN38" s="31">
        <f t="shared" si="11"/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f t="shared" si="3"/>
        <v>75.585724981247751</v>
      </c>
      <c r="U39" s="3">
        <f t="shared" si="4"/>
        <v>2.3990607932213772E-2</v>
      </c>
      <c r="V39" s="3">
        <f t="shared" si="5"/>
        <v>2.1226553481496754E-2</v>
      </c>
      <c r="W39" s="23">
        <f t="shared" si="6"/>
        <v>3.774890685457407E-4</v>
      </c>
      <c r="X39" s="23">
        <f t="shared" si="7"/>
        <v>3.7637687967721337E-2</v>
      </c>
      <c r="Y39" s="3">
        <f t="shared" si="0"/>
        <v>8.5408654173285942E-2</v>
      </c>
      <c r="Z39" s="3">
        <f t="shared" si="1"/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f t="shared" si="2"/>
        <v>-8.732218916134557E-2</v>
      </c>
      <c r="AJ39" s="16">
        <v>46</v>
      </c>
      <c r="AK39" s="16">
        <v>30</v>
      </c>
      <c r="AL39" s="16">
        <f t="shared" si="10"/>
        <v>60</v>
      </c>
      <c r="AM39" s="16">
        <v>20</v>
      </c>
      <c r="AN39" s="31">
        <f t="shared" si="11"/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f t="shared" si="3"/>
        <v>72.748027974047062</v>
      </c>
      <c r="U40" s="3">
        <f t="shared" si="4"/>
        <v>1.4372241043014048E-2</v>
      </c>
      <c r="V40" s="3">
        <f t="shared" si="5"/>
        <v>2.6414800833420647E-2</v>
      </c>
      <c r="W40" s="23">
        <f t="shared" si="6"/>
        <v>1.5206310334026259E-2</v>
      </c>
      <c r="X40" s="23">
        <f t="shared" si="7"/>
        <v>5.4529828738244003E-2</v>
      </c>
      <c r="Y40" s="3">
        <f t="shared" si="0"/>
        <v>7.9412842789742796E-2</v>
      </c>
      <c r="Z40" s="3">
        <f t="shared" si="1"/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f t="shared" si="2"/>
        <v>-8.732218916134557E-2</v>
      </c>
      <c r="AJ40" s="16">
        <v>47</v>
      </c>
      <c r="AK40" s="16">
        <v>30</v>
      </c>
      <c r="AL40" s="16">
        <f t="shared" si="10"/>
        <v>60</v>
      </c>
      <c r="AM40" s="16">
        <v>17</v>
      </c>
      <c r="AN40" s="33">
        <f t="shared" si="11"/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f t="shared" si="3"/>
        <v>79.82455995657341</v>
      </c>
      <c r="U41" s="3">
        <f t="shared" si="4"/>
        <v>0.10669094644441336</v>
      </c>
      <c r="V41" s="3">
        <f t="shared" si="5"/>
        <v>-9.8204248765218216E-3</v>
      </c>
      <c r="W41" s="23">
        <f t="shared" si="6"/>
        <v>2.5779980838921957E-2</v>
      </c>
      <c r="X41" s="23">
        <f t="shared" si="7"/>
        <v>0.17156054972581028</v>
      </c>
      <c r="Y41" s="3">
        <f t="shared" si="0"/>
        <v>0.29111683971858376</v>
      </c>
      <c r="Z41" s="3">
        <f t="shared" si="1"/>
        <v>-4.6000025184793361E-2</v>
      </c>
      <c r="AA41" s="3">
        <v>23</v>
      </c>
      <c r="AB41" s="3">
        <v>37</v>
      </c>
      <c r="AC41" s="3">
        <v>0.6216216216216216</v>
      </c>
      <c r="AD41" s="37">
        <f t="shared" ref="AD41:AD104" si="12">INDEX($AO$3:$AO$86,MATCH($A41,$AJ$3:$AJ$86,0))</f>
        <v>29.126213592233015</v>
      </c>
      <c r="AE41" s="37">
        <f t="shared" ref="AE41:AE104" si="13">INDEX($AP$3:$AP$86,MATCH($A41,$AJ$3:$AJ$86,0))</f>
        <v>70.873786407766985</v>
      </c>
      <c r="AF41" s="37">
        <f t="shared" ref="AF41:AF104" si="14">INDEX($AQ$3:$AQ$86,MATCH($A41,$AJ$3:$AJ$86,0))</f>
        <v>0</v>
      </c>
      <c r="AG41" s="21" t="s">
        <v>14</v>
      </c>
      <c r="AH41" s="45">
        <f t="shared" si="2"/>
        <v>0.21323412688160953</v>
      </c>
      <c r="AJ41" s="16">
        <v>48</v>
      </c>
      <c r="AK41" s="16">
        <v>30</v>
      </c>
      <c r="AL41" s="16">
        <f t="shared" si="10"/>
        <v>60</v>
      </c>
      <c r="AM41" s="16">
        <v>17</v>
      </c>
      <c r="AN41" s="31">
        <f t="shared" si="11"/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f t="shared" si="3"/>
        <v>79.755874728891527</v>
      </c>
      <c r="U42" s="3">
        <f t="shared" si="4"/>
        <v>8.3415381249316273E-2</v>
      </c>
      <c r="V42" s="3">
        <f t="shared" si="5"/>
        <v>4.7640853710397654E-2</v>
      </c>
      <c r="W42" s="23">
        <f t="shared" si="6"/>
        <v>3.9508578776067858E-2</v>
      </c>
      <c r="X42" s="23">
        <f t="shared" si="7"/>
        <v>0.11481142026045242</v>
      </c>
      <c r="Y42" s="3">
        <f t="shared" si="0"/>
        <v>0.23222711014472766</v>
      </c>
      <c r="Z42" s="3">
        <f t="shared" si="1"/>
        <v>-0.10028977312884309</v>
      </c>
      <c r="AA42" s="3">
        <v>23</v>
      </c>
      <c r="AB42" s="3">
        <v>37</v>
      </c>
      <c r="AC42" s="3">
        <v>0.6216216216216216</v>
      </c>
      <c r="AD42" s="37">
        <f t="shared" si="12"/>
        <v>29.126213592233015</v>
      </c>
      <c r="AE42" s="37">
        <f t="shared" si="13"/>
        <v>70.873786407766985</v>
      </c>
      <c r="AF42" s="37">
        <f t="shared" si="14"/>
        <v>0</v>
      </c>
      <c r="AG42" s="21" t="s">
        <v>14</v>
      </c>
      <c r="AH42" s="45">
        <f t="shared" si="2"/>
        <v>0.21323412688160953</v>
      </c>
      <c r="AJ42" s="16">
        <v>49</v>
      </c>
      <c r="AK42" s="16">
        <v>30</v>
      </c>
      <c r="AL42" s="16">
        <f t="shared" si="10"/>
        <v>60</v>
      </c>
      <c r="AM42" s="16">
        <v>19</v>
      </c>
      <c r="AN42" s="31">
        <f t="shared" si="11"/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f t="shared" si="3"/>
        <v>77.44016304194966</v>
      </c>
      <c r="U43" s="3">
        <f t="shared" si="4"/>
        <v>7.2687224669603534E-2</v>
      </c>
      <c r="V43" s="3">
        <f t="shared" si="5"/>
        <v>-1.3677570548148499E-2</v>
      </c>
      <c r="W43" s="23">
        <f t="shared" si="6"/>
        <v>1.8057715569379615E-2</v>
      </c>
      <c r="X43" s="23">
        <f t="shared" si="7"/>
        <v>0.16929066391531722</v>
      </c>
      <c r="Y43" s="3">
        <f t="shared" si="0"/>
        <v>0.25644494560693193</v>
      </c>
      <c r="Z43" s="3">
        <f t="shared" si="1"/>
        <v>-7.1819259750360173E-2</v>
      </c>
      <c r="AA43" s="3">
        <v>23</v>
      </c>
      <c r="AB43" s="3">
        <v>37</v>
      </c>
      <c r="AC43" s="3">
        <v>0.6216216216216216</v>
      </c>
      <c r="AD43" s="37">
        <f t="shared" si="12"/>
        <v>29.126213592233015</v>
      </c>
      <c r="AE43" s="37">
        <f t="shared" si="13"/>
        <v>70.873786407766985</v>
      </c>
      <c r="AF43" s="37">
        <f t="shared" si="14"/>
        <v>0</v>
      </c>
      <c r="AG43" s="21" t="s">
        <v>14</v>
      </c>
      <c r="AH43" s="45">
        <f t="shared" si="2"/>
        <v>0.21323412688160953</v>
      </c>
      <c r="AJ43" s="16">
        <v>50</v>
      </c>
      <c r="AK43" s="16">
        <v>30</v>
      </c>
      <c r="AL43" s="16">
        <f t="shared" si="10"/>
        <v>60</v>
      </c>
      <c r="AM43" s="16">
        <v>17</v>
      </c>
      <c r="AN43" s="33">
        <f t="shared" si="11"/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f t="shared" si="3"/>
        <v>81.360409261273702</v>
      </c>
      <c r="U44" s="3">
        <f t="shared" si="4"/>
        <v>0.1443221123398451</v>
      </c>
      <c r="V44" s="3">
        <f t="shared" si="5"/>
        <v>2.57266111923318E-2</v>
      </c>
      <c r="W44" s="23">
        <f t="shared" si="6"/>
        <v>5.2592874833301571E-2</v>
      </c>
      <c r="X44" s="23">
        <f t="shared" si="7"/>
        <v>0.19018082915419676</v>
      </c>
      <c r="Y44" s="3">
        <f t="shared" si="0"/>
        <v>0.3268870863975103</v>
      </c>
      <c r="Z44" s="3">
        <f t="shared" si="1"/>
        <v>-9.3564757558957753E-2</v>
      </c>
      <c r="AA44" s="3">
        <v>22</v>
      </c>
      <c r="AB44" s="3">
        <v>42</v>
      </c>
      <c r="AC44" s="3">
        <v>0.52380952380952384</v>
      </c>
      <c r="AD44" s="37">
        <f t="shared" si="12"/>
        <v>65.373134328358219</v>
      </c>
      <c r="AE44" s="37">
        <f t="shared" si="13"/>
        <v>34.626865671641795</v>
      </c>
      <c r="AF44" s="37">
        <f t="shared" si="14"/>
        <v>0</v>
      </c>
      <c r="AG44" s="21" t="s">
        <v>15</v>
      </c>
      <c r="AH44" s="45">
        <f t="shared" si="2"/>
        <v>2.343017376717707E-2</v>
      </c>
      <c r="AJ44" s="16">
        <v>51</v>
      </c>
      <c r="AK44" s="16">
        <v>30</v>
      </c>
      <c r="AL44" s="16">
        <f t="shared" si="10"/>
        <v>60</v>
      </c>
      <c r="AM44" s="16">
        <v>20</v>
      </c>
      <c r="AN44" s="33">
        <f t="shared" si="11"/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f t="shared" si="3"/>
        <v>82.285173743568038</v>
      </c>
      <c r="U45" s="3">
        <f t="shared" si="4"/>
        <v>0.14609117969606766</v>
      </c>
      <c r="V45" s="3">
        <f t="shared" si="5"/>
        <v>9.0639931324138723E-2</v>
      </c>
      <c r="W45" s="23">
        <f t="shared" si="6"/>
        <v>4.1572046611082596E-2</v>
      </c>
      <c r="X45" s="23">
        <f t="shared" si="7"/>
        <v>0.16505650547615505</v>
      </c>
      <c r="Y45" s="3">
        <f t="shared" si="0"/>
        <v>0.31344594913286544</v>
      </c>
      <c r="Z45" s="3">
        <f t="shared" si="1"/>
        <v>-0.14877546349279011</v>
      </c>
      <c r="AA45" s="3">
        <v>22</v>
      </c>
      <c r="AB45" s="3">
        <v>42</v>
      </c>
      <c r="AC45" s="3">
        <v>0.52380952380952384</v>
      </c>
      <c r="AD45" s="37">
        <f t="shared" si="12"/>
        <v>65.373134328358219</v>
      </c>
      <c r="AE45" s="37">
        <f t="shared" si="13"/>
        <v>34.626865671641795</v>
      </c>
      <c r="AF45" s="37">
        <f t="shared" si="14"/>
        <v>0</v>
      </c>
      <c r="AG45" s="21" t="s">
        <v>15</v>
      </c>
      <c r="AH45" s="45">
        <f t="shared" si="2"/>
        <v>2.343017376717707E-2</v>
      </c>
      <c r="AJ45" s="16">
        <v>52</v>
      </c>
      <c r="AK45" s="16">
        <v>30</v>
      </c>
      <c r="AL45" s="16">
        <f t="shared" si="10"/>
        <v>60</v>
      </c>
      <c r="AM45" s="16">
        <v>19</v>
      </c>
      <c r="AN45" s="33">
        <f t="shared" si="11"/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f t="shared" si="3"/>
        <v>84.807014314953307</v>
      </c>
      <c r="U46" s="3">
        <f t="shared" si="4"/>
        <v>0.19069982083717904</v>
      </c>
      <c r="V46" s="3">
        <f t="shared" si="5"/>
        <v>5.9581342863561676E-2</v>
      </c>
      <c r="W46" s="23">
        <f t="shared" si="6"/>
        <v>3.5938794405730681E-2</v>
      </c>
      <c r="X46" s="23">
        <f t="shared" si="7"/>
        <v>0.16904620341459575</v>
      </c>
      <c r="Y46" s="3">
        <f t="shared" si="0"/>
        <v>0.34526698882036544</v>
      </c>
      <c r="Z46" s="3">
        <f t="shared" si="1"/>
        <v>-6.0772152507332075E-2</v>
      </c>
      <c r="AA46" s="3">
        <v>22</v>
      </c>
      <c r="AB46" s="3">
        <v>42</v>
      </c>
      <c r="AC46" s="3">
        <v>0.52380952380952384</v>
      </c>
      <c r="AD46" s="37">
        <f t="shared" si="12"/>
        <v>65.373134328358219</v>
      </c>
      <c r="AE46" s="37">
        <f t="shared" si="13"/>
        <v>34.626865671641795</v>
      </c>
      <c r="AF46" s="37">
        <f t="shared" si="14"/>
        <v>0</v>
      </c>
      <c r="AG46" s="21" t="s">
        <v>15</v>
      </c>
      <c r="AH46" s="45">
        <f t="shared" si="2"/>
        <v>2.343017376717707E-2</v>
      </c>
      <c r="AJ46" s="16">
        <v>53</v>
      </c>
      <c r="AK46" s="16">
        <v>30</v>
      </c>
      <c r="AL46" s="16">
        <f t="shared" si="10"/>
        <v>60</v>
      </c>
      <c r="AM46" s="16">
        <v>15</v>
      </c>
      <c r="AN46" s="33">
        <f t="shared" si="11"/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f t="shared" si="3"/>
        <v>86.606103315946797</v>
      </c>
      <c r="U47" s="3">
        <f t="shared" si="4"/>
        <v>0.25885419328461173</v>
      </c>
      <c r="V47" s="3">
        <f t="shared" si="5"/>
        <v>7.7171150896646223E-2</v>
      </c>
      <c r="W47" s="23">
        <f t="shared" si="6"/>
        <v>4.6826921091216986E-2</v>
      </c>
      <c r="X47" s="23">
        <f t="shared" si="7"/>
        <v>0.21578447065944706</v>
      </c>
      <c r="Y47" s="3">
        <f t="shared" si="0"/>
        <v>0.41491173575152379</v>
      </c>
      <c r="Z47" s="3">
        <f t="shared" si="1"/>
        <v>-5.454477563175051E-2</v>
      </c>
      <c r="AA47" s="3">
        <v>22</v>
      </c>
      <c r="AB47" s="3">
        <v>42</v>
      </c>
      <c r="AC47" s="3">
        <v>0.52380952380952384</v>
      </c>
      <c r="AD47" s="37">
        <f t="shared" si="12"/>
        <v>65.373134328358219</v>
      </c>
      <c r="AE47" s="37">
        <f t="shared" si="13"/>
        <v>34.626865671641795</v>
      </c>
      <c r="AF47" s="37">
        <f t="shared" si="14"/>
        <v>0</v>
      </c>
      <c r="AG47" s="21" t="s">
        <v>15</v>
      </c>
      <c r="AH47" s="45">
        <f t="shared" si="2"/>
        <v>2.343017376717707E-2</v>
      </c>
      <c r="AJ47" s="16">
        <v>54</v>
      </c>
      <c r="AK47" s="16">
        <v>30</v>
      </c>
      <c r="AL47" s="16">
        <f t="shared" si="10"/>
        <v>60</v>
      </c>
      <c r="AM47" s="16">
        <v>20</v>
      </c>
      <c r="AN47" s="33">
        <f t="shared" si="11"/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f t="shared" si="3"/>
        <v>79.754565852368827</v>
      </c>
      <c r="U48" s="3">
        <f t="shared" si="4"/>
        <v>0.10905730129390021</v>
      </c>
      <c r="V48" s="3">
        <f t="shared" si="5"/>
        <v>6.1487244242839162E-2</v>
      </c>
      <c r="W48" s="23">
        <f t="shared" si="6"/>
        <v>3.7965285955660254E-2</v>
      </c>
      <c r="X48" s="23">
        <f t="shared" si="7"/>
        <v>0.15750884278527208</v>
      </c>
      <c r="Y48" s="3">
        <f t="shared" si="0"/>
        <v>0.27594889020698932</v>
      </c>
      <c r="Z48" s="3">
        <f t="shared" si="1"/>
        <v>-0.15991569919719323</v>
      </c>
      <c r="AA48" s="3">
        <v>22</v>
      </c>
      <c r="AB48" s="3">
        <v>42</v>
      </c>
      <c r="AC48" s="3">
        <v>0.52380952380952384</v>
      </c>
      <c r="AD48" s="37">
        <f t="shared" si="12"/>
        <v>65.373134328358219</v>
      </c>
      <c r="AE48" s="37">
        <f t="shared" si="13"/>
        <v>34.626865671641795</v>
      </c>
      <c r="AF48" s="37">
        <f t="shared" si="14"/>
        <v>0</v>
      </c>
      <c r="AG48" s="21" t="s">
        <v>15</v>
      </c>
      <c r="AH48" s="45">
        <f t="shared" si="2"/>
        <v>2.343017376717707E-2</v>
      </c>
      <c r="AJ48" s="16">
        <v>55</v>
      </c>
      <c r="AK48" s="16">
        <v>30</v>
      </c>
      <c r="AL48" s="16">
        <f t="shared" si="10"/>
        <v>60</v>
      </c>
      <c r="AM48" s="16">
        <v>18</v>
      </c>
      <c r="AN48" s="33">
        <f t="shared" si="11"/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f t="shared" si="3"/>
        <v>80.754110824739683</v>
      </c>
      <c r="U49" s="3">
        <f t="shared" si="4"/>
        <v>0.12576776835331963</v>
      </c>
      <c r="V49" s="3">
        <f t="shared" si="5"/>
        <v>4.4556882194945469E-2</v>
      </c>
      <c r="W49" s="23">
        <f t="shared" si="6"/>
        <v>5.6856565593528439E-2</v>
      </c>
      <c r="X49" s="23">
        <f t="shared" si="7"/>
        <v>0.1753500118809995</v>
      </c>
      <c r="Y49" s="3">
        <f t="shared" si="0"/>
        <v>0.30628052842501602</v>
      </c>
      <c r="Z49" s="3">
        <f t="shared" si="1"/>
        <v>-0.11840012632956226</v>
      </c>
      <c r="AA49" s="3">
        <v>22</v>
      </c>
      <c r="AB49" s="3">
        <v>42</v>
      </c>
      <c r="AC49" s="3">
        <v>0.52380952380952384</v>
      </c>
      <c r="AD49" s="37">
        <f t="shared" si="12"/>
        <v>65.373134328358219</v>
      </c>
      <c r="AE49" s="37">
        <f t="shared" si="13"/>
        <v>34.626865671641795</v>
      </c>
      <c r="AF49" s="37">
        <f t="shared" si="14"/>
        <v>0</v>
      </c>
      <c r="AG49" s="21" t="s">
        <v>15</v>
      </c>
      <c r="AH49" s="45">
        <f t="shared" si="2"/>
        <v>2.343017376717707E-2</v>
      </c>
      <c r="AJ49" s="16">
        <v>56</v>
      </c>
      <c r="AK49" s="16">
        <v>26</v>
      </c>
      <c r="AL49" s="16">
        <f t="shared" si="10"/>
        <v>52</v>
      </c>
      <c r="AM49" s="16">
        <v>10</v>
      </c>
      <c r="AN49" s="33">
        <f t="shared" si="11"/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f t="shared" si="3"/>
        <v>82.372129169018592</v>
      </c>
      <c r="U50" s="3">
        <f t="shared" si="4"/>
        <v>0.1646391540909557</v>
      </c>
      <c r="V50" s="3">
        <f t="shared" si="5"/>
        <v>3.6338349646607648E-2</v>
      </c>
      <c r="W50" s="23">
        <f t="shared" si="6"/>
        <v>4.7743522718536165E-2</v>
      </c>
      <c r="X50" s="23">
        <f t="shared" si="7"/>
        <v>0.1887927405619424</v>
      </c>
      <c r="Y50" s="3">
        <f t="shared" si="0"/>
        <v>0.33706629096812457</v>
      </c>
      <c r="Z50" s="3">
        <f t="shared" si="1"/>
        <v>-8.1683544029316768E-2</v>
      </c>
      <c r="AA50" s="3">
        <v>38</v>
      </c>
      <c r="AB50" s="3">
        <v>46</v>
      </c>
      <c r="AC50" s="3">
        <v>0.82608695652173914</v>
      </c>
      <c r="AD50" s="37">
        <f t="shared" si="12"/>
        <v>54.301075268817215</v>
      </c>
      <c r="AE50" s="37">
        <f t="shared" si="13"/>
        <v>45.6989247311828</v>
      </c>
      <c r="AF50" s="37">
        <f t="shared" si="14"/>
        <v>0</v>
      </c>
      <c r="AG50" s="21" t="s">
        <v>16</v>
      </c>
      <c r="AH50" s="45">
        <f t="shared" si="2"/>
        <v>-4.6699653881823497E-2</v>
      </c>
      <c r="AJ50" s="16">
        <v>57</v>
      </c>
      <c r="AK50" s="16">
        <v>30</v>
      </c>
      <c r="AL50" s="16">
        <f t="shared" si="10"/>
        <v>60</v>
      </c>
      <c r="AM50" s="16">
        <v>19</v>
      </c>
      <c r="AN50" s="33">
        <f t="shared" si="11"/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f t="shared" si="3"/>
        <v>83.66600265340756</v>
      </c>
      <c r="U51" s="3">
        <f t="shared" si="4"/>
        <v>0.16134389371486973</v>
      </c>
      <c r="V51" s="3">
        <f t="shared" si="5"/>
        <v>8.1000022338049177E-2</v>
      </c>
      <c r="W51" s="23">
        <f t="shared" si="6"/>
        <v>3.5535850180326241E-2</v>
      </c>
      <c r="X51" s="23">
        <f t="shared" si="7"/>
        <v>0.16470823024703748</v>
      </c>
      <c r="Y51" s="3">
        <f t="shared" si="0"/>
        <v>0.32947845169071077</v>
      </c>
      <c r="Z51" s="3">
        <f t="shared" si="1"/>
        <v>-0.10355596564695863</v>
      </c>
      <c r="AA51" s="3">
        <v>38</v>
      </c>
      <c r="AB51" s="3">
        <v>46</v>
      </c>
      <c r="AC51" s="3">
        <v>0.82608695652173914</v>
      </c>
      <c r="AD51" s="37">
        <f t="shared" si="12"/>
        <v>54.301075268817215</v>
      </c>
      <c r="AE51" s="37">
        <f t="shared" si="13"/>
        <v>45.6989247311828</v>
      </c>
      <c r="AF51" s="37">
        <f t="shared" si="14"/>
        <v>0</v>
      </c>
      <c r="AG51" s="21" t="s">
        <v>16</v>
      </c>
      <c r="AH51" s="45">
        <f t="shared" si="2"/>
        <v>-4.6699653881823497E-2</v>
      </c>
      <c r="AJ51" s="16">
        <v>58</v>
      </c>
      <c r="AK51" s="16">
        <v>30</v>
      </c>
      <c r="AL51" s="16">
        <f t="shared" si="10"/>
        <v>60</v>
      </c>
      <c r="AM51" s="16">
        <v>19</v>
      </c>
      <c r="AN51" s="33">
        <f t="shared" si="11"/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f t="shared" si="3"/>
        <v>82.179733696479346</v>
      </c>
      <c r="U52" s="3">
        <f t="shared" si="4"/>
        <v>0.14356278725764704</v>
      </c>
      <c r="V52" s="3">
        <f t="shared" si="5"/>
        <v>4.7324988503908066E-2</v>
      </c>
      <c r="W52" s="23">
        <f t="shared" si="6"/>
        <v>3.9161580656742294E-2</v>
      </c>
      <c r="X52" s="23">
        <f t="shared" si="7"/>
        <v>0.16177034819631056</v>
      </c>
      <c r="Y52" s="3">
        <f t="shared" si="0"/>
        <v>0.30890980496453002</v>
      </c>
      <c r="Z52" s="3">
        <f t="shared" si="1"/>
        <v>-8.4937769237531824E-2</v>
      </c>
      <c r="AA52" s="3">
        <v>38</v>
      </c>
      <c r="AB52" s="3">
        <v>46</v>
      </c>
      <c r="AC52" s="3">
        <v>0.82608695652173914</v>
      </c>
      <c r="AD52" s="37">
        <f t="shared" si="12"/>
        <v>54.301075268817215</v>
      </c>
      <c r="AE52" s="37">
        <f t="shared" si="13"/>
        <v>45.6989247311828</v>
      </c>
      <c r="AF52" s="37">
        <f t="shared" si="14"/>
        <v>0</v>
      </c>
      <c r="AG52" s="21" t="s">
        <v>16</v>
      </c>
      <c r="AH52" s="45">
        <f t="shared" si="2"/>
        <v>-4.6699653881823497E-2</v>
      </c>
      <c r="AJ52" s="16">
        <v>59</v>
      </c>
      <c r="AK52" s="16">
        <v>30</v>
      </c>
      <c r="AL52" s="16">
        <f t="shared" si="10"/>
        <v>60</v>
      </c>
      <c r="AM52" s="16">
        <v>18</v>
      </c>
      <c r="AN52" s="33">
        <f t="shared" si="11"/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f t="shared" si="3"/>
        <v>82.427553635493609</v>
      </c>
      <c r="U53" s="3">
        <f t="shared" si="4"/>
        <v>0.16445859872611462</v>
      </c>
      <c r="V53" s="3">
        <f t="shared" si="5"/>
        <v>6.8579167655057893E-2</v>
      </c>
      <c r="W53" s="23">
        <f t="shared" si="6"/>
        <v>5.4451215398799248E-2</v>
      </c>
      <c r="X53" s="23">
        <f t="shared" si="7"/>
        <v>0.18985086837363221</v>
      </c>
      <c r="Y53" s="3">
        <f t="shared" si="0"/>
        <v>0.33797796742580294</v>
      </c>
      <c r="Z53" s="3">
        <f t="shared" si="1"/>
        <v>-9.8969006487508102E-2</v>
      </c>
      <c r="AA53" s="3">
        <v>38</v>
      </c>
      <c r="AB53" s="3">
        <v>46</v>
      </c>
      <c r="AC53" s="3">
        <v>0.82608695652173914</v>
      </c>
      <c r="AD53" s="37">
        <f t="shared" si="12"/>
        <v>54.301075268817215</v>
      </c>
      <c r="AE53" s="37">
        <f t="shared" si="13"/>
        <v>45.6989247311828</v>
      </c>
      <c r="AF53" s="37">
        <f t="shared" si="14"/>
        <v>0</v>
      </c>
      <c r="AG53" s="21" t="s">
        <v>16</v>
      </c>
      <c r="AH53" s="45">
        <f t="shared" si="2"/>
        <v>-4.6699653881823497E-2</v>
      </c>
      <c r="AJ53" s="16">
        <v>60</v>
      </c>
      <c r="AK53" s="16">
        <v>30</v>
      </c>
      <c r="AL53" s="16">
        <f t="shared" si="10"/>
        <v>60</v>
      </c>
      <c r="AM53" s="16">
        <v>21</v>
      </c>
      <c r="AN53" s="33">
        <f t="shared" si="11"/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f t="shared" si="3"/>
        <v>80.605380445394374</v>
      </c>
      <c r="U54" s="3">
        <f t="shared" si="4"/>
        <v>0.12134996731314013</v>
      </c>
      <c r="V54" s="3">
        <f t="shared" si="5"/>
        <v>6.2433561372274571E-2</v>
      </c>
      <c r="W54" s="23">
        <f t="shared" si="6"/>
        <v>3.502062079444327E-2</v>
      </c>
      <c r="X54" s="23">
        <f t="shared" si="7"/>
        <v>0.15560113181536381</v>
      </c>
      <c r="Y54" s="3">
        <f t="shared" si="0"/>
        <v>0.2834330302886755</v>
      </c>
      <c r="Z54" s="3">
        <f t="shared" si="1"/>
        <v>-0.14113201862847241</v>
      </c>
      <c r="AA54" s="3">
        <v>38</v>
      </c>
      <c r="AB54" s="3">
        <v>46</v>
      </c>
      <c r="AC54" s="3">
        <v>0.82608695652173914</v>
      </c>
      <c r="AD54" s="37">
        <f t="shared" si="12"/>
        <v>54.301075268817215</v>
      </c>
      <c r="AE54" s="37">
        <f t="shared" si="13"/>
        <v>45.6989247311828</v>
      </c>
      <c r="AF54" s="37">
        <f t="shared" si="14"/>
        <v>0</v>
      </c>
      <c r="AG54" s="21" t="s">
        <v>16</v>
      </c>
      <c r="AH54" s="45">
        <f t="shared" si="2"/>
        <v>-4.6699653881823497E-2</v>
      </c>
      <c r="AJ54" s="16">
        <v>61</v>
      </c>
      <c r="AK54" s="16">
        <v>30</v>
      </c>
      <c r="AL54" s="16">
        <f t="shared" si="10"/>
        <v>60</v>
      </c>
      <c r="AM54" s="16">
        <v>30</v>
      </c>
      <c r="AN54" s="33">
        <f t="shared" si="11"/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f t="shared" si="3"/>
        <v>83.943874794648551</v>
      </c>
      <c r="U55" s="3">
        <f t="shared" si="4"/>
        <v>0.18145481497167659</v>
      </c>
      <c r="V55" s="3">
        <f t="shared" si="5"/>
        <v>5.5126838318251908E-2</v>
      </c>
      <c r="W55" s="23">
        <f t="shared" si="6"/>
        <v>4.5229428031309103E-2</v>
      </c>
      <c r="X55" s="23">
        <f t="shared" si="7"/>
        <v>0.17479836320108313</v>
      </c>
      <c r="Y55" s="3">
        <f t="shared" si="0"/>
        <v>0.34364769784111215</v>
      </c>
      <c r="Z55" s="3">
        <f t="shared" si="1"/>
        <v>-7.7018093647779992E-2</v>
      </c>
      <c r="AA55" s="3">
        <v>38</v>
      </c>
      <c r="AB55" s="3">
        <v>46</v>
      </c>
      <c r="AC55" s="3">
        <v>0.82608695652173914</v>
      </c>
      <c r="AD55" s="37">
        <f t="shared" si="12"/>
        <v>54.301075268817215</v>
      </c>
      <c r="AE55" s="37">
        <f t="shared" si="13"/>
        <v>45.6989247311828</v>
      </c>
      <c r="AF55" s="37">
        <f t="shared" si="14"/>
        <v>0</v>
      </c>
      <c r="AG55" s="21" t="s">
        <v>16</v>
      </c>
      <c r="AH55" s="45">
        <f t="shared" si="2"/>
        <v>-4.6699653881823497E-2</v>
      </c>
      <c r="AJ55" s="16">
        <v>62</v>
      </c>
      <c r="AK55" s="16">
        <v>30</v>
      </c>
      <c r="AL55" s="16">
        <f t="shared" si="10"/>
        <v>60</v>
      </c>
      <c r="AM55" s="16">
        <v>10</v>
      </c>
      <c r="AN55" s="33">
        <f t="shared" si="11"/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f t="shared" si="3"/>
        <v>79.722505222298807</v>
      </c>
      <c r="U56" s="3">
        <f t="shared" si="4"/>
        <v>0.12402178390005031</v>
      </c>
      <c r="V56" s="3">
        <f t="shared" si="5"/>
        <v>-1.1887258799459399E-2</v>
      </c>
      <c r="W56" s="23">
        <f t="shared" si="6"/>
        <v>3.4322779243623536E-2</v>
      </c>
      <c r="X56" s="23">
        <f t="shared" si="7"/>
        <v>0.20840311364703212</v>
      </c>
      <c r="Y56" s="3">
        <f t="shared" si="0"/>
        <v>0.31815797116771799</v>
      </c>
      <c r="Z56" s="3">
        <f t="shared" si="1"/>
        <v>-7.3837962443517383E-2</v>
      </c>
      <c r="AA56" s="3">
        <v>16</v>
      </c>
      <c r="AB56" s="3">
        <v>37</v>
      </c>
      <c r="AC56" s="3">
        <v>0.43243243243243246</v>
      </c>
      <c r="AD56" s="37">
        <f t="shared" si="12"/>
        <v>37.323943661971832</v>
      </c>
      <c r="AE56" s="37">
        <f t="shared" si="13"/>
        <v>62.676056338028175</v>
      </c>
      <c r="AF56" s="37">
        <f t="shared" si="14"/>
        <v>0</v>
      </c>
      <c r="AG56" s="21" t="s">
        <v>17</v>
      </c>
      <c r="AH56" s="45">
        <f t="shared" si="2"/>
        <v>-0.15048590688299318</v>
      </c>
      <c r="AJ56" s="16">
        <v>63</v>
      </c>
      <c r="AK56" s="16">
        <v>30</v>
      </c>
      <c r="AL56" s="16">
        <f t="shared" si="10"/>
        <v>60</v>
      </c>
      <c r="AM56" s="16">
        <v>18</v>
      </c>
      <c r="AN56" s="33">
        <f t="shared" si="11"/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f t="shared" si="3"/>
        <v>78.997301915268338</v>
      </c>
      <c r="U57" s="3">
        <f t="shared" si="4"/>
        <v>0.10320818776755397</v>
      </c>
      <c r="V57" s="3">
        <f t="shared" si="5"/>
        <v>3.4906464974070461E-2</v>
      </c>
      <c r="W57" s="23">
        <f t="shared" si="6"/>
        <v>3.8435423638391787E-2</v>
      </c>
      <c r="X57" s="23">
        <f t="shared" si="7"/>
        <v>0.17676991008401602</v>
      </c>
      <c r="Y57" s="3">
        <f t="shared" si="0"/>
        <v>0.28207831301687586</v>
      </c>
      <c r="Z57" s="3">
        <f t="shared" si="1"/>
        <v>-0.11591287055019944</v>
      </c>
      <c r="AA57" s="3">
        <v>16</v>
      </c>
      <c r="AB57" s="3">
        <v>37</v>
      </c>
      <c r="AC57" s="3">
        <v>0.43243243243243246</v>
      </c>
      <c r="AD57" s="37">
        <f t="shared" si="12"/>
        <v>37.323943661971832</v>
      </c>
      <c r="AE57" s="37">
        <f t="shared" si="13"/>
        <v>62.676056338028175</v>
      </c>
      <c r="AF57" s="37">
        <f t="shared" si="14"/>
        <v>0</v>
      </c>
      <c r="AG57" s="21" t="s">
        <v>17</v>
      </c>
      <c r="AH57" s="45">
        <f t="shared" si="2"/>
        <v>-0.15048590688299318</v>
      </c>
      <c r="AJ57" s="16">
        <v>64</v>
      </c>
      <c r="AK57" s="16">
        <v>30</v>
      </c>
      <c r="AL57" s="16">
        <f t="shared" si="10"/>
        <v>60</v>
      </c>
      <c r="AM57" s="16">
        <v>19</v>
      </c>
      <c r="AN57" s="33">
        <f t="shared" si="11"/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f t="shared" si="3"/>
        <v>81.187626874172352</v>
      </c>
      <c r="U58" s="3">
        <f t="shared" si="4"/>
        <v>0.11432968724234596</v>
      </c>
      <c r="V58" s="3">
        <f t="shared" si="5"/>
        <v>5.2168954470026313E-2</v>
      </c>
      <c r="W58" s="23">
        <f t="shared" si="6"/>
        <v>3.1659043180575976E-2</v>
      </c>
      <c r="X58" s="23">
        <f t="shared" si="7"/>
        <v>0.13520333657947284</v>
      </c>
      <c r="Y58" s="3">
        <f t="shared" si="0"/>
        <v>0.26993381971937785</v>
      </c>
      <c r="Z58" s="3">
        <f t="shared" si="1"/>
        <v>-9.2936580400844238E-2</v>
      </c>
      <c r="AA58" s="3">
        <v>16</v>
      </c>
      <c r="AB58" s="3">
        <v>37</v>
      </c>
      <c r="AC58" s="3">
        <v>0.43243243243243246</v>
      </c>
      <c r="AD58" s="37">
        <f t="shared" si="12"/>
        <v>37.323943661971832</v>
      </c>
      <c r="AE58" s="37">
        <f t="shared" si="13"/>
        <v>62.676056338028175</v>
      </c>
      <c r="AF58" s="37">
        <f t="shared" si="14"/>
        <v>0</v>
      </c>
      <c r="AG58" s="21" t="s">
        <v>17</v>
      </c>
      <c r="AH58" s="45">
        <f t="shared" si="2"/>
        <v>-0.15048590688299318</v>
      </c>
      <c r="AJ58" s="16">
        <v>65</v>
      </c>
      <c r="AK58" s="16">
        <v>30</v>
      </c>
      <c r="AL58" s="16">
        <f t="shared" si="10"/>
        <v>60</v>
      </c>
      <c r="AM58" s="16">
        <v>17</v>
      </c>
      <c r="AN58" s="33">
        <f t="shared" si="11"/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f t="shared" si="3"/>
        <v>84.509872371530065</v>
      </c>
      <c r="U59" s="3">
        <f t="shared" si="4"/>
        <v>0.17472397899024547</v>
      </c>
      <c r="V59" s="3">
        <f t="shared" si="5"/>
        <v>8.4265265616842E-2</v>
      </c>
      <c r="W59" s="23">
        <f t="shared" si="6"/>
        <v>3.5218579002459394E-2</v>
      </c>
      <c r="X59" s="23">
        <f t="shared" si="7"/>
        <v>0.15988640411936914</v>
      </c>
      <c r="Y59" s="3">
        <f t="shared" si="0"/>
        <v>0.33222069769622814</v>
      </c>
      <c r="Z59" s="3">
        <f t="shared" si="1"/>
        <v>-7.2184358172986407E-2</v>
      </c>
      <c r="AA59" s="3">
        <v>16</v>
      </c>
      <c r="AB59" s="3">
        <v>37</v>
      </c>
      <c r="AC59" s="3">
        <v>0.43243243243243246</v>
      </c>
      <c r="AD59" s="37">
        <f t="shared" si="12"/>
        <v>37.323943661971832</v>
      </c>
      <c r="AE59" s="37">
        <f t="shared" si="13"/>
        <v>62.676056338028175</v>
      </c>
      <c r="AF59" s="37">
        <f t="shared" si="14"/>
        <v>0</v>
      </c>
      <c r="AG59" s="21" t="s">
        <v>17</v>
      </c>
      <c r="AH59" s="45">
        <f t="shared" si="2"/>
        <v>-0.15048590688299318</v>
      </c>
      <c r="AJ59" s="16">
        <v>66</v>
      </c>
      <c r="AK59" s="16">
        <v>30</v>
      </c>
      <c r="AL59" s="16">
        <f t="shared" si="10"/>
        <v>60</v>
      </c>
      <c r="AM59" s="16">
        <v>18</v>
      </c>
      <c r="AN59" s="33">
        <f t="shared" si="11"/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f t="shared" si="3"/>
        <v>80.448385263191497</v>
      </c>
      <c r="U60" s="3">
        <f t="shared" si="4"/>
        <v>0.11917914157874383</v>
      </c>
      <c r="V60" s="3">
        <f t="shared" si="5"/>
        <v>6.2001294436426824E-2</v>
      </c>
      <c r="W60" s="23">
        <f t="shared" si="6"/>
        <v>3.5294274989523575E-2</v>
      </c>
      <c r="X60" s="23">
        <f t="shared" si="7"/>
        <v>0.15412074991887223</v>
      </c>
      <c r="Y60" s="3">
        <f t="shared" si="0"/>
        <v>0.27921129021087093</v>
      </c>
      <c r="Z60" s="3">
        <f t="shared" si="1"/>
        <v>-0.14203711971426752</v>
      </c>
      <c r="AA60" s="3">
        <v>16</v>
      </c>
      <c r="AB60" s="3">
        <v>37</v>
      </c>
      <c r="AC60" s="3">
        <v>0.43243243243243246</v>
      </c>
      <c r="AD60" s="37">
        <f t="shared" si="12"/>
        <v>37.323943661971832</v>
      </c>
      <c r="AE60" s="37">
        <f t="shared" si="13"/>
        <v>62.676056338028175</v>
      </c>
      <c r="AF60" s="37">
        <f t="shared" si="14"/>
        <v>0</v>
      </c>
      <c r="AG60" s="21" t="s">
        <v>17</v>
      </c>
      <c r="AH60" s="45">
        <f t="shared" si="2"/>
        <v>-0.15048590688299318</v>
      </c>
      <c r="AJ60" s="16">
        <v>67</v>
      </c>
      <c r="AK60" s="16">
        <v>30</v>
      </c>
      <c r="AL60" s="16">
        <f t="shared" si="10"/>
        <v>60</v>
      </c>
      <c r="AM60" s="16">
        <v>16</v>
      </c>
      <c r="AN60" s="33">
        <f t="shared" si="11"/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f t="shared" si="3"/>
        <v>78.917354280546562</v>
      </c>
      <c r="U61" s="3">
        <f t="shared" si="4"/>
        <v>0.11549472953628595</v>
      </c>
      <c r="V61" s="3">
        <f t="shared" si="5"/>
        <v>-3.3585589772475916E-2</v>
      </c>
      <c r="W61" s="23">
        <f t="shared" si="6"/>
        <v>2.9150858421813964E-2</v>
      </c>
      <c r="X61" s="23">
        <f t="shared" si="7"/>
        <v>0.225655423156635</v>
      </c>
      <c r="Y61" s="3">
        <f t="shared" si="0"/>
        <v>0.31790712666995169</v>
      </c>
      <c r="Z61" s="3">
        <f t="shared" si="1"/>
        <v>-7.2986377526250173E-2</v>
      </c>
      <c r="AA61" s="3">
        <v>16</v>
      </c>
      <c r="AB61" s="3">
        <v>37</v>
      </c>
      <c r="AC61" s="3">
        <v>0.43243243243243246</v>
      </c>
      <c r="AD61" s="37">
        <f t="shared" si="12"/>
        <v>37.323943661971832</v>
      </c>
      <c r="AE61" s="37">
        <f t="shared" si="13"/>
        <v>62.676056338028175</v>
      </c>
      <c r="AF61" s="37">
        <f t="shared" si="14"/>
        <v>0</v>
      </c>
      <c r="AG61" s="21" t="s">
        <v>17</v>
      </c>
      <c r="AH61" s="45">
        <f t="shared" si="2"/>
        <v>-0.15048590688299318</v>
      </c>
      <c r="AJ61" s="16">
        <v>68</v>
      </c>
      <c r="AK61" s="16">
        <v>30</v>
      </c>
      <c r="AL61" s="16">
        <f t="shared" si="10"/>
        <v>60</v>
      </c>
      <c r="AM61" s="16">
        <v>15</v>
      </c>
      <c r="AN61" s="33">
        <f t="shared" si="11"/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f t="shared" si="3"/>
        <v>79.21634526913094</v>
      </c>
      <c r="U62" s="3">
        <f t="shared" si="4"/>
        <v>0.12265607765276856</v>
      </c>
      <c r="V62" s="3">
        <f t="shared" si="5"/>
        <v>-5.6171433255799985E-4</v>
      </c>
      <c r="W62" s="23">
        <f t="shared" si="6"/>
        <v>4.295922773683989E-2</v>
      </c>
      <c r="X62" s="23">
        <f t="shared" si="7"/>
        <v>0.22741253752205973</v>
      </c>
      <c r="Y62" s="3">
        <f t="shared" si="0"/>
        <v>0.32355095809134232</v>
      </c>
      <c r="Z62" s="3">
        <f t="shared" si="1"/>
        <v>-7.5053152458183614E-2</v>
      </c>
      <c r="AA62" s="3">
        <v>16</v>
      </c>
      <c r="AB62" s="3">
        <v>40</v>
      </c>
      <c r="AC62" s="3">
        <v>0.4</v>
      </c>
      <c r="AD62" s="37">
        <f t="shared" si="12"/>
        <v>36.034115138592746</v>
      </c>
      <c r="AE62" s="37">
        <f t="shared" si="13"/>
        <v>57.569296375266518</v>
      </c>
      <c r="AF62" s="37">
        <f t="shared" si="14"/>
        <v>6.3965884861407236</v>
      </c>
      <c r="AG62" s="21" t="s">
        <v>18</v>
      </c>
      <c r="AH62" s="45">
        <f t="shared" si="2"/>
        <v>5.9796026590770365E-2</v>
      </c>
      <c r="AJ62" s="16">
        <v>69</v>
      </c>
      <c r="AK62" s="16">
        <v>30</v>
      </c>
      <c r="AL62" s="16">
        <f t="shared" si="10"/>
        <v>60</v>
      </c>
      <c r="AM62" s="16">
        <v>12</v>
      </c>
      <c r="AN62" s="33">
        <f t="shared" si="11"/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f t="shared" si="3"/>
        <v>77.32959182494163</v>
      </c>
      <c r="U63" s="3">
        <f t="shared" si="4"/>
        <v>9.293981481481485E-2</v>
      </c>
      <c r="V63" s="3">
        <f t="shared" si="5"/>
        <v>4.3374042726729289E-2</v>
      </c>
      <c r="W63" s="23">
        <f t="shared" si="6"/>
        <v>2.5038002171552689E-2</v>
      </c>
      <c r="X63" s="23">
        <f t="shared" si="7"/>
        <v>0.21682408896512295</v>
      </c>
      <c r="Y63" s="3">
        <f t="shared" si="0"/>
        <v>0.28345399412516831</v>
      </c>
      <c r="Z63" s="3">
        <f t="shared" si="1"/>
        <v>-0.14649415692821366</v>
      </c>
      <c r="AA63" s="3">
        <v>16</v>
      </c>
      <c r="AB63" s="3">
        <v>40</v>
      </c>
      <c r="AC63" s="3">
        <v>0.4</v>
      </c>
      <c r="AD63" s="37">
        <f t="shared" si="12"/>
        <v>36.034115138592746</v>
      </c>
      <c r="AE63" s="37">
        <f t="shared" si="13"/>
        <v>57.569296375266518</v>
      </c>
      <c r="AF63" s="37">
        <f t="shared" si="14"/>
        <v>6.3965884861407236</v>
      </c>
      <c r="AG63" s="21" t="s">
        <v>18</v>
      </c>
      <c r="AH63" s="45">
        <f t="shared" si="2"/>
        <v>5.9796026590770365E-2</v>
      </c>
      <c r="AJ63" s="16">
        <v>70</v>
      </c>
      <c r="AK63" s="16">
        <v>30</v>
      </c>
      <c r="AL63" s="16">
        <f t="shared" si="10"/>
        <v>60</v>
      </c>
      <c r="AM63" s="16">
        <v>15</v>
      </c>
      <c r="AN63" s="33">
        <f t="shared" si="11"/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f t="shared" si="3"/>
        <v>78.910650461788251</v>
      </c>
      <c r="U64" s="3">
        <f t="shared" si="4"/>
        <v>9.3782117163412129E-2</v>
      </c>
      <c r="V64" s="3">
        <f t="shared" si="5"/>
        <v>6.7786616337683098E-2</v>
      </c>
      <c r="W64" s="23">
        <f t="shared" si="6"/>
        <v>2.3241858632178605E-2</v>
      </c>
      <c r="X64" s="23">
        <f t="shared" si="7"/>
        <v>0.15492125598366274</v>
      </c>
      <c r="Y64" s="3">
        <f t="shared" si="0"/>
        <v>0.2621629136538336</v>
      </c>
      <c r="Z64" s="3">
        <f t="shared" si="1"/>
        <v>-0.13377249857357743</v>
      </c>
      <c r="AA64" s="3">
        <v>16</v>
      </c>
      <c r="AB64" s="3">
        <v>40</v>
      </c>
      <c r="AC64" s="3">
        <v>0.4</v>
      </c>
      <c r="AD64" s="37">
        <f t="shared" si="12"/>
        <v>36.034115138592746</v>
      </c>
      <c r="AE64" s="37">
        <f t="shared" si="13"/>
        <v>57.569296375266518</v>
      </c>
      <c r="AF64" s="37">
        <f t="shared" si="14"/>
        <v>6.3965884861407236</v>
      </c>
      <c r="AG64" s="21" t="s">
        <v>18</v>
      </c>
      <c r="AH64" s="45">
        <f t="shared" si="2"/>
        <v>5.9796026590770365E-2</v>
      </c>
      <c r="AJ64" s="16">
        <v>71</v>
      </c>
      <c r="AK64" s="16">
        <v>30</v>
      </c>
      <c r="AL64" s="16">
        <f t="shared" si="10"/>
        <v>60</v>
      </c>
      <c r="AM64" s="16">
        <v>17</v>
      </c>
      <c r="AN64" s="33">
        <f t="shared" si="11"/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f t="shared" si="3"/>
        <v>75.376942507417013</v>
      </c>
      <c r="U65" s="3">
        <f t="shared" si="4"/>
        <v>2.4919823177602489E-2</v>
      </c>
      <c r="V65" s="3">
        <f t="shared" si="5"/>
        <v>9.417326298467199E-3</v>
      </c>
      <c r="W65" s="23">
        <f t="shared" si="6"/>
        <v>-5.2362059420557293E-2</v>
      </c>
      <c r="X65" s="23">
        <f t="shared" si="7"/>
        <v>4.6049019774824985E-2</v>
      </c>
      <c r="Y65" s="3">
        <f t="shared" si="0"/>
        <v>9.8466903256021046E-2</v>
      </c>
      <c r="Z65" s="3">
        <f t="shared" si="1"/>
        <v>-5.3521718577656412E-2</v>
      </c>
      <c r="AA65" s="3">
        <v>16</v>
      </c>
      <c r="AB65" s="3">
        <v>40</v>
      </c>
      <c r="AC65" s="3">
        <v>0.4</v>
      </c>
      <c r="AD65" s="37">
        <f t="shared" si="12"/>
        <v>36.034115138592746</v>
      </c>
      <c r="AE65" s="37">
        <f t="shared" si="13"/>
        <v>57.569296375266518</v>
      </c>
      <c r="AF65" s="37">
        <f t="shared" si="14"/>
        <v>6.3965884861407236</v>
      </c>
      <c r="AG65" s="21" t="s">
        <v>18</v>
      </c>
      <c r="AH65" s="45">
        <f t="shared" si="2"/>
        <v>5.9796026590770365E-2</v>
      </c>
      <c r="AJ65" s="16">
        <v>72</v>
      </c>
      <c r="AK65" s="16">
        <v>30</v>
      </c>
      <c r="AL65" s="16">
        <f t="shared" si="10"/>
        <v>60</v>
      </c>
      <c r="AM65" s="16">
        <v>19</v>
      </c>
      <c r="AN65" s="33">
        <f t="shared" si="11"/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f t="shared" si="3"/>
        <v>78.307070151168261</v>
      </c>
      <c r="U66" s="3">
        <f t="shared" si="4"/>
        <v>9.9248666989820697E-2</v>
      </c>
      <c r="V66" s="3">
        <f t="shared" si="5"/>
        <v>5.7336921598770213E-2</v>
      </c>
      <c r="W66" s="23">
        <f t="shared" si="6"/>
        <v>3.6309284684642083E-2</v>
      </c>
      <c r="X66" s="23">
        <f t="shared" si="7"/>
        <v>0.18946256446415299</v>
      </c>
      <c r="Y66" s="3">
        <f t="shared" ref="Y66:Y129" si="15">(M66*(1-I66)*(M66-I66))^(1/3)</f>
        <v>0.28189523586949583</v>
      </c>
      <c r="Z66" s="3">
        <f t="shared" ref="Z66:Z129" si="16">(M66-P66)/(M66+P66)</f>
        <v>-0.15694935834362636</v>
      </c>
      <c r="AA66" s="3">
        <v>16</v>
      </c>
      <c r="AB66" s="3">
        <v>40</v>
      </c>
      <c r="AC66" s="3">
        <v>0.4</v>
      </c>
      <c r="AD66" s="37">
        <f t="shared" si="12"/>
        <v>36.034115138592746</v>
      </c>
      <c r="AE66" s="37">
        <f t="shared" si="13"/>
        <v>57.569296375266518</v>
      </c>
      <c r="AF66" s="37">
        <f t="shared" si="14"/>
        <v>6.3965884861407236</v>
      </c>
      <c r="AG66" s="21" t="s">
        <v>18</v>
      </c>
      <c r="AH66" s="45">
        <f t="shared" ref="AH66:AH129" si="17">INDEX($AS$2:$AS$94,MATCH($A66,$AR$2:$AR$94,0))</f>
        <v>5.9796026590770365E-2</v>
      </c>
      <c r="AJ66" s="16">
        <v>73</v>
      </c>
      <c r="AK66" s="16">
        <v>30</v>
      </c>
      <c r="AL66" s="16">
        <f t="shared" si="10"/>
        <v>60</v>
      </c>
      <c r="AM66" s="16">
        <v>16</v>
      </c>
      <c r="AN66" s="33">
        <f t="shared" si="11"/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f t="shared" ref="T67:T130" si="18">100*SQRT(R67+0.5)</f>
        <v>75.973167314258603</v>
      </c>
      <c r="U67" s="3">
        <f t="shared" ref="U67:U130" si="19">2.5*((M67 - I67) / (M67 + 6*I67 -7.5*G67 +1))</f>
        <v>7.9878711078928299E-2</v>
      </c>
      <c r="V67" s="3">
        <f t="shared" ref="V67:V130" si="20">(2*(P67-I67)/(P67+I67+1))-(Q67/2)</f>
        <v>-1.586081694083355E-2</v>
      </c>
      <c r="W67" s="23">
        <f t="shared" ref="W67:W130" si="21">(O67 - K67)*1.5 / (O67 + K67 + 0.5)</f>
        <v>3.2385111419475948E-2</v>
      </c>
      <c r="X67" s="23">
        <f t="shared" ref="X67:X130" si="22">(SQRT((I67*I67)+(H67*H67)+(M67*M67)))/3</f>
        <v>0.24150882201507898</v>
      </c>
      <c r="Y67" s="3">
        <f t="shared" si="15"/>
        <v>0.2718998589693799</v>
      </c>
      <c r="Z67" s="3">
        <f t="shared" si="16"/>
        <v>-0.14842858624624006</v>
      </c>
      <c r="AA67" s="3">
        <v>16</v>
      </c>
      <c r="AB67" s="3">
        <v>40</v>
      </c>
      <c r="AC67" s="3">
        <v>0.4</v>
      </c>
      <c r="AD67" s="37">
        <f t="shared" si="12"/>
        <v>36.034115138592746</v>
      </c>
      <c r="AE67" s="37">
        <f t="shared" si="13"/>
        <v>57.569296375266518</v>
      </c>
      <c r="AF67" s="37">
        <f t="shared" si="14"/>
        <v>6.3965884861407236</v>
      </c>
      <c r="AG67" s="21" t="s">
        <v>18</v>
      </c>
      <c r="AH67" s="45">
        <f t="shared" si="17"/>
        <v>5.9796026590770365E-2</v>
      </c>
      <c r="AJ67" s="16">
        <v>74</v>
      </c>
      <c r="AK67" s="16">
        <v>30</v>
      </c>
      <c r="AL67" s="16">
        <f t="shared" ref="AL67:AL86" si="23">AK67*2</f>
        <v>60</v>
      </c>
      <c r="AM67" s="16">
        <v>20</v>
      </c>
      <c r="AN67" s="33">
        <f t="shared" ref="AN67:AN86" si="24">AM67/AL67</f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f t="shared" si="18"/>
        <v>81.014148201963096</v>
      </c>
      <c r="U68" s="3">
        <f t="shared" si="19"/>
        <v>0.13265832950894912</v>
      </c>
      <c r="V68" s="3">
        <f t="shared" si="20"/>
        <v>2.8797005715262725E-2</v>
      </c>
      <c r="W68" s="23">
        <f t="shared" si="21"/>
        <v>2.4416025055461317E-2</v>
      </c>
      <c r="X68" s="23">
        <f t="shared" si="22"/>
        <v>0.15477034240735169</v>
      </c>
      <c r="Y68" s="3">
        <f t="shared" si="15"/>
        <v>0.28742809120299262</v>
      </c>
      <c r="Z68" s="3">
        <f t="shared" si="16"/>
        <v>-6.3022102927884752E-2</v>
      </c>
      <c r="AA68" s="3">
        <v>22</v>
      </c>
      <c r="AB68" s="3">
        <v>44</v>
      </c>
      <c r="AC68" s="3">
        <v>0.5</v>
      </c>
      <c r="AD68" s="37">
        <f t="shared" si="12"/>
        <v>17.11340206185567</v>
      </c>
      <c r="AE68" s="37">
        <f t="shared" si="13"/>
        <v>82.88659793814432</v>
      </c>
      <c r="AF68" s="37">
        <f t="shared" si="14"/>
        <v>0</v>
      </c>
      <c r="AG68" s="21" t="s">
        <v>19</v>
      </c>
      <c r="AH68" s="45">
        <f t="shared" si="17"/>
        <v>-0.41027926509072754</v>
      </c>
      <c r="AJ68" s="16">
        <v>75</v>
      </c>
      <c r="AK68" s="16">
        <v>30</v>
      </c>
      <c r="AL68" s="16">
        <f t="shared" si="23"/>
        <v>60</v>
      </c>
      <c r="AM68" s="16">
        <v>15</v>
      </c>
      <c r="AN68" s="33">
        <f t="shared" si="24"/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f t="shared" si="18"/>
        <v>82.415195144920801</v>
      </c>
      <c r="U69" s="3">
        <f t="shared" si="19"/>
        <v>0.14530090684253916</v>
      </c>
      <c r="V69" s="3">
        <f t="shared" si="20"/>
        <v>2.0512506091882182E-2</v>
      </c>
      <c r="W69" s="23">
        <f t="shared" si="21"/>
        <v>3.6987921579871678E-2</v>
      </c>
      <c r="X69" s="23">
        <f t="shared" si="22"/>
        <v>0.14395382361484302</v>
      </c>
      <c r="Y69" s="3">
        <f t="shared" si="15"/>
        <v>0.29163980599367778</v>
      </c>
      <c r="Z69" s="3">
        <f t="shared" si="16"/>
        <v>-2.5451707785581409E-2</v>
      </c>
      <c r="AA69" s="3">
        <v>20</v>
      </c>
      <c r="AB69" s="3">
        <v>42</v>
      </c>
      <c r="AC69" s="3">
        <v>0.47619047619047616</v>
      </c>
      <c r="AD69" s="37">
        <f t="shared" si="12"/>
        <v>52.405063291139243</v>
      </c>
      <c r="AE69" s="37">
        <f t="shared" si="13"/>
        <v>23.544303797468356</v>
      </c>
      <c r="AF69" s="37">
        <f t="shared" si="14"/>
        <v>24.050632911392402</v>
      </c>
      <c r="AG69" s="21" t="s">
        <v>20</v>
      </c>
      <c r="AH69" s="45">
        <f t="shared" si="17"/>
        <v>-0.21957753834691193</v>
      </c>
      <c r="AJ69" s="16">
        <v>76</v>
      </c>
      <c r="AK69" s="16">
        <v>30</v>
      </c>
      <c r="AL69" s="16">
        <f t="shared" si="23"/>
        <v>60</v>
      </c>
      <c r="AM69" s="16">
        <v>16</v>
      </c>
      <c r="AN69" s="33">
        <f t="shared" si="24"/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f t="shared" si="18"/>
        <v>76.406293679809352</v>
      </c>
      <c r="U70" s="3">
        <f t="shared" si="19"/>
        <v>0.10899005156518567</v>
      </c>
      <c r="V70" s="3">
        <f t="shared" si="20"/>
        <v>-6.1430157721632489E-2</v>
      </c>
      <c r="W70" s="23">
        <f t="shared" si="21"/>
        <v>2.4207324964410581E-2</v>
      </c>
      <c r="X70" s="23">
        <f t="shared" si="22"/>
        <v>0.26757796164025832</v>
      </c>
      <c r="Y70" s="3">
        <f t="shared" si="15"/>
        <v>0.29073303947019857</v>
      </c>
      <c r="Z70" s="3">
        <f t="shared" si="16"/>
        <v>-0.11565292685716155</v>
      </c>
      <c r="AA70" s="3">
        <v>12</v>
      </c>
      <c r="AB70" s="3">
        <v>36</v>
      </c>
      <c r="AC70" s="3">
        <v>0.33333333333333331</v>
      </c>
      <c r="AD70" s="37">
        <f t="shared" si="12"/>
        <v>42.553191489361694</v>
      </c>
      <c r="AE70" s="37">
        <f t="shared" si="13"/>
        <v>45.531914893617014</v>
      </c>
      <c r="AF70" s="37">
        <f t="shared" si="14"/>
        <v>11.914893617021274</v>
      </c>
      <c r="AG70" s="21" t="s">
        <v>21</v>
      </c>
      <c r="AH70" s="45">
        <f t="shared" si="17"/>
        <v>9.727091505487534E-2</v>
      </c>
      <c r="AJ70" s="16">
        <v>77</v>
      </c>
      <c r="AK70" s="16">
        <v>30</v>
      </c>
      <c r="AL70" s="16">
        <f t="shared" si="23"/>
        <v>60</v>
      </c>
      <c r="AM70" s="16">
        <v>15</v>
      </c>
      <c r="AN70" s="33">
        <f t="shared" si="24"/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f t="shared" si="18"/>
        <v>76.041262503214995</v>
      </c>
      <c r="U71" s="3">
        <f t="shared" si="19"/>
        <v>9.1799819113656922E-2</v>
      </c>
      <c r="V71" s="3">
        <f t="shared" si="20"/>
        <v>-1.043987686675768E-3</v>
      </c>
      <c r="W71" s="23">
        <f t="shared" si="21"/>
        <v>1.6743854649091616E-2</v>
      </c>
      <c r="X71" s="23">
        <f t="shared" si="22"/>
        <v>0.20921230312239714</v>
      </c>
      <c r="Y71" s="3">
        <f t="shared" si="15"/>
        <v>0.2540094798578128</v>
      </c>
      <c r="Z71" s="3">
        <f t="shared" si="16"/>
        <v>-0.1469685575496433</v>
      </c>
      <c r="AA71" s="3">
        <v>12</v>
      </c>
      <c r="AB71" s="3">
        <v>36</v>
      </c>
      <c r="AC71" s="3">
        <v>0.33333333333333331</v>
      </c>
      <c r="AD71" s="37">
        <f t="shared" si="12"/>
        <v>42.553191489361694</v>
      </c>
      <c r="AE71" s="37">
        <f t="shared" si="13"/>
        <v>45.531914893617014</v>
      </c>
      <c r="AF71" s="37">
        <f t="shared" si="14"/>
        <v>11.914893617021274</v>
      </c>
      <c r="AG71" s="21" t="s">
        <v>21</v>
      </c>
      <c r="AH71" s="45">
        <f t="shared" si="17"/>
        <v>9.727091505487534E-2</v>
      </c>
      <c r="AJ71" s="16">
        <v>78</v>
      </c>
      <c r="AK71" s="16">
        <v>30</v>
      </c>
      <c r="AL71" s="16">
        <f t="shared" si="23"/>
        <v>60</v>
      </c>
      <c r="AM71" s="16">
        <v>20</v>
      </c>
      <c r="AN71" s="33">
        <f t="shared" si="24"/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f t="shared" si="18"/>
        <v>77.560189658624381</v>
      </c>
      <c r="U72" s="3">
        <f t="shared" si="19"/>
        <v>0.10727056019070322</v>
      </c>
      <c r="V72" s="3">
        <f t="shared" si="20"/>
        <v>-1.0118768846923143E-2</v>
      </c>
      <c r="W72" s="23">
        <f t="shared" si="21"/>
        <v>3.6674277311249566E-2</v>
      </c>
      <c r="X72" s="23">
        <f t="shared" si="22"/>
        <v>0.19987779599878852</v>
      </c>
      <c r="Y72" s="3">
        <f t="shared" si="15"/>
        <v>0.27426664153092895</v>
      </c>
      <c r="Z72" s="3">
        <f t="shared" si="16"/>
        <v>-0.1232947012787068</v>
      </c>
      <c r="AA72" s="3">
        <v>12</v>
      </c>
      <c r="AB72" s="3">
        <v>36</v>
      </c>
      <c r="AC72" s="3">
        <v>0.33333333333333331</v>
      </c>
      <c r="AD72" s="37">
        <f t="shared" si="12"/>
        <v>42.553191489361694</v>
      </c>
      <c r="AE72" s="37">
        <f t="shared" si="13"/>
        <v>45.531914893617014</v>
      </c>
      <c r="AF72" s="37">
        <f t="shared" si="14"/>
        <v>11.914893617021274</v>
      </c>
      <c r="AG72" s="21" t="s">
        <v>21</v>
      </c>
      <c r="AH72" s="45">
        <f t="shared" si="17"/>
        <v>9.727091505487534E-2</v>
      </c>
      <c r="AJ72" s="16">
        <v>79</v>
      </c>
      <c r="AK72" s="16">
        <v>30</v>
      </c>
      <c r="AL72" s="16">
        <f t="shared" si="23"/>
        <v>60</v>
      </c>
      <c r="AM72" s="16">
        <v>18</v>
      </c>
      <c r="AN72" s="33">
        <f t="shared" si="24"/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f t="shared" si="18"/>
        <v>79.130947355774069</v>
      </c>
      <c r="U73" s="3">
        <f t="shared" si="19"/>
        <v>0.13093522037303981</v>
      </c>
      <c r="V73" s="3">
        <f t="shared" si="20"/>
        <v>3.180352742747411E-2</v>
      </c>
      <c r="W73" s="23">
        <f t="shared" si="21"/>
        <v>3.4006850684402026E-2</v>
      </c>
      <c r="X73" s="23">
        <f t="shared" si="22"/>
        <v>0.24918355795588834</v>
      </c>
      <c r="Y73" s="3">
        <f t="shared" si="15"/>
        <v>0.33477562744051365</v>
      </c>
      <c r="Z73" s="3">
        <f t="shared" si="16"/>
        <v>-0.1365803677318897</v>
      </c>
      <c r="AA73" s="3">
        <v>12</v>
      </c>
      <c r="AB73" s="3">
        <v>36</v>
      </c>
      <c r="AC73" s="3">
        <v>0.33333333333333331</v>
      </c>
      <c r="AD73" s="37">
        <f t="shared" si="12"/>
        <v>42.553191489361694</v>
      </c>
      <c r="AE73" s="37">
        <f t="shared" si="13"/>
        <v>45.531914893617014</v>
      </c>
      <c r="AF73" s="37">
        <f t="shared" si="14"/>
        <v>11.914893617021274</v>
      </c>
      <c r="AG73" s="21" t="s">
        <v>21</v>
      </c>
      <c r="AH73" s="45">
        <f t="shared" si="17"/>
        <v>9.727091505487534E-2</v>
      </c>
      <c r="AJ73" s="16">
        <v>80</v>
      </c>
      <c r="AK73" s="16">
        <v>30</v>
      </c>
      <c r="AL73" s="16">
        <f t="shared" si="23"/>
        <v>60</v>
      </c>
      <c r="AM73" s="16">
        <v>12</v>
      </c>
      <c r="AN73" s="33">
        <f t="shared" si="24"/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f t="shared" si="18"/>
        <v>75.71330189225381</v>
      </c>
      <c r="U74" s="3">
        <f t="shared" si="19"/>
        <v>9.8887305787366792E-2</v>
      </c>
      <c r="V74" s="3">
        <f t="shared" si="20"/>
        <v>-1.2310149394034381E-2</v>
      </c>
      <c r="W74" s="23">
        <f t="shared" si="21"/>
        <v>7.1096475694575473E-3</v>
      </c>
      <c r="X74" s="23">
        <f t="shared" si="22"/>
        <v>0.21729775015453387</v>
      </c>
      <c r="Y74" s="3">
        <f t="shared" si="15"/>
        <v>0.25048883455876841</v>
      </c>
      <c r="Z74" s="3">
        <f t="shared" si="16"/>
        <v>-0.1762459496991205</v>
      </c>
      <c r="AA74" s="3">
        <v>12</v>
      </c>
      <c r="AB74" s="3">
        <v>36</v>
      </c>
      <c r="AC74" s="3">
        <v>0.33333333333333331</v>
      </c>
      <c r="AD74" s="37">
        <f t="shared" si="12"/>
        <v>42.553191489361694</v>
      </c>
      <c r="AE74" s="37">
        <f t="shared" si="13"/>
        <v>45.531914893617014</v>
      </c>
      <c r="AF74" s="37">
        <f t="shared" si="14"/>
        <v>11.914893617021274</v>
      </c>
      <c r="AG74" s="21" t="s">
        <v>21</v>
      </c>
      <c r="AH74" s="45">
        <f t="shared" si="17"/>
        <v>9.727091505487534E-2</v>
      </c>
      <c r="AJ74" s="16">
        <v>81</v>
      </c>
      <c r="AK74" s="16">
        <v>30</v>
      </c>
      <c r="AL74" s="16">
        <f t="shared" si="23"/>
        <v>60</v>
      </c>
      <c r="AM74" s="16">
        <v>11</v>
      </c>
      <c r="AN74" s="33">
        <f t="shared" si="24"/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f t="shared" si="18"/>
        <v>74.138742248624723</v>
      </c>
      <c r="U75" s="3">
        <f t="shared" si="19"/>
        <v>7.2074946342595203E-2</v>
      </c>
      <c r="V75" s="3">
        <f t="shared" si="20"/>
        <v>-7.2259178130251012E-2</v>
      </c>
      <c r="W75" s="23">
        <f t="shared" si="21"/>
        <v>2.7662871559750571E-2</v>
      </c>
      <c r="X75" s="23">
        <f t="shared" si="22"/>
        <v>0.27143587128863833</v>
      </c>
      <c r="Y75" s="3">
        <f t="shared" si="15"/>
        <v>0.23922624540508819</v>
      </c>
      <c r="Z75" s="3">
        <f t="shared" si="16"/>
        <v>-0.13600552640668429</v>
      </c>
      <c r="AA75" s="3">
        <v>12</v>
      </c>
      <c r="AB75" s="3">
        <v>36</v>
      </c>
      <c r="AC75" s="3">
        <v>0.33333333333333331</v>
      </c>
      <c r="AD75" s="37">
        <f t="shared" si="12"/>
        <v>42.553191489361694</v>
      </c>
      <c r="AE75" s="37">
        <f t="shared" si="13"/>
        <v>45.531914893617014</v>
      </c>
      <c r="AF75" s="37">
        <f t="shared" si="14"/>
        <v>11.914893617021274</v>
      </c>
      <c r="AG75" s="21" t="s">
        <v>21</v>
      </c>
      <c r="AH75" s="45">
        <f t="shared" si="17"/>
        <v>9.727091505487534E-2</v>
      </c>
      <c r="AJ75" s="16">
        <v>82</v>
      </c>
      <c r="AK75" s="16">
        <v>30</v>
      </c>
      <c r="AL75" s="16">
        <f t="shared" si="23"/>
        <v>60</v>
      </c>
      <c r="AM75" s="16">
        <v>16</v>
      </c>
      <c r="AN75" s="33">
        <f t="shared" si="24"/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f t="shared" si="18"/>
        <v>77.051483755637591</v>
      </c>
      <c r="U76" s="3">
        <f t="shared" si="19"/>
        <v>0.10424609226077013</v>
      </c>
      <c r="V76" s="3">
        <f t="shared" si="20"/>
        <v>-1.5197621474750317E-2</v>
      </c>
      <c r="W76" s="23">
        <f t="shared" si="21"/>
        <v>2.7562469510542555E-2</v>
      </c>
      <c r="X76" s="23">
        <f t="shared" si="22"/>
        <v>0.24893081814476536</v>
      </c>
      <c r="Y76" s="3">
        <f t="shared" si="15"/>
        <v>0.29539267443630696</v>
      </c>
      <c r="Z76" s="3">
        <f t="shared" si="16"/>
        <v>-0.14360216992126901</v>
      </c>
      <c r="AA76" s="3">
        <v>20</v>
      </c>
      <c r="AB76" s="3">
        <v>25</v>
      </c>
      <c r="AC76" s="3">
        <v>0.8</v>
      </c>
      <c r="AD76" s="37">
        <f t="shared" si="12"/>
        <v>37.810945273631845</v>
      </c>
      <c r="AE76" s="37">
        <f t="shared" si="13"/>
        <v>53.482587064676622</v>
      </c>
      <c r="AF76" s="37">
        <f t="shared" si="14"/>
        <v>8.7064676616915424</v>
      </c>
      <c r="AG76" s="21" t="s">
        <v>22</v>
      </c>
      <c r="AH76" s="45">
        <f t="shared" si="17"/>
        <v>0.10742331222009945</v>
      </c>
      <c r="AJ76" s="16">
        <v>83</v>
      </c>
      <c r="AK76" s="16">
        <v>30</v>
      </c>
      <c r="AL76" s="16">
        <f t="shared" si="23"/>
        <v>60</v>
      </c>
      <c r="AM76" s="16">
        <v>16</v>
      </c>
      <c r="AN76" s="33">
        <f t="shared" si="24"/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f t="shared" si="18"/>
        <v>78.406557078758183</v>
      </c>
      <c r="U77" s="3">
        <f t="shared" si="19"/>
        <v>0.10606867181261644</v>
      </c>
      <c r="V77" s="3">
        <f t="shared" si="20"/>
        <v>7.479455468636903E-2</v>
      </c>
      <c r="W77" s="23">
        <f t="shared" si="21"/>
        <v>3.0716599484623505E-2</v>
      </c>
      <c r="X77" s="23">
        <f t="shared" si="22"/>
        <v>0.18316391262715723</v>
      </c>
      <c r="Y77" s="3">
        <f t="shared" si="15"/>
        <v>0.27749467906146186</v>
      </c>
      <c r="Z77" s="3">
        <f t="shared" si="16"/>
        <v>-0.18055864266133217</v>
      </c>
      <c r="AA77" s="3">
        <v>20</v>
      </c>
      <c r="AB77" s="3">
        <v>25</v>
      </c>
      <c r="AC77" s="3">
        <v>0.8</v>
      </c>
      <c r="AD77" s="37">
        <f t="shared" si="12"/>
        <v>37.810945273631845</v>
      </c>
      <c r="AE77" s="37">
        <f t="shared" si="13"/>
        <v>53.482587064676622</v>
      </c>
      <c r="AF77" s="37">
        <f t="shared" si="14"/>
        <v>8.7064676616915424</v>
      </c>
      <c r="AG77" s="21" t="s">
        <v>22</v>
      </c>
      <c r="AH77" s="45">
        <f t="shared" si="17"/>
        <v>0.10742331222009945</v>
      </c>
      <c r="AJ77" s="16">
        <v>84</v>
      </c>
      <c r="AK77" s="16">
        <v>30</v>
      </c>
      <c r="AL77" s="16">
        <f t="shared" si="23"/>
        <v>60</v>
      </c>
      <c r="AM77" s="16">
        <v>17</v>
      </c>
      <c r="AN77" s="33">
        <f t="shared" si="24"/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f t="shared" si="18"/>
        <v>79.638796045548418</v>
      </c>
      <c r="U78" s="3">
        <f t="shared" si="19"/>
        <v>0.10219886248222632</v>
      </c>
      <c r="V78" s="3">
        <f t="shared" si="20"/>
        <v>8.1392174202705447E-2</v>
      </c>
      <c r="W78" s="23">
        <f t="shared" si="21"/>
        <v>6.774396202708366E-2</v>
      </c>
      <c r="X78" s="23">
        <f t="shared" si="22"/>
        <v>0.15551211814160623</v>
      </c>
      <c r="Y78" s="3">
        <f t="shared" si="15"/>
        <v>0.27266096920468985</v>
      </c>
      <c r="Z78" s="3">
        <f t="shared" si="16"/>
        <v>-0.15675943717845409</v>
      </c>
      <c r="AA78" s="3">
        <v>20</v>
      </c>
      <c r="AB78" s="3">
        <v>25</v>
      </c>
      <c r="AC78" s="3">
        <v>0.8</v>
      </c>
      <c r="AD78" s="37">
        <f t="shared" si="12"/>
        <v>37.810945273631845</v>
      </c>
      <c r="AE78" s="37">
        <f t="shared" si="13"/>
        <v>53.482587064676622</v>
      </c>
      <c r="AF78" s="37">
        <f t="shared" si="14"/>
        <v>8.7064676616915424</v>
      </c>
      <c r="AG78" s="21" t="s">
        <v>22</v>
      </c>
      <c r="AH78" s="45">
        <f t="shared" si="17"/>
        <v>0.10742331222009945</v>
      </c>
      <c r="AJ78" s="16">
        <v>85</v>
      </c>
      <c r="AK78" s="16">
        <v>30</v>
      </c>
      <c r="AL78" s="16">
        <f t="shared" si="23"/>
        <v>60</v>
      </c>
      <c r="AM78" s="16">
        <v>18</v>
      </c>
      <c r="AN78" s="33">
        <f t="shared" si="24"/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f t="shared" si="18"/>
        <v>79.3188355917883</v>
      </c>
      <c r="U79" s="3">
        <f t="shared" si="19"/>
        <v>0.11655463633229916</v>
      </c>
      <c r="V79" s="3">
        <f t="shared" si="20"/>
        <v>7.8805110156723895E-2</v>
      </c>
      <c r="W79" s="23">
        <f t="shared" si="21"/>
        <v>5.6642784326675986E-2</v>
      </c>
      <c r="X79" s="23">
        <f t="shared" si="22"/>
        <v>0.21801554480765306</v>
      </c>
      <c r="Y79" s="3">
        <f t="shared" si="15"/>
        <v>0.31915351383223067</v>
      </c>
      <c r="Z79" s="3">
        <f t="shared" si="16"/>
        <v>-0.17921843548275151</v>
      </c>
      <c r="AA79" s="3">
        <v>20</v>
      </c>
      <c r="AB79" s="3">
        <v>25</v>
      </c>
      <c r="AC79" s="3">
        <v>0.8</v>
      </c>
      <c r="AD79" s="37">
        <f t="shared" si="12"/>
        <v>37.810945273631845</v>
      </c>
      <c r="AE79" s="37">
        <f t="shared" si="13"/>
        <v>53.482587064676622</v>
      </c>
      <c r="AF79" s="37">
        <f t="shared" si="14"/>
        <v>8.7064676616915424</v>
      </c>
      <c r="AG79" s="21" t="s">
        <v>22</v>
      </c>
      <c r="AH79" s="45">
        <f t="shared" si="17"/>
        <v>0.10742331222009945</v>
      </c>
      <c r="AJ79" s="16">
        <v>86</v>
      </c>
      <c r="AK79" s="16">
        <v>30</v>
      </c>
      <c r="AL79" s="16">
        <f t="shared" si="23"/>
        <v>60</v>
      </c>
      <c r="AM79" s="16">
        <v>16</v>
      </c>
      <c r="AN79" s="33">
        <f t="shared" si="24"/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f t="shared" si="18"/>
        <v>78.042089112056345</v>
      </c>
      <c r="U80" s="3">
        <f t="shared" si="19"/>
        <v>9.6779982566784606E-2</v>
      </c>
      <c r="V80" s="3">
        <f t="shared" si="20"/>
        <v>7.2003434920804521E-2</v>
      </c>
      <c r="W80" s="23">
        <f t="shared" si="21"/>
        <v>5.1122620996310861E-2</v>
      </c>
      <c r="X80" s="23">
        <f t="shared" si="22"/>
        <v>0.18184878027880444</v>
      </c>
      <c r="Y80" s="3">
        <f t="shared" si="15"/>
        <v>0.27164810688483393</v>
      </c>
      <c r="Z80" s="3">
        <f t="shared" si="16"/>
        <v>-0.18961422766372893</v>
      </c>
      <c r="AA80" s="3">
        <v>20</v>
      </c>
      <c r="AB80" s="3">
        <v>25</v>
      </c>
      <c r="AC80" s="3">
        <v>0.8</v>
      </c>
      <c r="AD80" s="37">
        <f t="shared" si="12"/>
        <v>37.810945273631845</v>
      </c>
      <c r="AE80" s="37">
        <f t="shared" si="13"/>
        <v>53.482587064676622</v>
      </c>
      <c r="AF80" s="37">
        <f t="shared" si="14"/>
        <v>8.7064676616915424</v>
      </c>
      <c r="AG80" s="21" t="s">
        <v>22</v>
      </c>
      <c r="AH80" s="45">
        <f t="shared" si="17"/>
        <v>0.10742331222009945</v>
      </c>
      <c r="AJ80" s="16">
        <v>87</v>
      </c>
      <c r="AK80" s="16">
        <v>30</v>
      </c>
      <c r="AL80" s="16">
        <f t="shared" si="23"/>
        <v>60</v>
      </c>
      <c r="AM80" s="16">
        <v>17</v>
      </c>
      <c r="AN80" s="33">
        <f t="shared" si="24"/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f t="shared" si="18"/>
        <v>78.281355031554341</v>
      </c>
      <c r="U81" s="3">
        <f t="shared" si="19"/>
        <v>0.1213510658728634</v>
      </c>
      <c r="V81" s="3">
        <f t="shared" si="20"/>
        <v>8.8458575693397545E-3</v>
      </c>
      <c r="W81" s="23">
        <f t="shared" si="21"/>
        <v>2.7774597037645704E-2</v>
      </c>
      <c r="X81" s="23">
        <f t="shared" si="22"/>
        <v>0.23845881312200554</v>
      </c>
      <c r="Y81" s="3">
        <f t="shared" si="15"/>
        <v>0.31200280298270766</v>
      </c>
      <c r="Z81" s="3">
        <f t="shared" si="16"/>
        <v>-0.14348770706489536</v>
      </c>
      <c r="AA81" s="3">
        <v>20</v>
      </c>
      <c r="AB81" s="3">
        <v>25</v>
      </c>
      <c r="AC81" s="3">
        <v>0.8</v>
      </c>
      <c r="AD81" s="37">
        <f t="shared" si="12"/>
        <v>37.810945273631845</v>
      </c>
      <c r="AE81" s="37">
        <f t="shared" si="13"/>
        <v>53.482587064676622</v>
      </c>
      <c r="AF81" s="37">
        <f t="shared" si="14"/>
        <v>8.7064676616915424</v>
      </c>
      <c r="AG81" s="21" t="s">
        <v>22</v>
      </c>
      <c r="AH81" s="45">
        <f t="shared" si="17"/>
        <v>0.10742331222009945</v>
      </c>
      <c r="AJ81" s="16">
        <v>88</v>
      </c>
      <c r="AK81" s="16">
        <v>30</v>
      </c>
      <c r="AL81" s="16">
        <f t="shared" si="23"/>
        <v>60</v>
      </c>
      <c r="AM81" s="16">
        <v>21</v>
      </c>
      <c r="AN81" s="33">
        <f t="shared" si="24"/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f t="shared" si="18"/>
        <v>76.954439869333314</v>
      </c>
      <c r="U82" s="3">
        <f t="shared" si="19"/>
        <v>0.10279881146362503</v>
      </c>
      <c r="V82" s="3">
        <f t="shared" si="20"/>
        <v>-2.0313142243613885E-2</v>
      </c>
      <c r="W82" s="23">
        <f t="shared" si="21"/>
        <v>3.1963869856098663E-2</v>
      </c>
      <c r="X82" s="23">
        <f t="shared" si="22"/>
        <v>0.24705293180027454</v>
      </c>
      <c r="Y82" s="3">
        <f t="shared" si="15"/>
        <v>0.29312287459320907</v>
      </c>
      <c r="Z82" s="3">
        <f t="shared" si="16"/>
        <v>-0.14472521646934083</v>
      </c>
      <c r="AA82" s="3">
        <v>12</v>
      </c>
      <c r="AB82" s="3">
        <v>39</v>
      </c>
      <c r="AC82" s="3">
        <v>0.30769230769230771</v>
      </c>
      <c r="AD82" s="37">
        <f t="shared" si="12"/>
        <v>43.333333333333336</v>
      </c>
      <c r="AE82" s="37">
        <f t="shared" si="13"/>
        <v>56.666666666666679</v>
      </c>
      <c r="AF82" s="37">
        <f t="shared" si="14"/>
        <v>0</v>
      </c>
      <c r="AG82" s="21" t="s">
        <v>23</v>
      </c>
      <c r="AH82" s="45">
        <f t="shared" si="17"/>
        <v>0.19177055868495108</v>
      </c>
      <c r="AJ82" s="16">
        <v>89</v>
      </c>
      <c r="AK82" s="16">
        <v>30</v>
      </c>
      <c r="AL82" s="16">
        <f t="shared" si="23"/>
        <v>60</v>
      </c>
      <c r="AM82" s="16">
        <v>18</v>
      </c>
      <c r="AN82" s="33">
        <f t="shared" si="24"/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f t="shared" si="18"/>
        <v>77.982578983429278</v>
      </c>
      <c r="U83" s="3">
        <f t="shared" si="19"/>
        <v>9.4969871626932156E-2</v>
      </c>
      <c r="V83" s="3">
        <f t="shared" si="20"/>
        <v>7.0698420263380385E-2</v>
      </c>
      <c r="W83" s="23">
        <f t="shared" si="21"/>
        <v>3.0814307583414243E-2</v>
      </c>
      <c r="X83" s="23">
        <f t="shared" si="22"/>
        <v>0.17651102892831749</v>
      </c>
      <c r="Y83" s="3">
        <f t="shared" si="15"/>
        <v>0.26627983604750688</v>
      </c>
      <c r="Z83" s="3">
        <f t="shared" si="16"/>
        <v>-0.18022838859160376</v>
      </c>
      <c r="AA83" s="3">
        <v>12</v>
      </c>
      <c r="AB83" s="3">
        <v>39</v>
      </c>
      <c r="AC83" s="3">
        <v>0.30769230769230771</v>
      </c>
      <c r="AD83" s="37">
        <f t="shared" si="12"/>
        <v>43.333333333333336</v>
      </c>
      <c r="AE83" s="37">
        <f t="shared" si="13"/>
        <v>56.666666666666679</v>
      </c>
      <c r="AF83" s="37">
        <f t="shared" si="14"/>
        <v>0</v>
      </c>
      <c r="AG83" s="21" t="s">
        <v>23</v>
      </c>
      <c r="AH83" s="45">
        <f t="shared" si="17"/>
        <v>0.19177055868495108</v>
      </c>
      <c r="AJ83" s="16">
        <v>90</v>
      </c>
      <c r="AK83" s="16">
        <v>30</v>
      </c>
      <c r="AL83" s="16">
        <f t="shared" si="23"/>
        <v>60</v>
      </c>
      <c r="AM83" s="16">
        <v>21</v>
      </c>
      <c r="AN83" s="33">
        <f t="shared" si="24"/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f t="shared" si="18"/>
        <v>78.987208574106887</v>
      </c>
      <c r="U84" s="3">
        <f t="shared" si="19"/>
        <v>9.9950087347142502E-2</v>
      </c>
      <c r="V84" s="3">
        <f t="shared" si="20"/>
        <v>3.4906810711830688E-2</v>
      </c>
      <c r="W84" s="23">
        <f t="shared" si="21"/>
        <v>3.320157065773479E-2</v>
      </c>
      <c r="X84" s="23">
        <f t="shared" si="22"/>
        <v>0.16689436778992872</v>
      </c>
      <c r="Y84" s="3">
        <f t="shared" si="15"/>
        <v>0.2752740696604562</v>
      </c>
      <c r="Z84" s="3">
        <f t="shared" si="16"/>
        <v>-0.10436722669394896</v>
      </c>
      <c r="AA84" s="3">
        <v>12</v>
      </c>
      <c r="AB84" s="3">
        <v>39</v>
      </c>
      <c r="AC84" s="3">
        <v>0.30769230769230771</v>
      </c>
      <c r="AD84" s="37">
        <f t="shared" si="12"/>
        <v>43.333333333333336</v>
      </c>
      <c r="AE84" s="37">
        <f t="shared" si="13"/>
        <v>56.666666666666679</v>
      </c>
      <c r="AF84" s="37">
        <f t="shared" si="14"/>
        <v>0</v>
      </c>
      <c r="AG84" s="21" t="s">
        <v>23</v>
      </c>
      <c r="AH84" s="45">
        <f t="shared" si="17"/>
        <v>0.19177055868495108</v>
      </c>
      <c r="AJ84" s="16">
        <v>91</v>
      </c>
      <c r="AK84" s="16">
        <v>30</v>
      </c>
      <c r="AL84" s="16">
        <f t="shared" si="23"/>
        <v>60</v>
      </c>
      <c r="AM84" s="16">
        <v>18</v>
      </c>
      <c r="AN84" s="33">
        <f t="shared" si="24"/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f t="shared" si="18"/>
        <v>79.528986712207725</v>
      </c>
      <c r="U85" s="3">
        <f t="shared" si="19"/>
        <v>0.12388641425389751</v>
      </c>
      <c r="V85" s="3">
        <f t="shared" si="20"/>
        <v>6.3972988117274171E-2</v>
      </c>
      <c r="W85" s="23">
        <f t="shared" si="21"/>
        <v>5.6083549810978052E-2</v>
      </c>
      <c r="X85" s="23">
        <f t="shared" si="22"/>
        <v>0.22773182327758532</v>
      </c>
      <c r="Y85" s="3">
        <f t="shared" si="15"/>
        <v>0.32878376721491548</v>
      </c>
      <c r="Z85" s="3">
        <f t="shared" si="16"/>
        <v>-0.14976659416614371</v>
      </c>
      <c r="AA85" s="3">
        <v>12</v>
      </c>
      <c r="AB85" s="3">
        <v>39</v>
      </c>
      <c r="AC85" s="3">
        <v>0.30769230769230771</v>
      </c>
      <c r="AD85" s="37">
        <f t="shared" si="12"/>
        <v>43.333333333333336</v>
      </c>
      <c r="AE85" s="37">
        <f t="shared" si="13"/>
        <v>56.666666666666679</v>
      </c>
      <c r="AF85" s="37">
        <f t="shared" si="14"/>
        <v>0</v>
      </c>
      <c r="AG85" s="21" t="s">
        <v>23</v>
      </c>
      <c r="AH85" s="45">
        <f t="shared" si="17"/>
        <v>0.19177055868495108</v>
      </c>
      <c r="AJ85" s="16">
        <v>92</v>
      </c>
      <c r="AK85" s="16">
        <v>30</v>
      </c>
      <c r="AL85" s="16">
        <f t="shared" si="23"/>
        <v>60</v>
      </c>
      <c r="AM85" s="16">
        <v>22</v>
      </c>
      <c r="AN85" s="33">
        <f t="shared" si="24"/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f t="shared" si="18"/>
        <v>78.119201520026564</v>
      </c>
      <c r="U86" s="3">
        <f t="shared" si="19"/>
        <v>0.10090527158147443</v>
      </c>
      <c r="V86" s="3">
        <f t="shared" si="20"/>
        <v>5.8355388288415883E-2</v>
      </c>
      <c r="W86" s="23">
        <f t="shared" si="21"/>
        <v>3.1732145697470987E-2</v>
      </c>
      <c r="X86" s="23">
        <f t="shared" si="22"/>
        <v>0.19178173067897322</v>
      </c>
      <c r="Y86" s="3">
        <f t="shared" si="15"/>
        <v>0.28068075725741415</v>
      </c>
      <c r="Z86" s="3">
        <f t="shared" si="16"/>
        <v>-0.17713892236185233</v>
      </c>
      <c r="AA86" s="3">
        <v>12</v>
      </c>
      <c r="AB86" s="3">
        <v>39</v>
      </c>
      <c r="AC86" s="3">
        <v>0.30769230769230771</v>
      </c>
      <c r="AD86" s="37">
        <f t="shared" si="12"/>
        <v>43.333333333333336</v>
      </c>
      <c r="AE86" s="37">
        <f t="shared" si="13"/>
        <v>56.666666666666679</v>
      </c>
      <c r="AF86" s="37">
        <f t="shared" si="14"/>
        <v>0</v>
      </c>
      <c r="AG86" s="21" t="s">
        <v>23</v>
      </c>
      <c r="AH86" s="45">
        <f t="shared" si="17"/>
        <v>0.19177055868495108</v>
      </c>
      <c r="AJ86" s="16">
        <v>93</v>
      </c>
      <c r="AK86" s="16">
        <v>30</v>
      </c>
      <c r="AL86" s="16">
        <f t="shared" si="23"/>
        <v>60</v>
      </c>
      <c r="AM86" s="16">
        <v>27</v>
      </c>
      <c r="AN86" s="33">
        <f t="shared" si="24"/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f t="shared" si="18"/>
        <v>79.333397441155157</v>
      </c>
      <c r="U87" s="3">
        <f t="shared" si="19"/>
        <v>0.13427698870522076</v>
      </c>
      <c r="V87" s="3">
        <f t="shared" si="20"/>
        <v>3.1431422056549169E-2</v>
      </c>
      <c r="W87" s="23">
        <f t="shared" si="21"/>
        <v>4.0830785293459577E-2</v>
      </c>
      <c r="X87" s="23">
        <f t="shared" si="22"/>
        <v>0.2268649035096536</v>
      </c>
      <c r="Y87" s="3">
        <f t="shared" si="15"/>
        <v>0.32270872000064066</v>
      </c>
      <c r="Z87" s="3">
        <f t="shared" si="16"/>
        <v>-0.14267479790100698</v>
      </c>
      <c r="AA87" s="3">
        <v>12</v>
      </c>
      <c r="AB87" s="3">
        <v>39</v>
      </c>
      <c r="AC87" s="3">
        <v>0.30769230769230771</v>
      </c>
      <c r="AD87" s="37">
        <f t="shared" si="12"/>
        <v>43.333333333333336</v>
      </c>
      <c r="AE87" s="37">
        <f t="shared" si="13"/>
        <v>56.666666666666679</v>
      </c>
      <c r="AF87" s="37">
        <f t="shared" si="14"/>
        <v>0</v>
      </c>
      <c r="AG87" s="21" t="s">
        <v>23</v>
      </c>
      <c r="AH87" s="45">
        <f t="shared" si="17"/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f t="shared" si="18"/>
        <v>80.19624758734227</v>
      </c>
      <c r="U88" s="3">
        <f t="shared" si="19"/>
        <v>0.12907117008443911</v>
      </c>
      <c r="V88" s="3">
        <f t="shared" si="20"/>
        <v>4.529472015187358E-3</v>
      </c>
      <c r="W88" s="23">
        <f t="shared" si="21"/>
        <v>3.7413725745539757E-2</v>
      </c>
      <c r="X88" s="23">
        <f t="shared" si="22"/>
        <v>0.15889907348866308</v>
      </c>
      <c r="Y88" s="3">
        <f t="shared" si="15"/>
        <v>0.27919051877612683</v>
      </c>
      <c r="Z88" s="3">
        <f t="shared" si="16"/>
        <v>-5.5553252925491521E-2</v>
      </c>
      <c r="AA88" s="3">
        <v>22</v>
      </c>
      <c r="AB88" s="3">
        <v>26</v>
      </c>
      <c r="AC88" s="3">
        <v>0.84615384615384615</v>
      </c>
      <c r="AD88" s="37">
        <f t="shared" si="12"/>
        <v>51.267605633802816</v>
      </c>
      <c r="AE88" s="37">
        <f t="shared" si="13"/>
        <v>48.732394366197184</v>
      </c>
      <c r="AF88" s="37">
        <f t="shared" si="14"/>
        <v>0</v>
      </c>
      <c r="AG88" s="21" t="s">
        <v>25</v>
      </c>
      <c r="AH88" s="45">
        <f t="shared" si="17"/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f t="shared" si="18"/>
        <v>80.766493692749592</v>
      </c>
      <c r="U89" s="3">
        <f t="shared" si="19"/>
        <v>0.12661637931034486</v>
      </c>
      <c r="V89" s="3">
        <f t="shared" si="20"/>
        <v>1.2332008364774771E-2</v>
      </c>
      <c r="W89" s="23">
        <f t="shared" si="21"/>
        <v>4.2093117480226185E-2</v>
      </c>
      <c r="X89" s="23">
        <f t="shared" si="22"/>
        <v>0.14635655092957062</v>
      </c>
      <c r="Y89" s="3">
        <f t="shared" si="15"/>
        <v>0.27456902720250043</v>
      </c>
      <c r="Z89" s="3">
        <f t="shared" si="16"/>
        <v>-4.7916573689769593E-2</v>
      </c>
      <c r="AA89" s="3">
        <v>19</v>
      </c>
      <c r="AB89" s="3">
        <v>40</v>
      </c>
      <c r="AC89" s="3">
        <v>0.47499999999999998</v>
      </c>
      <c r="AD89" s="37">
        <f t="shared" si="12"/>
        <v>44.47004608294931</v>
      </c>
      <c r="AE89" s="37">
        <f t="shared" si="13"/>
        <v>55.529953917050697</v>
      </c>
      <c r="AF89" s="37">
        <f t="shared" si="14"/>
        <v>0</v>
      </c>
      <c r="AG89" s="21" t="s">
        <v>14</v>
      </c>
      <c r="AH89" s="45">
        <f t="shared" si="17"/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f t="shared" si="18"/>
        <v>81.29959321128176</v>
      </c>
      <c r="U90" s="3">
        <f t="shared" si="19"/>
        <v>0.1409328269641586</v>
      </c>
      <c r="V90" s="3">
        <f t="shared" si="20"/>
        <v>2.493005615122254E-2</v>
      </c>
      <c r="W90" s="23">
        <f t="shared" si="21"/>
        <v>1.9042728551578909E-2</v>
      </c>
      <c r="X90" s="23">
        <f t="shared" si="22"/>
        <v>0.15599186588480254</v>
      </c>
      <c r="Y90" s="3">
        <f t="shared" si="15"/>
        <v>0.29039329436056299</v>
      </c>
      <c r="Z90" s="3">
        <f t="shared" si="16"/>
        <v>-5.8907552637723334E-2</v>
      </c>
      <c r="AA90" s="3">
        <v>27</v>
      </c>
      <c r="AB90" s="3">
        <v>46</v>
      </c>
      <c r="AC90" s="3">
        <v>0.58695652173913049</v>
      </c>
      <c r="AD90" s="37">
        <f t="shared" si="12"/>
        <v>65.352697095435687</v>
      </c>
      <c r="AE90" s="37">
        <f t="shared" si="13"/>
        <v>34.647302904564313</v>
      </c>
      <c r="AF90" s="37">
        <f t="shared" si="14"/>
        <v>0</v>
      </c>
      <c r="AG90" s="21" t="s">
        <v>26</v>
      </c>
      <c r="AH90" s="45">
        <f t="shared" si="17"/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f t="shared" si="18"/>
        <v>78.643716361974839</v>
      </c>
      <c r="U91" s="3">
        <f t="shared" si="19"/>
        <v>0.11397310234784587</v>
      </c>
      <c r="V91" s="3">
        <f t="shared" si="20"/>
        <v>-1.6702826271295351E-2</v>
      </c>
      <c r="W91" s="23">
        <f t="shared" si="21"/>
        <v>2.7133851679817654E-2</v>
      </c>
      <c r="X91" s="23">
        <f t="shared" si="22"/>
        <v>0.22069104598460212</v>
      </c>
      <c r="Y91" s="3">
        <f t="shared" si="15"/>
        <v>0.30948092111681313</v>
      </c>
      <c r="Z91" s="3">
        <f t="shared" si="16"/>
        <v>-9.7384902232633741E-2</v>
      </c>
      <c r="AA91" s="3">
        <v>25</v>
      </c>
      <c r="AB91" s="3">
        <v>35</v>
      </c>
      <c r="AC91" s="3">
        <v>0.7142857142857143</v>
      </c>
      <c r="AD91" s="37">
        <f t="shared" si="12"/>
        <v>48.421052631578945</v>
      </c>
      <c r="AE91" s="37">
        <f t="shared" si="13"/>
        <v>42.105263157894733</v>
      </c>
      <c r="AF91" s="37">
        <f t="shared" si="14"/>
        <v>9.4736842105263168</v>
      </c>
      <c r="AG91" s="21" t="s">
        <v>27</v>
      </c>
      <c r="AH91" s="45">
        <f t="shared" si="17"/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f t="shared" si="18"/>
        <v>80.531463320994035</v>
      </c>
      <c r="U92" s="3">
        <f t="shared" si="19"/>
        <v>0.11240429577102919</v>
      </c>
      <c r="V92" s="3">
        <f t="shared" si="20"/>
        <v>9.761303056940282E-2</v>
      </c>
      <c r="W92" s="23">
        <f t="shared" si="21"/>
        <v>3.3509368633657083E-2</v>
      </c>
      <c r="X92" s="23">
        <f t="shared" si="22"/>
        <v>0.1520645659653235</v>
      </c>
      <c r="Y92" s="3">
        <f t="shared" si="15"/>
        <v>0.28095446592730955</v>
      </c>
      <c r="Z92" s="3">
        <f t="shared" si="16"/>
        <v>-0.17152373022481268</v>
      </c>
      <c r="AA92" s="3">
        <v>25</v>
      </c>
      <c r="AB92" s="3">
        <v>35</v>
      </c>
      <c r="AC92" s="3">
        <v>0.7142857142857143</v>
      </c>
      <c r="AD92" s="37">
        <f t="shared" si="12"/>
        <v>48.421052631578945</v>
      </c>
      <c r="AE92" s="37">
        <f t="shared" si="13"/>
        <v>42.105263157894733</v>
      </c>
      <c r="AF92" s="37">
        <f t="shared" si="14"/>
        <v>9.4736842105263168</v>
      </c>
      <c r="AG92" s="21" t="s">
        <v>27</v>
      </c>
      <c r="AH92" s="45">
        <f t="shared" si="17"/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f t="shared" si="18"/>
        <v>79.379160869991054</v>
      </c>
      <c r="U93" s="3">
        <f t="shared" si="19"/>
        <v>9.6433862974505694E-2</v>
      </c>
      <c r="V93" s="3">
        <f t="shared" si="20"/>
        <v>3.8821948539337958E-2</v>
      </c>
      <c r="W93" s="23">
        <f t="shared" si="21"/>
        <v>3.5756379683688298E-2</v>
      </c>
      <c r="X93" s="23">
        <f t="shared" si="22"/>
        <v>0.14973280275952303</v>
      </c>
      <c r="Y93" s="3">
        <f t="shared" si="15"/>
        <v>0.26451636968785397</v>
      </c>
      <c r="Z93" s="3">
        <f t="shared" si="16"/>
        <v>-0.1164225758208593</v>
      </c>
      <c r="AA93" s="3">
        <v>25</v>
      </c>
      <c r="AB93" s="3">
        <v>35</v>
      </c>
      <c r="AC93" s="3">
        <v>0.7142857142857143</v>
      </c>
      <c r="AD93" s="37">
        <f t="shared" si="12"/>
        <v>48.421052631578945</v>
      </c>
      <c r="AE93" s="37">
        <f t="shared" si="13"/>
        <v>42.105263157894733</v>
      </c>
      <c r="AF93" s="37">
        <f t="shared" si="14"/>
        <v>9.4736842105263168</v>
      </c>
      <c r="AG93" s="21" t="s">
        <v>27</v>
      </c>
      <c r="AH93" s="45">
        <f t="shared" si="17"/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f t="shared" si="18"/>
        <v>80.189698802428211</v>
      </c>
      <c r="U94" s="3">
        <f t="shared" si="19"/>
        <v>9.7211820957428419E-2</v>
      </c>
      <c r="V94" s="3">
        <f t="shared" si="20"/>
        <v>7.7441740802686287E-2</v>
      </c>
      <c r="W94" s="23">
        <f t="shared" si="21"/>
        <v>3.9159943142004834E-2</v>
      </c>
      <c r="X94" s="23">
        <f t="shared" si="22"/>
        <v>0.12181970740036734</v>
      </c>
      <c r="Y94" s="3">
        <f t="shared" si="15"/>
        <v>0.2439830093763449</v>
      </c>
      <c r="Z94" s="3">
        <f t="shared" si="16"/>
        <v>-0.14919793687597596</v>
      </c>
      <c r="AA94" s="3">
        <v>25</v>
      </c>
      <c r="AB94" s="3">
        <v>35</v>
      </c>
      <c r="AC94" s="3">
        <v>0.7142857142857143</v>
      </c>
      <c r="AD94" s="37">
        <f t="shared" si="12"/>
        <v>48.421052631578945</v>
      </c>
      <c r="AE94" s="37">
        <f t="shared" si="13"/>
        <v>42.105263157894733</v>
      </c>
      <c r="AF94" s="37">
        <f t="shared" si="14"/>
        <v>9.4736842105263168</v>
      </c>
      <c r="AG94" s="21" t="s">
        <v>27</v>
      </c>
      <c r="AH94" s="45">
        <f t="shared" si="17"/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f t="shared" si="18"/>
        <v>85.317190038948368</v>
      </c>
      <c r="U95" s="3">
        <f t="shared" si="19"/>
        <v>0.21257105275520269</v>
      </c>
      <c r="V95" s="3">
        <f t="shared" si="20"/>
        <v>5.8050443482817654E-2</v>
      </c>
      <c r="W95" s="23">
        <f t="shared" si="21"/>
        <v>1.9882513980698732E-2</v>
      </c>
      <c r="X95" s="23">
        <f t="shared" si="22"/>
        <v>0.207943763765324</v>
      </c>
      <c r="Y95" s="3">
        <f t="shared" si="15"/>
        <v>0.39407181097226912</v>
      </c>
      <c r="Z95" s="3">
        <f t="shared" si="16"/>
        <v>-5.5066228694902269E-2</v>
      </c>
      <c r="AA95" s="3">
        <v>25</v>
      </c>
      <c r="AB95" s="3">
        <v>35</v>
      </c>
      <c r="AC95" s="3">
        <v>0.7142857142857143</v>
      </c>
      <c r="AD95" s="37">
        <f t="shared" si="12"/>
        <v>48.421052631578945</v>
      </c>
      <c r="AE95" s="37">
        <f t="shared" si="13"/>
        <v>42.105263157894733</v>
      </c>
      <c r="AF95" s="37">
        <f t="shared" si="14"/>
        <v>9.4736842105263168</v>
      </c>
      <c r="AG95" s="21" t="s">
        <v>27</v>
      </c>
      <c r="AH95" s="45">
        <f t="shared" si="17"/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f t="shared" si="18"/>
        <v>79.37147223139074</v>
      </c>
      <c r="U96" s="3">
        <f t="shared" si="19"/>
        <v>0.13537991060926841</v>
      </c>
      <c r="V96" s="3">
        <f t="shared" si="20"/>
        <v>-1.2349797569827042E-2</v>
      </c>
      <c r="W96" s="23">
        <f t="shared" si="21"/>
        <v>4.3189065133944049E-2</v>
      </c>
      <c r="X96" s="23">
        <f t="shared" si="22"/>
        <v>0.23553602460958892</v>
      </c>
      <c r="Y96" s="3">
        <f t="shared" si="15"/>
        <v>0.32835721370715754</v>
      </c>
      <c r="Z96" s="3">
        <f t="shared" si="16"/>
        <v>-8.5006766889791169E-2</v>
      </c>
      <c r="AA96" s="3">
        <v>18</v>
      </c>
      <c r="AB96" s="3">
        <v>28</v>
      </c>
      <c r="AC96" s="3">
        <v>0.6428571428571429</v>
      </c>
      <c r="AD96" s="37">
        <f t="shared" si="12"/>
        <v>35.452793834296727</v>
      </c>
      <c r="AE96" s="37">
        <f t="shared" si="13"/>
        <v>53.564547206165692</v>
      </c>
      <c r="AF96" s="37">
        <f t="shared" si="14"/>
        <v>10.98265895953757</v>
      </c>
      <c r="AG96" s="21" t="s">
        <v>28</v>
      </c>
      <c r="AH96" s="45">
        <f t="shared" si="17"/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f t="shared" si="18"/>
        <v>85.952860063328174</v>
      </c>
      <c r="U97" s="3">
        <f t="shared" si="19"/>
        <v>0.19791447783147725</v>
      </c>
      <c r="V97" s="3">
        <f t="shared" si="20"/>
        <v>9.6844839298061564E-2</v>
      </c>
      <c r="W97" s="23">
        <f t="shared" si="21"/>
        <v>8.1427672907138329E-2</v>
      </c>
      <c r="X97" s="23">
        <f t="shared" si="22"/>
        <v>0.16484875559803969</v>
      </c>
      <c r="Y97" s="3">
        <f t="shared" si="15"/>
        <v>0.35505263274108428</v>
      </c>
      <c r="Z97" s="3">
        <f t="shared" si="16"/>
        <v>-5.6184658473573609E-2</v>
      </c>
      <c r="AA97" s="3">
        <v>18</v>
      </c>
      <c r="AB97" s="3">
        <v>28</v>
      </c>
      <c r="AC97" s="3">
        <v>0.6428571428571429</v>
      </c>
      <c r="AD97" s="37">
        <f t="shared" si="12"/>
        <v>35.452793834296727</v>
      </c>
      <c r="AE97" s="37">
        <f t="shared" si="13"/>
        <v>53.564547206165692</v>
      </c>
      <c r="AF97" s="37">
        <f t="shared" si="14"/>
        <v>10.98265895953757</v>
      </c>
      <c r="AG97" s="21" t="s">
        <v>28</v>
      </c>
      <c r="AH97" s="45">
        <f t="shared" si="17"/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f t="shared" si="18"/>
        <v>80.319394444202345</v>
      </c>
      <c r="U98" s="3">
        <f t="shared" si="19"/>
        <v>0.10858598597588662</v>
      </c>
      <c r="V98" s="3">
        <f t="shared" si="20"/>
        <v>4.3650824220210022E-2</v>
      </c>
      <c r="W98" s="23">
        <f t="shared" si="21"/>
        <v>3.8411464060452011E-2</v>
      </c>
      <c r="X98" s="23">
        <f t="shared" si="22"/>
        <v>0.15297592039998395</v>
      </c>
      <c r="Y98" s="3">
        <f t="shared" si="15"/>
        <v>0.27948388806715413</v>
      </c>
      <c r="Z98" s="3">
        <f t="shared" si="16"/>
        <v>-8.790677693051227E-2</v>
      </c>
      <c r="AA98" s="3">
        <v>18</v>
      </c>
      <c r="AB98" s="3">
        <v>28</v>
      </c>
      <c r="AC98" s="3">
        <v>0.6428571428571429</v>
      </c>
      <c r="AD98" s="37">
        <f t="shared" si="12"/>
        <v>35.452793834296727</v>
      </c>
      <c r="AE98" s="37">
        <f t="shared" si="13"/>
        <v>53.564547206165692</v>
      </c>
      <c r="AF98" s="37">
        <f t="shared" si="14"/>
        <v>10.98265895953757</v>
      </c>
      <c r="AG98" s="21" t="s">
        <v>28</v>
      </c>
      <c r="AH98" s="45">
        <f t="shared" si="17"/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f t="shared" si="18"/>
        <v>79.238238841827169</v>
      </c>
      <c r="U99" s="3">
        <f t="shared" si="19"/>
        <v>0.10443572422014702</v>
      </c>
      <c r="V99" s="3">
        <f t="shared" si="20"/>
        <v>3.6231975541942407E-2</v>
      </c>
      <c r="W99" s="23">
        <f t="shared" si="21"/>
        <v>5.2880121993211647E-2</v>
      </c>
      <c r="X99" s="23">
        <f t="shared" si="22"/>
        <v>0.17038323143888182</v>
      </c>
      <c r="Y99" s="3">
        <f t="shared" si="15"/>
        <v>0.28124710097502331</v>
      </c>
      <c r="Z99" s="3">
        <f t="shared" si="16"/>
        <v>-0.11232902940155803</v>
      </c>
      <c r="AA99" s="3">
        <v>18</v>
      </c>
      <c r="AB99" s="3">
        <v>28</v>
      </c>
      <c r="AC99" s="3">
        <v>0.6428571428571429</v>
      </c>
      <c r="AD99" s="37">
        <f t="shared" si="12"/>
        <v>35.452793834296727</v>
      </c>
      <c r="AE99" s="37">
        <f t="shared" si="13"/>
        <v>53.564547206165692</v>
      </c>
      <c r="AF99" s="37">
        <f t="shared" si="14"/>
        <v>10.98265895953757</v>
      </c>
      <c r="AG99" s="21" t="s">
        <v>28</v>
      </c>
      <c r="AH99" s="45">
        <f t="shared" si="17"/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f t="shared" si="18"/>
        <v>81.936844779613523</v>
      </c>
      <c r="U100" s="3">
        <f t="shared" si="19"/>
        <v>0.1890891137990619</v>
      </c>
      <c r="V100" s="3">
        <f t="shared" si="20"/>
        <v>1.7327017653841648E-2</v>
      </c>
      <c r="W100" s="23">
        <f t="shared" si="21"/>
        <v>5.6533369516757491E-2</v>
      </c>
      <c r="X100" s="23">
        <f t="shared" si="22"/>
        <v>0.23774335368674812</v>
      </c>
      <c r="Y100" s="3">
        <f t="shared" si="15"/>
        <v>0.36963609556085031</v>
      </c>
      <c r="Z100" s="3">
        <f t="shared" si="16"/>
        <v>-8.0734218773317407E-2</v>
      </c>
      <c r="AA100" s="3">
        <v>18</v>
      </c>
      <c r="AB100" s="3">
        <v>28</v>
      </c>
      <c r="AC100" s="3">
        <v>0.6428571428571429</v>
      </c>
      <c r="AD100" s="37">
        <f t="shared" si="12"/>
        <v>35.452793834296727</v>
      </c>
      <c r="AE100" s="37">
        <f t="shared" si="13"/>
        <v>53.564547206165692</v>
      </c>
      <c r="AF100" s="37">
        <f t="shared" si="14"/>
        <v>10.98265895953757</v>
      </c>
      <c r="AG100" s="21" t="s">
        <v>28</v>
      </c>
      <c r="AH100" s="45">
        <f t="shared" si="17"/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f t="shared" si="18"/>
        <v>78.703565161668934</v>
      </c>
      <c r="U101" s="3">
        <f t="shared" si="19"/>
        <v>0.12061100359413884</v>
      </c>
      <c r="V101" s="3">
        <f t="shared" si="20"/>
        <v>-3.1651262935029151E-2</v>
      </c>
      <c r="W101" s="23">
        <f t="shared" si="21"/>
        <v>3.7654702101984093E-2</v>
      </c>
      <c r="X101" s="23">
        <f t="shared" si="22"/>
        <v>0.2310613025920947</v>
      </c>
      <c r="Y101" s="3">
        <f t="shared" si="15"/>
        <v>0.31596843827006921</v>
      </c>
      <c r="Z101" s="3">
        <f t="shared" si="16"/>
        <v>-7.2163973792933933E-2</v>
      </c>
      <c r="AA101" s="3">
        <v>20</v>
      </c>
      <c r="AB101" s="3">
        <v>30</v>
      </c>
      <c r="AC101" s="3">
        <v>0.66666666666666663</v>
      </c>
      <c r="AD101" s="37">
        <f t="shared" si="12"/>
        <v>37.500000000000007</v>
      </c>
      <c r="AE101" s="37">
        <f t="shared" si="13"/>
        <v>46.09375</v>
      </c>
      <c r="AF101" s="37">
        <f t="shared" si="14"/>
        <v>16.40625</v>
      </c>
      <c r="AG101" s="21" t="s">
        <v>29</v>
      </c>
      <c r="AH101" s="45">
        <f t="shared" si="17"/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f t="shared" si="18"/>
        <v>79.861967778744429</v>
      </c>
      <c r="U102" s="3">
        <f t="shared" si="19"/>
        <v>0.10512595624421378</v>
      </c>
      <c r="V102" s="3">
        <f t="shared" si="20"/>
        <v>3.0856667429570106E-2</v>
      </c>
      <c r="W102" s="23">
        <f t="shared" si="21"/>
        <v>8.5898717449129983E-2</v>
      </c>
      <c r="X102" s="23">
        <f t="shared" si="22"/>
        <v>0.16311233007416154</v>
      </c>
      <c r="Y102" s="3">
        <f t="shared" si="15"/>
        <v>0.28208705668569295</v>
      </c>
      <c r="Z102" s="3">
        <f t="shared" si="16"/>
        <v>-7.2702903171236316E-2</v>
      </c>
      <c r="AA102" s="3">
        <v>20</v>
      </c>
      <c r="AB102" s="3">
        <v>30</v>
      </c>
      <c r="AC102" s="3">
        <v>0.66666666666666663</v>
      </c>
      <c r="AD102" s="37">
        <f t="shared" si="12"/>
        <v>37.500000000000007</v>
      </c>
      <c r="AE102" s="37">
        <f t="shared" si="13"/>
        <v>46.09375</v>
      </c>
      <c r="AF102" s="37">
        <f t="shared" si="14"/>
        <v>16.40625</v>
      </c>
      <c r="AG102" s="21" t="s">
        <v>29</v>
      </c>
      <c r="AH102" s="45">
        <f t="shared" si="17"/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f t="shared" si="18"/>
        <v>79.064098245409511</v>
      </c>
      <c r="U103" s="3">
        <f t="shared" si="19"/>
        <v>9.0312630698452495E-2</v>
      </c>
      <c r="V103" s="3">
        <f t="shared" si="20"/>
        <v>2.8051085306456766E-2</v>
      </c>
      <c r="W103" s="23">
        <f t="shared" si="21"/>
        <v>2.4635604246412677E-2</v>
      </c>
      <c r="X103" s="23">
        <f t="shared" si="22"/>
        <v>0.14235897114922777</v>
      </c>
      <c r="Y103" s="3">
        <f t="shared" si="15"/>
        <v>0.25345792494428937</v>
      </c>
      <c r="Z103" s="3">
        <f t="shared" si="16"/>
        <v>-7.0470150035152876E-2</v>
      </c>
      <c r="AA103" s="3">
        <v>20</v>
      </c>
      <c r="AB103" s="3">
        <v>30</v>
      </c>
      <c r="AC103" s="3">
        <v>0.66666666666666663</v>
      </c>
      <c r="AD103" s="37">
        <f t="shared" si="12"/>
        <v>37.500000000000007</v>
      </c>
      <c r="AE103" s="37">
        <f t="shared" si="13"/>
        <v>46.09375</v>
      </c>
      <c r="AF103" s="37">
        <f t="shared" si="14"/>
        <v>16.40625</v>
      </c>
      <c r="AG103" s="21" t="s">
        <v>29</v>
      </c>
      <c r="AH103" s="45">
        <f t="shared" si="17"/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f t="shared" si="18"/>
        <v>78.218633359858202</v>
      </c>
      <c r="U104" s="3">
        <f t="shared" si="19"/>
        <v>8.5630292896056975E-2</v>
      </c>
      <c r="V104" s="3">
        <f t="shared" si="20"/>
        <v>3.1954082613338514E-2</v>
      </c>
      <c r="W104" s="23">
        <f t="shared" si="21"/>
        <v>2.0033297352676977E-3</v>
      </c>
      <c r="X104" s="23">
        <f t="shared" si="22"/>
        <v>0.1474763144824732</v>
      </c>
      <c r="Y104" s="3">
        <f t="shared" si="15"/>
        <v>0.24657247208376526</v>
      </c>
      <c r="Z104" s="3">
        <f t="shared" si="16"/>
        <v>-0.1127785740381643</v>
      </c>
      <c r="AA104" s="3">
        <v>20</v>
      </c>
      <c r="AB104" s="3">
        <v>30</v>
      </c>
      <c r="AC104" s="3">
        <v>0.66666666666666663</v>
      </c>
      <c r="AD104" s="37">
        <f t="shared" si="12"/>
        <v>37.500000000000007</v>
      </c>
      <c r="AE104" s="37">
        <f t="shared" si="13"/>
        <v>46.09375</v>
      </c>
      <c r="AF104" s="37">
        <f t="shared" si="14"/>
        <v>16.40625</v>
      </c>
      <c r="AG104" s="21" t="s">
        <v>29</v>
      </c>
      <c r="AH104" s="45">
        <f t="shared" si="17"/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f t="shared" si="18"/>
        <v>77.079027436704436</v>
      </c>
      <c r="U105" s="3">
        <f t="shared" si="19"/>
        <v>8.8357109986194227E-2</v>
      </c>
      <c r="V105" s="3">
        <f t="shared" si="20"/>
        <v>-1.6663277154526174E-2</v>
      </c>
      <c r="W105" s="23">
        <f t="shared" si="21"/>
        <v>3.1114742513912243E-2</v>
      </c>
      <c r="X105" s="23">
        <f t="shared" si="22"/>
        <v>0.21388529636232592</v>
      </c>
      <c r="Y105" s="3">
        <f t="shared" si="15"/>
        <v>0.27854831573988237</v>
      </c>
      <c r="Z105" s="3">
        <f t="shared" si="16"/>
        <v>-0.11700128572841458</v>
      </c>
      <c r="AA105" s="3">
        <v>15</v>
      </c>
      <c r="AB105" s="3">
        <v>30</v>
      </c>
      <c r="AC105" s="3">
        <v>0.5</v>
      </c>
      <c r="AD105" s="37">
        <f t="shared" ref="AD105:AD168" si="25">INDEX($AO$3:$AO$86,MATCH($A105,$AJ$3:$AJ$86,0))</f>
        <v>36.86274509803922</v>
      </c>
      <c r="AE105" s="37">
        <f t="shared" ref="AE105:AE168" si="26">INDEX($AP$3:$AP$86,MATCH($A105,$AJ$3:$AJ$86,0))</f>
        <v>56.470588235294116</v>
      </c>
      <c r="AF105" s="37">
        <f t="shared" ref="AF105:AF168" si="27">INDEX($AQ$3:$AQ$86,MATCH($A105,$AJ$3:$AJ$86,0))</f>
        <v>6.6666666666666679</v>
      </c>
      <c r="AG105" s="21" t="s">
        <v>30</v>
      </c>
      <c r="AH105" s="45">
        <f t="shared" si="17"/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f t="shared" si="18"/>
        <v>80.74941384466706</v>
      </c>
      <c r="U106" s="3">
        <f t="shared" si="19"/>
        <v>0.11284722222222218</v>
      </c>
      <c r="V106" s="3">
        <f t="shared" si="20"/>
        <v>8.9588709074802764E-2</v>
      </c>
      <c r="W106" s="23">
        <f t="shared" si="21"/>
        <v>4.6678877336637427E-2</v>
      </c>
      <c r="X106" s="23">
        <f t="shared" si="22"/>
        <v>0.14239400736454233</v>
      </c>
      <c r="Y106" s="3">
        <f t="shared" si="15"/>
        <v>0.27207601105182178</v>
      </c>
      <c r="Z106" s="3">
        <f t="shared" si="16"/>
        <v>-0.15112505554583036</v>
      </c>
      <c r="AA106" s="3">
        <v>15</v>
      </c>
      <c r="AB106" s="3">
        <v>30</v>
      </c>
      <c r="AC106" s="3">
        <v>0.5</v>
      </c>
      <c r="AD106" s="37">
        <f t="shared" si="25"/>
        <v>36.86274509803922</v>
      </c>
      <c r="AE106" s="37">
        <f t="shared" si="26"/>
        <v>56.470588235294116</v>
      </c>
      <c r="AF106" s="37">
        <f t="shared" si="27"/>
        <v>6.6666666666666679</v>
      </c>
      <c r="AG106" s="21" t="s">
        <v>30</v>
      </c>
      <c r="AH106" s="45">
        <f t="shared" si="17"/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f t="shared" si="18"/>
        <v>79.438835930114095</v>
      </c>
      <c r="U107" s="3">
        <f t="shared" si="19"/>
        <v>8.4565990138745564E-2</v>
      </c>
      <c r="V107" s="3">
        <f t="shared" si="20"/>
        <v>6.1561510152617654E-2</v>
      </c>
      <c r="W107" s="23">
        <f t="shared" si="21"/>
        <v>3.4805876397297361E-2</v>
      </c>
      <c r="X107" s="23">
        <f t="shared" si="22"/>
        <v>0.11675259692567395</v>
      </c>
      <c r="Y107" s="3">
        <f t="shared" si="15"/>
        <v>0.22947083235971344</v>
      </c>
      <c r="Z107" s="3">
        <f t="shared" si="16"/>
        <v>-0.12472497249724973</v>
      </c>
      <c r="AA107" s="3">
        <v>15</v>
      </c>
      <c r="AB107" s="3">
        <v>30</v>
      </c>
      <c r="AC107" s="3">
        <v>0.5</v>
      </c>
      <c r="AD107" s="37">
        <f t="shared" si="25"/>
        <v>36.86274509803922</v>
      </c>
      <c r="AE107" s="37">
        <f t="shared" si="26"/>
        <v>56.470588235294116</v>
      </c>
      <c r="AF107" s="37">
        <f t="shared" si="27"/>
        <v>6.6666666666666679</v>
      </c>
      <c r="AG107" s="21" t="s">
        <v>30</v>
      </c>
      <c r="AH107" s="45">
        <f t="shared" si="17"/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f t="shared" si="18"/>
        <v>76.896316415423115</v>
      </c>
      <c r="U108" s="3">
        <f t="shared" si="19"/>
        <v>3.4978138663335434E-2</v>
      </c>
      <c r="V108" s="3">
        <f t="shared" si="20"/>
        <v>1.0106999530862547E-2</v>
      </c>
      <c r="W108" s="23">
        <f t="shared" si="21"/>
        <v>-1.2737742104344817E-2</v>
      </c>
      <c r="X108" s="23">
        <f t="shared" si="22"/>
        <v>4.934378267714068E-2</v>
      </c>
      <c r="Y108" s="3">
        <f t="shared" si="15"/>
        <v>0.115622589503972</v>
      </c>
      <c r="Z108" s="3">
        <f t="shared" si="16"/>
        <v>-4.5990117825921675E-2</v>
      </c>
      <c r="AA108" s="3">
        <v>15</v>
      </c>
      <c r="AB108" s="3">
        <v>30</v>
      </c>
      <c r="AC108" s="3">
        <v>0.5</v>
      </c>
      <c r="AD108" s="37">
        <f t="shared" si="25"/>
        <v>36.86274509803922</v>
      </c>
      <c r="AE108" s="37">
        <f t="shared" si="26"/>
        <v>56.470588235294116</v>
      </c>
      <c r="AF108" s="37">
        <f t="shared" si="27"/>
        <v>6.6666666666666679</v>
      </c>
      <c r="AG108" s="21" t="s">
        <v>30</v>
      </c>
      <c r="AH108" s="45">
        <f t="shared" si="17"/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f t="shared" si="18"/>
        <v>79.498711497407456</v>
      </c>
      <c r="U109" s="3">
        <f t="shared" si="19"/>
        <v>0.10046942981451797</v>
      </c>
      <c r="V109" s="3">
        <f t="shared" si="20"/>
        <v>4.5114600828574603E-2</v>
      </c>
      <c r="W109" s="23">
        <f t="shared" si="21"/>
        <v>3.0086123854304748E-2</v>
      </c>
      <c r="X109" s="23">
        <f t="shared" si="22"/>
        <v>0.13863381020996765</v>
      </c>
      <c r="Y109" s="3">
        <f t="shared" si="15"/>
        <v>0.25330725448689961</v>
      </c>
      <c r="Z109" s="3">
        <f t="shared" si="16"/>
        <v>-0.11180619079937444</v>
      </c>
      <c r="AA109" s="3">
        <v>15</v>
      </c>
      <c r="AB109" s="3">
        <v>30</v>
      </c>
      <c r="AC109" s="3">
        <v>0.5</v>
      </c>
      <c r="AD109" s="37">
        <f t="shared" si="25"/>
        <v>36.86274509803922</v>
      </c>
      <c r="AE109" s="37">
        <f t="shared" si="26"/>
        <v>56.470588235294116</v>
      </c>
      <c r="AF109" s="37">
        <f t="shared" si="27"/>
        <v>6.6666666666666679</v>
      </c>
      <c r="AG109" s="21" t="s">
        <v>30</v>
      </c>
      <c r="AH109" s="45">
        <f t="shared" si="17"/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f t="shared" si="18"/>
        <v>80.575832322706049</v>
      </c>
      <c r="U110" s="3">
        <f t="shared" si="19"/>
        <v>0.14283720281021736</v>
      </c>
      <c r="V110" s="3">
        <f t="shared" si="20"/>
        <v>2.0879538338692272E-3</v>
      </c>
      <c r="W110" s="23">
        <f t="shared" si="21"/>
        <v>4.8137403941367625E-2</v>
      </c>
      <c r="X110" s="23">
        <f t="shared" si="22"/>
        <v>0.21511676415896142</v>
      </c>
      <c r="Y110" s="3">
        <f t="shared" si="15"/>
        <v>0.33542574814002268</v>
      </c>
      <c r="Z110" s="3">
        <f t="shared" si="16"/>
        <v>-7.8685841225301117E-2</v>
      </c>
      <c r="AA110" s="3">
        <v>15</v>
      </c>
      <c r="AB110" s="3">
        <v>30</v>
      </c>
      <c r="AC110" s="3">
        <v>0.5</v>
      </c>
      <c r="AD110" s="37">
        <f t="shared" si="25"/>
        <v>36.86274509803922</v>
      </c>
      <c r="AE110" s="37">
        <f t="shared" si="26"/>
        <v>56.470588235294116</v>
      </c>
      <c r="AF110" s="37">
        <f t="shared" si="27"/>
        <v>6.6666666666666679</v>
      </c>
      <c r="AG110" s="21" t="s">
        <v>30</v>
      </c>
      <c r="AH110" s="45">
        <f t="shared" si="17"/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f t="shared" si="18"/>
        <v>79.551969442211288</v>
      </c>
      <c r="U111" s="3">
        <f t="shared" si="19"/>
        <v>9.1305012224938892E-2</v>
      </c>
      <c r="V111" s="3">
        <f t="shared" si="20"/>
        <v>2.0890776829347285E-2</v>
      </c>
      <c r="W111" s="23">
        <f t="shared" si="21"/>
        <v>2.1619789160579148E-2</v>
      </c>
      <c r="X111" s="23">
        <f t="shared" si="22"/>
        <v>9.6172114230454339E-2</v>
      </c>
      <c r="Y111" s="3">
        <f t="shared" si="15"/>
        <v>0.20183268961431722</v>
      </c>
      <c r="Z111" s="3">
        <f t="shared" si="16"/>
        <v>-6.7767536536834136E-2</v>
      </c>
      <c r="AA111" s="3">
        <v>27</v>
      </c>
      <c r="AB111" s="3">
        <v>46</v>
      </c>
      <c r="AC111" s="3">
        <v>0.58695652173913049</v>
      </c>
      <c r="AD111" s="37">
        <f t="shared" si="25"/>
        <v>48.915662650602407</v>
      </c>
      <c r="AE111" s="37">
        <f t="shared" si="26"/>
        <v>51.084337349397593</v>
      </c>
      <c r="AF111" s="37">
        <f t="shared" si="27"/>
        <v>0</v>
      </c>
      <c r="AG111" s="21" t="s">
        <v>25</v>
      </c>
      <c r="AH111" s="45">
        <f t="shared" si="17"/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f t="shared" si="18"/>
        <v>79.178277807976002</v>
      </c>
      <c r="U112" s="3">
        <f t="shared" si="19"/>
        <v>8.315090742179225E-2</v>
      </c>
      <c r="V112" s="3">
        <f t="shared" si="20"/>
        <v>8.5698834364656695E-3</v>
      </c>
      <c r="W112" s="23">
        <f t="shared" si="21"/>
        <v>4.8815607136670665E-2</v>
      </c>
      <c r="X112" s="23">
        <f t="shared" si="22"/>
        <v>9.8068145241516178E-2</v>
      </c>
      <c r="Y112" s="3">
        <f t="shared" si="15"/>
        <v>0.20208759377912147</v>
      </c>
      <c r="Z112" s="3">
        <f t="shared" si="16"/>
        <v>-4.280155642023345E-2</v>
      </c>
      <c r="AA112" s="3">
        <v>49</v>
      </c>
      <c r="AB112" s="3">
        <v>46</v>
      </c>
      <c r="AC112" s="3">
        <v>1.0652173913043479</v>
      </c>
      <c r="AD112" s="37">
        <f t="shared" si="25"/>
        <v>21.428571428571427</v>
      </c>
      <c r="AE112" s="37">
        <f t="shared" si="26"/>
        <v>78.571428571428569</v>
      </c>
      <c r="AF112" s="37">
        <f t="shared" si="27"/>
        <v>0</v>
      </c>
      <c r="AG112" s="21" t="s">
        <v>31</v>
      </c>
      <c r="AH112" s="45">
        <f t="shared" si="17"/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f t="shared" si="18"/>
        <v>77.244543450450024</v>
      </c>
      <c r="U113" s="3">
        <f t="shared" si="19"/>
        <v>6.5305831132681458E-2</v>
      </c>
      <c r="V113" s="3">
        <f t="shared" si="20"/>
        <v>-3.6565571415363707E-3</v>
      </c>
      <c r="W113" s="23">
        <f t="shared" si="21"/>
        <v>5.9778561947618922E-2</v>
      </c>
      <c r="X113" s="23">
        <f t="shared" si="22"/>
        <v>0.10046268516773336</v>
      </c>
      <c r="Y113" s="3">
        <f t="shared" si="15"/>
        <v>0.18468047733180804</v>
      </c>
      <c r="Z113" s="3">
        <f t="shared" si="16"/>
        <v>-6.2055255608014989E-2</v>
      </c>
      <c r="AA113" s="3">
        <v>28</v>
      </c>
      <c r="AB113" s="3">
        <v>45</v>
      </c>
      <c r="AC113" s="3">
        <v>0.62222222222222223</v>
      </c>
      <c r="AD113" s="37">
        <f t="shared" si="25"/>
        <v>63.333333333333329</v>
      </c>
      <c r="AE113" s="37">
        <f t="shared" si="26"/>
        <v>36.666666666666671</v>
      </c>
      <c r="AF113" s="37">
        <f t="shared" si="27"/>
        <v>0</v>
      </c>
      <c r="AG113" s="21" t="s">
        <v>32</v>
      </c>
      <c r="AH113" s="45">
        <f t="shared" si="17"/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f t="shared" si="18"/>
        <v>80.218381744168255</v>
      </c>
      <c r="U114" s="3">
        <f t="shared" si="19"/>
        <v>0.10164757460048081</v>
      </c>
      <c r="V114" s="3">
        <f t="shared" si="20"/>
        <v>1.1342578831288724E-2</v>
      </c>
      <c r="W114" s="23">
        <f t="shared" si="21"/>
        <v>4.8990035572382497E-2</v>
      </c>
      <c r="X114" s="23">
        <f t="shared" si="22"/>
        <v>0.1062436455616157</v>
      </c>
      <c r="Y114" s="3">
        <f t="shared" si="15"/>
        <v>0.22180823943418498</v>
      </c>
      <c r="Z114" s="3">
        <f t="shared" si="16"/>
        <v>-3.8747980783351191E-2</v>
      </c>
      <c r="AA114" s="3">
        <v>25</v>
      </c>
      <c r="AB114" s="3">
        <v>45</v>
      </c>
      <c r="AC114" s="3">
        <v>0.55555555555555558</v>
      </c>
      <c r="AD114" s="37">
        <f t="shared" si="25"/>
        <v>36.883116883116877</v>
      </c>
      <c r="AE114" s="37">
        <f t="shared" si="26"/>
        <v>63.116883116883116</v>
      </c>
      <c r="AF114" s="37">
        <f t="shared" si="27"/>
        <v>0</v>
      </c>
      <c r="AG114" s="21" t="s">
        <v>33</v>
      </c>
      <c r="AH114" s="45">
        <f t="shared" si="17"/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f t="shared" si="18"/>
        <v>79.754840095941859</v>
      </c>
      <c r="U115" s="3">
        <f t="shared" si="19"/>
        <v>9.7698801742919394E-2</v>
      </c>
      <c r="V115" s="3">
        <f t="shared" si="20"/>
        <v>6.6777724724932791E-3</v>
      </c>
      <c r="W115" s="23">
        <f t="shared" si="21"/>
        <v>4.4281295917633447E-2</v>
      </c>
      <c r="X115" s="23">
        <f t="shared" si="22"/>
        <v>0.11160274787536968</v>
      </c>
      <c r="Y115" s="3">
        <f t="shared" si="15"/>
        <v>0.22405188604596893</v>
      </c>
      <c r="Z115" s="3">
        <f t="shared" si="16"/>
        <v>-4.6368159203980124E-2</v>
      </c>
      <c r="AA115" s="3">
        <v>20</v>
      </c>
      <c r="AB115" s="3">
        <v>40</v>
      </c>
      <c r="AC115" s="3">
        <v>0.5</v>
      </c>
      <c r="AD115" s="37">
        <f t="shared" si="25"/>
        <v>47.956403269754766</v>
      </c>
      <c r="AE115" s="37">
        <f t="shared" si="26"/>
        <v>52.043596730245234</v>
      </c>
      <c r="AF115" s="37">
        <f t="shared" si="27"/>
        <v>0</v>
      </c>
      <c r="AG115" s="21" t="s">
        <v>17</v>
      </c>
      <c r="AH115" s="45">
        <f t="shared" si="17"/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f t="shared" si="18"/>
        <v>81.19972173725732</v>
      </c>
      <c r="U116" s="3">
        <f t="shared" si="19"/>
        <v>0.12510102370689649</v>
      </c>
      <c r="V116" s="3">
        <f t="shared" si="20"/>
        <v>1.1852853631014737E-2</v>
      </c>
      <c r="W116" s="23">
        <f t="shared" si="21"/>
        <v>5.1769885414414574E-2</v>
      </c>
      <c r="X116" s="23">
        <f t="shared" si="22"/>
        <v>0.12373220635262627</v>
      </c>
      <c r="Y116" s="3">
        <f t="shared" si="15"/>
        <v>0.25275337848830109</v>
      </c>
      <c r="Z116" s="3">
        <f t="shared" si="16"/>
        <v>-4.0025570905991417E-2</v>
      </c>
      <c r="AA116" s="3">
        <v>22</v>
      </c>
      <c r="AB116" s="3">
        <v>29</v>
      </c>
      <c r="AC116" s="3">
        <v>0.75862068965517238</v>
      </c>
      <c r="AD116" s="37">
        <f t="shared" si="25"/>
        <v>40.533333333333331</v>
      </c>
      <c r="AE116" s="37">
        <f t="shared" si="26"/>
        <v>44.800000000000004</v>
      </c>
      <c r="AF116" s="37">
        <f t="shared" si="27"/>
        <v>14.666666666666666</v>
      </c>
      <c r="AG116" s="21" t="s">
        <v>35</v>
      </c>
      <c r="AH116" s="45">
        <f t="shared" si="17"/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f t="shared" si="18"/>
        <v>80.38731997100794</v>
      </c>
      <c r="U117" s="3">
        <f t="shared" si="19"/>
        <v>9.3236714975845403E-2</v>
      </c>
      <c r="V117" s="3">
        <f t="shared" si="20"/>
        <v>6.6930168467738499E-2</v>
      </c>
      <c r="W117" s="23">
        <f t="shared" si="21"/>
        <v>2.5235753861960183E-2</v>
      </c>
      <c r="X117" s="23">
        <f t="shared" si="22"/>
        <v>0.13329236037122807</v>
      </c>
      <c r="Y117" s="3">
        <f t="shared" si="15"/>
        <v>0.26253542058446094</v>
      </c>
      <c r="Z117" s="3">
        <f t="shared" si="16"/>
        <v>-0.12774022455068251</v>
      </c>
      <c r="AA117" s="37">
        <f t="shared" ref="AA117:AA180" si="28">INDEX($AM$3:$AM$86,MATCH($A117,$AJ$3:$AJ$86,0))</f>
        <v>14</v>
      </c>
      <c r="AB117" s="37">
        <f t="shared" ref="AB117:AB180" si="29">INDEX($AK$3:$AK$86,MATCH($A117,$AJ$3:$AJ$86,0))</f>
        <v>30</v>
      </c>
      <c r="AC117" s="3">
        <f>AA117/AB117</f>
        <v>0.46666666666666667</v>
      </c>
      <c r="AD117" s="37">
        <f t="shared" si="25"/>
        <v>16.556291390728479</v>
      </c>
      <c r="AE117" s="37">
        <f t="shared" si="26"/>
        <v>83.443708609271525</v>
      </c>
      <c r="AF117" s="37">
        <f t="shared" si="27"/>
        <v>0</v>
      </c>
      <c r="AG117" s="22">
        <v>1</v>
      </c>
      <c r="AH117" s="45">
        <f t="shared" si="17"/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f t="shared" si="18"/>
        <v>80.847206087260261</v>
      </c>
      <c r="U118" s="3">
        <f t="shared" si="19"/>
        <v>0.10664526783429859</v>
      </c>
      <c r="V118" s="3">
        <f t="shared" si="20"/>
        <v>4.0471217288909594E-2</v>
      </c>
      <c r="W118" s="23">
        <f t="shared" si="21"/>
        <v>2.9235973568436345E-2</v>
      </c>
      <c r="X118" s="23">
        <f t="shared" si="22"/>
        <v>0.15140537565680348</v>
      </c>
      <c r="Y118" s="3">
        <f t="shared" si="15"/>
        <v>0.28682685916768652</v>
      </c>
      <c r="Z118" s="3">
        <f t="shared" si="16"/>
        <v>-9.9492598211016345E-2</v>
      </c>
      <c r="AA118" s="37">
        <f t="shared" si="28"/>
        <v>14</v>
      </c>
      <c r="AB118" s="37">
        <f t="shared" si="29"/>
        <v>30</v>
      </c>
      <c r="AC118" s="3">
        <f t="shared" ref="AC118:AC181" si="30">AA118/AB118</f>
        <v>0.46666666666666667</v>
      </c>
      <c r="AD118" s="37">
        <f t="shared" si="25"/>
        <v>16.556291390728479</v>
      </c>
      <c r="AE118" s="37">
        <f t="shared" si="26"/>
        <v>83.443708609271525</v>
      </c>
      <c r="AF118" s="37">
        <f t="shared" si="27"/>
        <v>0</v>
      </c>
      <c r="AG118" s="22">
        <v>1</v>
      </c>
      <c r="AH118" s="45">
        <f t="shared" si="17"/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f t="shared" si="18"/>
        <v>79.853428919665987</v>
      </c>
      <c r="U119" s="3">
        <f t="shared" si="19"/>
        <v>0.11349706218032719</v>
      </c>
      <c r="V119" s="3">
        <f t="shared" si="20"/>
        <v>2.1980569883416679E-2</v>
      </c>
      <c r="W119" s="23">
        <f t="shared" si="21"/>
        <v>2.1051299986605796E-2</v>
      </c>
      <c r="X119" s="23">
        <f t="shared" si="22"/>
        <v>0.20005828039737708</v>
      </c>
      <c r="Y119" s="3">
        <f t="shared" si="15"/>
        <v>0.31625154233017028</v>
      </c>
      <c r="Z119" s="3">
        <f t="shared" si="16"/>
        <v>-9.7334513022342972E-2</v>
      </c>
      <c r="AA119" s="37">
        <f t="shared" si="28"/>
        <v>14</v>
      </c>
      <c r="AB119" s="37">
        <f t="shared" si="29"/>
        <v>30</v>
      </c>
      <c r="AC119" s="3">
        <f t="shared" si="30"/>
        <v>0.46666666666666667</v>
      </c>
      <c r="AD119" s="37">
        <f t="shared" si="25"/>
        <v>16.556291390728479</v>
      </c>
      <c r="AE119" s="37">
        <f t="shared" si="26"/>
        <v>83.443708609271525</v>
      </c>
      <c r="AF119" s="37">
        <f t="shared" si="27"/>
        <v>0</v>
      </c>
      <c r="AG119" s="22">
        <v>1</v>
      </c>
      <c r="AH119" s="45">
        <f t="shared" si="17"/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f t="shared" si="18"/>
        <v>79.564440320108503</v>
      </c>
      <c r="U120" s="3">
        <f t="shared" si="19"/>
        <v>9.372265463086632E-2</v>
      </c>
      <c r="V120" s="3">
        <f t="shared" si="20"/>
        <v>4.6555258625702117E-2</v>
      </c>
      <c r="W120" s="23">
        <f t="shared" si="21"/>
        <v>1.7404817404817412E-2</v>
      </c>
      <c r="X120" s="23">
        <f t="shared" si="22"/>
        <v>0.15547624327279785</v>
      </c>
      <c r="Y120" s="3">
        <f t="shared" si="15"/>
        <v>0.27470972677977101</v>
      </c>
      <c r="Z120" s="3">
        <f t="shared" si="16"/>
        <v>-0.13486259141851581</v>
      </c>
      <c r="AA120" s="37">
        <f t="shared" si="28"/>
        <v>14</v>
      </c>
      <c r="AB120" s="37">
        <f t="shared" si="29"/>
        <v>30</v>
      </c>
      <c r="AC120" s="3">
        <f t="shared" si="30"/>
        <v>0.46666666666666667</v>
      </c>
      <c r="AD120" s="37">
        <f t="shared" si="25"/>
        <v>16.556291390728479</v>
      </c>
      <c r="AE120" s="37">
        <f t="shared" si="26"/>
        <v>83.443708609271525</v>
      </c>
      <c r="AF120" s="37">
        <f t="shared" si="27"/>
        <v>0</v>
      </c>
      <c r="AG120" s="22">
        <v>1</v>
      </c>
      <c r="AH120" s="45">
        <f t="shared" si="17"/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f t="shared" si="18"/>
        <v>78.921387555005907</v>
      </c>
      <c r="U121" s="3">
        <f t="shared" si="19"/>
        <v>9.2261321309547187E-2</v>
      </c>
      <c r="V121" s="3">
        <f t="shared" si="20"/>
        <v>5.3197447692639954E-2</v>
      </c>
      <c r="W121" s="23">
        <f t="shared" si="21"/>
        <v>3.8868899812496811E-2</v>
      </c>
      <c r="X121" s="23">
        <f t="shared" si="22"/>
        <v>0.15849202223175496</v>
      </c>
      <c r="Y121" s="3">
        <f t="shared" si="15"/>
        <v>0.26658678092367283</v>
      </c>
      <c r="Z121" s="3">
        <f t="shared" si="16"/>
        <v>-0.12745806549769884</v>
      </c>
      <c r="AA121" s="37">
        <f t="shared" si="28"/>
        <v>15</v>
      </c>
      <c r="AB121" s="37">
        <f t="shared" si="29"/>
        <v>30</v>
      </c>
      <c r="AC121" s="3">
        <f t="shared" si="30"/>
        <v>0.5</v>
      </c>
      <c r="AD121" s="37">
        <f t="shared" si="25"/>
        <v>63.679245283018872</v>
      </c>
      <c r="AE121" s="37">
        <f t="shared" si="26"/>
        <v>32.547169811320757</v>
      </c>
      <c r="AF121" s="37">
        <f t="shared" si="27"/>
        <v>3.7735849056603774</v>
      </c>
      <c r="AG121" s="22">
        <v>0.86</v>
      </c>
      <c r="AH121" s="45">
        <f t="shared" si="17"/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f t="shared" si="18"/>
        <v>82.171518521134018</v>
      </c>
      <c r="U122" s="3">
        <f t="shared" si="19"/>
        <v>0.13471650960587286</v>
      </c>
      <c r="V122" s="3">
        <f t="shared" si="20"/>
        <v>5.2457592942659115E-2</v>
      </c>
      <c r="W122" s="23">
        <f t="shared" si="21"/>
        <v>4.3254630871321871E-2</v>
      </c>
      <c r="X122" s="23">
        <f t="shared" si="22"/>
        <v>0.15337583831157298</v>
      </c>
      <c r="Y122" s="3">
        <f t="shared" si="15"/>
        <v>0.30064142958287632</v>
      </c>
      <c r="Z122" s="3">
        <f t="shared" si="16"/>
        <v>-7.9285922703519973E-2</v>
      </c>
      <c r="AA122" s="37">
        <f t="shared" si="28"/>
        <v>15</v>
      </c>
      <c r="AB122" s="37">
        <f t="shared" si="29"/>
        <v>30</v>
      </c>
      <c r="AC122" s="3">
        <f t="shared" si="30"/>
        <v>0.5</v>
      </c>
      <c r="AD122" s="37">
        <f t="shared" si="25"/>
        <v>63.679245283018872</v>
      </c>
      <c r="AE122" s="37">
        <f t="shared" si="26"/>
        <v>32.547169811320757</v>
      </c>
      <c r="AF122" s="37">
        <f t="shared" si="27"/>
        <v>3.7735849056603774</v>
      </c>
      <c r="AG122" s="22">
        <v>0.86</v>
      </c>
      <c r="AH122" s="45">
        <f t="shared" si="17"/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f t="shared" si="18"/>
        <v>81.403535712741785</v>
      </c>
      <c r="U123" s="3">
        <f t="shared" si="19"/>
        <v>0.16173955533838263</v>
      </c>
      <c r="V123" s="3">
        <f t="shared" si="20"/>
        <v>2.3374051506032056E-2</v>
      </c>
      <c r="W123" s="23">
        <f t="shared" si="21"/>
        <v>0.10711186454360155</v>
      </c>
      <c r="X123" s="23">
        <f t="shared" si="22"/>
        <v>0.21479926546532799</v>
      </c>
      <c r="Y123" s="3">
        <f t="shared" si="15"/>
        <v>0.34566067464663774</v>
      </c>
      <c r="Z123" s="3">
        <f t="shared" si="16"/>
        <v>-6.2831113531712585E-2</v>
      </c>
      <c r="AA123" s="37">
        <f t="shared" si="28"/>
        <v>15</v>
      </c>
      <c r="AB123" s="37">
        <f t="shared" si="29"/>
        <v>30</v>
      </c>
      <c r="AC123" s="3">
        <f t="shared" si="30"/>
        <v>0.5</v>
      </c>
      <c r="AD123" s="37">
        <f t="shared" si="25"/>
        <v>63.679245283018872</v>
      </c>
      <c r="AE123" s="37">
        <f t="shared" si="26"/>
        <v>32.547169811320757</v>
      </c>
      <c r="AF123" s="37">
        <f t="shared" si="27"/>
        <v>3.7735849056603774</v>
      </c>
      <c r="AG123" s="22">
        <v>0.86</v>
      </c>
      <c r="AH123" s="45">
        <f t="shared" si="17"/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f t="shared" si="18"/>
        <v>80.517622900651702</v>
      </c>
      <c r="U124" s="3">
        <f t="shared" si="19"/>
        <v>0.12565521971292809</v>
      </c>
      <c r="V124" s="3">
        <f t="shared" si="20"/>
        <v>3.47421177296868E-2</v>
      </c>
      <c r="W124" s="23">
        <f t="shared" si="21"/>
        <v>3.4496188070904217E-2</v>
      </c>
      <c r="X124" s="23">
        <f t="shared" si="22"/>
        <v>0.18132370072454521</v>
      </c>
      <c r="Y124" s="3">
        <f t="shared" si="15"/>
        <v>0.30633551664483682</v>
      </c>
      <c r="Z124" s="3">
        <f t="shared" si="16"/>
        <v>-0.10690395619962001</v>
      </c>
      <c r="AA124" s="37">
        <f t="shared" si="28"/>
        <v>15</v>
      </c>
      <c r="AB124" s="37">
        <f t="shared" si="29"/>
        <v>30</v>
      </c>
      <c r="AC124" s="3">
        <f t="shared" si="30"/>
        <v>0.5</v>
      </c>
      <c r="AD124" s="37">
        <f t="shared" si="25"/>
        <v>63.679245283018872</v>
      </c>
      <c r="AE124" s="37">
        <f t="shared" si="26"/>
        <v>32.547169811320757</v>
      </c>
      <c r="AF124" s="37">
        <f t="shared" si="27"/>
        <v>3.7735849056603774</v>
      </c>
      <c r="AG124" s="22">
        <v>0.86</v>
      </c>
      <c r="AH124" s="45">
        <f t="shared" si="17"/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f t="shared" si="18"/>
        <v>77.541103428424435</v>
      </c>
      <c r="U125" s="3">
        <f t="shared" si="19"/>
        <v>8.5221907459867768E-2</v>
      </c>
      <c r="V125" s="3">
        <f t="shared" si="20"/>
        <v>4.5282630642717064E-2</v>
      </c>
      <c r="W125" s="23">
        <f t="shared" si="21"/>
        <v>1.6711797917874343E-2</v>
      </c>
      <c r="X125" s="23">
        <f t="shared" si="22"/>
        <v>0.18647606936131092</v>
      </c>
      <c r="Y125" s="3">
        <f t="shared" si="15"/>
        <v>0.26806922226147351</v>
      </c>
      <c r="Z125" s="3">
        <f t="shared" si="16"/>
        <v>-0.14025117980050147</v>
      </c>
      <c r="AA125" s="37">
        <f t="shared" si="28"/>
        <v>25</v>
      </c>
      <c r="AB125" s="37">
        <f t="shared" si="29"/>
        <v>30</v>
      </c>
      <c r="AC125" s="3">
        <f t="shared" si="30"/>
        <v>0.83333333333333337</v>
      </c>
      <c r="AD125" s="37">
        <f t="shared" si="25"/>
        <v>66.064981949458485</v>
      </c>
      <c r="AE125" s="37">
        <f t="shared" si="26"/>
        <v>30.324909747292416</v>
      </c>
      <c r="AF125" s="37">
        <f t="shared" si="27"/>
        <v>3.6101083032490973</v>
      </c>
      <c r="AG125" s="22">
        <v>0.85</v>
      </c>
      <c r="AH125" s="45">
        <f t="shared" si="17"/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f t="shared" si="18"/>
        <v>79.568496717312982</v>
      </c>
      <c r="U126" s="3">
        <f t="shared" si="19"/>
        <v>0.12058002481389578</v>
      </c>
      <c r="V126" s="3">
        <f t="shared" si="20"/>
        <v>1.665899560372841E-2</v>
      </c>
      <c r="W126" s="23">
        <f t="shared" si="21"/>
        <v>2.3500117036475001E-2</v>
      </c>
      <c r="X126" s="23">
        <f t="shared" si="22"/>
        <v>0.18512761064255712</v>
      </c>
      <c r="Y126" s="3">
        <f t="shared" si="15"/>
        <v>0.29546441515947358</v>
      </c>
      <c r="Z126" s="3">
        <f t="shared" si="16"/>
        <v>-8.9303733602421803E-2</v>
      </c>
      <c r="AA126" s="37">
        <f t="shared" si="28"/>
        <v>25</v>
      </c>
      <c r="AB126" s="37">
        <f t="shared" si="29"/>
        <v>30</v>
      </c>
      <c r="AC126" s="3">
        <f t="shared" si="30"/>
        <v>0.83333333333333337</v>
      </c>
      <c r="AD126" s="37">
        <f t="shared" si="25"/>
        <v>66.064981949458485</v>
      </c>
      <c r="AE126" s="37">
        <f t="shared" si="26"/>
        <v>30.324909747292416</v>
      </c>
      <c r="AF126" s="37">
        <f t="shared" si="27"/>
        <v>3.6101083032490973</v>
      </c>
      <c r="AG126" s="22">
        <v>0.85</v>
      </c>
      <c r="AH126" s="45">
        <f t="shared" si="17"/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f t="shared" si="18"/>
        <v>78.645253059214056</v>
      </c>
      <c r="U127" s="3">
        <f t="shared" si="19"/>
        <v>0.11578202035036186</v>
      </c>
      <c r="V127" s="3">
        <f t="shared" si="20"/>
        <v>1.3874774961088743E-2</v>
      </c>
      <c r="W127" s="23">
        <f t="shared" si="21"/>
        <v>3.1268833155625612E-2</v>
      </c>
      <c r="X127" s="23">
        <f t="shared" si="22"/>
        <v>0.19904255547216254</v>
      </c>
      <c r="Y127" s="3">
        <f t="shared" si="15"/>
        <v>0.2912717044287933</v>
      </c>
      <c r="Z127" s="3">
        <f t="shared" si="16"/>
        <v>-0.11817922102656891</v>
      </c>
      <c r="AA127" s="37">
        <f t="shared" si="28"/>
        <v>25</v>
      </c>
      <c r="AB127" s="37">
        <f t="shared" si="29"/>
        <v>30</v>
      </c>
      <c r="AC127" s="3">
        <f t="shared" si="30"/>
        <v>0.83333333333333337</v>
      </c>
      <c r="AD127" s="37">
        <f t="shared" si="25"/>
        <v>66.064981949458485</v>
      </c>
      <c r="AE127" s="37">
        <f t="shared" si="26"/>
        <v>30.324909747292416</v>
      </c>
      <c r="AF127" s="37">
        <f t="shared" si="27"/>
        <v>3.6101083032490973</v>
      </c>
      <c r="AG127" s="22">
        <v>0.85</v>
      </c>
      <c r="AH127" s="45">
        <f t="shared" si="17"/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f t="shared" si="18"/>
        <v>79.103280527598926</v>
      </c>
      <c r="U128" s="3">
        <f t="shared" si="19"/>
        <v>8.6459849927203458E-2</v>
      </c>
      <c r="V128" s="3">
        <f t="shared" si="20"/>
        <v>6.0127583158874093E-2</v>
      </c>
      <c r="W128" s="23">
        <f t="shared" si="21"/>
        <v>3.6828186316328303E-2</v>
      </c>
      <c r="X128" s="23">
        <f t="shared" si="22"/>
        <v>0.15572157489856339</v>
      </c>
      <c r="Y128" s="3">
        <f t="shared" si="15"/>
        <v>0.26924950299797307</v>
      </c>
      <c r="Z128" s="3">
        <f t="shared" si="16"/>
        <v>-0.13253012048192769</v>
      </c>
      <c r="AA128" s="37">
        <f t="shared" si="28"/>
        <v>17</v>
      </c>
      <c r="AB128" s="37">
        <f t="shared" si="29"/>
        <v>30</v>
      </c>
      <c r="AC128" s="3">
        <f t="shared" si="30"/>
        <v>0.56666666666666665</v>
      </c>
      <c r="AD128" s="37">
        <f t="shared" si="25"/>
        <v>45.217391304347828</v>
      </c>
      <c r="AE128" s="37">
        <f t="shared" si="26"/>
        <v>54.782608695652179</v>
      </c>
      <c r="AF128" s="37">
        <f t="shared" si="27"/>
        <v>0</v>
      </c>
      <c r="AG128" s="22">
        <v>1.08</v>
      </c>
      <c r="AH128" s="45">
        <f t="shared" si="17"/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f t="shared" si="18"/>
        <v>79.809303872276828</v>
      </c>
      <c r="U129" s="3">
        <f t="shared" si="19"/>
        <v>0.10112052473353378</v>
      </c>
      <c r="V129" s="3">
        <f t="shared" si="20"/>
        <v>3.6046548875260376E-2</v>
      </c>
      <c r="W129" s="23">
        <f t="shared" si="21"/>
        <v>2.2401105487480037E-2</v>
      </c>
      <c r="X129" s="23">
        <f t="shared" si="22"/>
        <v>0.16605131736905912</v>
      </c>
      <c r="Y129" s="3">
        <f t="shared" si="15"/>
        <v>0.28673044225432609</v>
      </c>
      <c r="Z129" s="3">
        <f t="shared" si="16"/>
        <v>-0.10326120011190991</v>
      </c>
      <c r="AA129" s="37">
        <f t="shared" si="28"/>
        <v>17</v>
      </c>
      <c r="AB129" s="37">
        <f t="shared" si="29"/>
        <v>30</v>
      </c>
      <c r="AC129" s="3">
        <f t="shared" si="30"/>
        <v>0.56666666666666665</v>
      </c>
      <c r="AD129" s="37">
        <f t="shared" si="25"/>
        <v>45.217391304347828</v>
      </c>
      <c r="AE129" s="37">
        <f t="shared" si="26"/>
        <v>54.782608695652179</v>
      </c>
      <c r="AF129" s="37">
        <f t="shared" si="27"/>
        <v>0</v>
      </c>
      <c r="AG129" s="22">
        <v>1.08</v>
      </c>
      <c r="AH129" s="45">
        <f t="shared" si="17"/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f t="shared" si="18"/>
        <v>78.935674364718722</v>
      </c>
      <c r="U130" s="3">
        <f t="shared" si="19"/>
        <v>9.2060771689286225E-2</v>
      </c>
      <c r="V130" s="3">
        <f t="shared" si="20"/>
        <v>4.3601746637318251E-2</v>
      </c>
      <c r="W130" s="23">
        <f t="shared" si="21"/>
        <v>2.6247457122537697E-2</v>
      </c>
      <c r="X130" s="23">
        <f t="shared" si="22"/>
        <v>0.16607713402044377</v>
      </c>
      <c r="Y130" s="3">
        <f t="shared" ref="Y130:Y193" si="31">(M130*(1-I130)*(M130-I130))^(1/3)</f>
        <v>0.27443377541844233</v>
      </c>
      <c r="Z130" s="3">
        <f t="shared" ref="Z130:Z193" si="32">(M130-P130)/(M130+P130)</f>
        <v>-0.13871507782909653</v>
      </c>
      <c r="AA130" s="37">
        <f t="shared" si="28"/>
        <v>17</v>
      </c>
      <c r="AB130" s="37">
        <f t="shared" si="29"/>
        <v>30</v>
      </c>
      <c r="AC130" s="3">
        <f t="shared" si="30"/>
        <v>0.56666666666666665</v>
      </c>
      <c r="AD130" s="37">
        <f t="shared" si="25"/>
        <v>45.217391304347828</v>
      </c>
      <c r="AE130" s="37">
        <f t="shared" si="26"/>
        <v>54.782608695652179</v>
      </c>
      <c r="AF130" s="37">
        <f t="shared" si="27"/>
        <v>0</v>
      </c>
      <c r="AG130" s="22">
        <v>1.08</v>
      </c>
      <c r="AH130" s="45">
        <f t="shared" ref="AH130:AH193" si="33">INDEX($AS$2:$AS$94,MATCH($A130,$AR$2:$AR$94,0))</f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f t="shared" ref="T131:T194" si="34">100*SQRT(R131+0.5)</f>
        <v>85.470734306506827</v>
      </c>
      <c r="U131" s="3">
        <f t="shared" ref="U131:U194" si="35">2.5*((M131 - I131) / (M131 + 6*I131 -7.5*G131 +1))</f>
        <v>0.19643824818956601</v>
      </c>
      <c r="V131" s="3">
        <f t="shared" ref="V131:V194" si="36">(2*(P131-I131)/(P131+I131+1))-(Q131/2)</f>
        <v>6.649952364742065E-2</v>
      </c>
      <c r="W131" s="23">
        <f t="shared" ref="W131:W194" si="37">(O131 - K131)*1.5 / (O131 + K131 + 0.5)</f>
        <v>2.5629198148811729E-2</v>
      </c>
      <c r="X131" s="23">
        <f t="shared" ref="X131:X194" si="38">(SQRT((I131*I131)+(H131*H131)+(M131*M131)))/3</f>
        <v>0.18117829462836998</v>
      </c>
      <c r="Y131" s="3">
        <f t="shared" si="31"/>
        <v>0.36797135752478982</v>
      </c>
      <c r="Z131" s="3">
        <f t="shared" si="32"/>
        <v>-4.6232090246115555E-2</v>
      </c>
      <c r="AA131" s="37">
        <f t="shared" si="28"/>
        <v>17</v>
      </c>
      <c r="AB131" s="37">
        <f t="shared" si="29"/>
        <v>30</v>
      </c>
      <c r="AC131" s="3">
        <f t="shared" si="30"/>
        <v>0.56666666666666665</v>
      </c>
      <c r="AD131" s="37">
        <f t="shared" si="25"/>
        <v>67.672413793103445</v>
      </c>
      <c r="AE131" s="37">
        <f t="shared" si="26"/>
        <v>32.327586206896555</v>
      </c>
      <c r="AF131" s="37">
        <f t="shared" si="27"/>
        <v>0</v>
      </c>
      <c r="AG131" s="22">
        <v>0.88</v>
      </c>
      <c r="AH131" s="45">
        <f t="shared" si="33"/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f t="shared" si="34"/>
        <v>83.983521831151492</v>
      </c>
      <c r="U132" s="3">
        <f t="shared" si="35"/>
        <v>0.1673813090871519</v>
      </c>
      <c r="V132" s="3">
        <f t="shared" si="36"/>
        <v>5.6293771611583221E-2</v>
      </c>
      <c r="W132" s="23">
        <f t="shared" si="37"/>
        <v>4.1830184914194511E-2</v>
      </c>
      <c r="X132" s="23">
        <f t="shared" si="38"/>
        <v>0.16442688344671622</v>
      </c>
      <c r="Y132" s="3">
        <f t="shared" si="31"/>
        <v>0.33302826348856807</v>
      </c>
      <c r="Z132" s="3">
        <f t="shared" si="32"/>
        <v>-6.1887322901638689E-2</v>
      </c>
      <c r="AA132" s="37">
        <f t="shared" si="28"/>
        <v>17</v>
      </c>
      <c r="AB132" s="37">
        <f t="shared" si="29"/>
        <v>30</v>
      </c>
      <c r="AC132" s="3">
        <f t="shared" si="30"/>
        <v>0.56666666666666665</v>
      </c>
      <c r="AD132" s="37">
        <f t="shared" si="25"/>
        <v>67.672413793103445</v>
      </c>
      <c r="AE132" s="37">
        <f t="shared" si="26"/>
        <v>32.327586206896555</v>
      </c>
      <c r="AF132" s="37">
        <f t="shared" si="27"/>
        <v>0</v>
      </c>
      <c r="AG132" s="22">
        <v>0.88</v>
      </c>
      <c r="AH132" s="45">
        <f t="shared" si="33"/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f t="shared" si="34"/>
        <v>82.361455869088459</v>
      </c>
      <c r="U133" s="3">
        <f t="shared" si="35"/>
        <v>0.1511634112498666</v>
      </c>
      <c r="V133" s="3">
        <f t="shared" si="36"/>
        <v>5.678135290623873E-2</v>
      </c>
      <c r="W133" s="23">
        <f t="shared" si="37"/>
        <v>4.1702557034922323E-2</v>
      </c>
      <c r="X133" s="23">
        <f t="shared" si="38"/>
        <v>0.16696807745461073</v>
      </c>
      <c r="Y133" s="3">
        <f t="shared" si="31"/>
        <v>0.31528118810678524</v>
      </c>
      <c r="Z133" s="3">
        <f t="shared" si="32"/>
        <v>-9.8767215640951547E-2</v>
      </c>
      <c r="AA133" s="37">
        <f t="shared" si="28"/>
        <v>17</v>
      </c>
      <c r="AB133" s="37">
        <f t="shared" si="29"/>
        <v>30</v>
      </c>
      <c r="AC133" s="3">
        <f t="shared" si="30"/>
        <v>0.56666666666666665</v>
      </c>
      <c r="AD133" s="37">
        <f t="shared" si="25"/>
        <v>67.672413793103445</v>
      </c>
      <c r="AE133" s="37">
        <f t="shared" si="26"/>
        <v>32.327586206896555</v>
      </c>
      <c r="AF133" s="37">
        <f t="shared" si="27"/>
        <v>0</v>
      </c>
      <c r="AG133" s="22">
        <v>0.88</v>
      </c>
      <c r="AH133" s="45">
        <f t="shared" si="33"/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f t="shared" si="34"/>
        <v>83.217133183956122</v>
      </c>
      <c r="U134" s="3">
        <f t="shared" si="35"/>
        <v>0.17432168314555063</v>
      </c>
      <c r="V134" s="3">
        <f t="shared" si="36"/>
        <v>3.17353954933767E-2</v>
      </c>
      <c r="W134" s="23">
        <f t="shared" si="37"/>
        <v>3.6654203353033377E-2</v>
      </c>
      <c r="X134" s="23">
        <f t="shared" si="38"/>
        <v>0.16710744713772899</v>
      </c>
      <c r="Y134" s="3">
        <f t="shared" si="31"/>
        <v>0.32389379773817256</v>
      </c>
      <c r="Z134" s="3">
        <f t="shared" si="32"/>
        <v>-3.0839277192348923E-2</v>
      </c>
      <c r="AA134" s="37">
        <f t="shared" si="28"/>
        <v>18</v>
      </c>
      <c r="AB134" s="37">
        <f t="shared" si="29"/>
        <v>30</v>
      </c>
      <c r="AC134" s="3">
        <f t="shared" si="30"/>
        <v>0.6</v>
      </c>
      <c r="AD134" s="37">
        <f t="shared" si="25"/>
        <v>63.837638376383765</v>
      </c>
      <c r="AE134" s="37">
        <f t="shared" si="26"/>
        <v>36.162361623616235</v>
      </c>
      <c r="AF134" s="37">
        <f t="shared" si="27"/>
        <v>0</v>
      </c>
      <c r="AG134" s="22">
        <v>0.69</v>
      </c>
      <c r="AH134" s="45">
        <f t="shared" si="33"/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f t="shared" si="34"/>
        <v>77.857142443490545</v>
      </c>
      <c r="U135" s="3">
        <f t="shared" si="35"/>
        <v>9.900640421925036E-2</v>
      </c>
      <c r="V135" s="3">
        <f t="shared" si="36"/>
        <v>3.0435548415433084E-2</v>
      </c>
      <c r="W135" s="23">
        <f t="shared" si="37"/>
        <v>1.5701450048928055E-2</v>
      </c>
      <c r="X135" s="23">
        <f t="shared" si="38"/>
        <v>0.20800469278894218</v>
      </c>
      <c r="Y135" s="3">
        <f t="shared" si="31"/>
        <v>0.28765190575021798</v>
      </c>
      <c r="Z135" s="3">
        <f t="shared" si="32"/>
        <v>-0.12081957837067656</v>
      </c>
      <c r="AA135" s="37">
        <f t="shared" si="28"/>
        <v>18</v>
      </c>
      <c r="AB135" s="37">
        <f t="shared" si="29"/>
        <v>30</v>
      </c>
      <c r="AC135" s="3">
        <f t="shared" si="30"/>
        <v>0.6</v>
      </c>
      <c r="AD135" s="37">
        <f t="shared" si="25"/>
        <v>63.837638376383765</v>
      </c>
      <c r="AE135" s="37">
        <f t="shared" si="26"/>
        <v>36.162361623616235</v>
      </c>
      <c r="AF135" s="37">
        <f t="shared" si="27"/>
        <v>0</v>
      </c>
      <c r="AG135" s="22">
        <v>0.69</v>
      </c>
      <c r="AH135" s="45">
        <f t="shared" si="33"/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f t="shared" si="34"/>
        <v>82.720148396987739</v>
      </c>
      <c r="U136" s="3">
        <f t="shared" si="35"/>
        <v>0.15397260273972607</v>
      </c>
      <c r="V136" s="3">
        <f t="shared" si="36"/>
        <v>5.5435622154871605E-2</v>
      </c>
      <c r="W136" s="23">
        <f t="shared" si="37"/>
        <v>3.2481290945919554E-2</v>
      </c>
      <c r="X136" s="23">
        <f t="shared" si="38"/>
        <v>0.16051594590223392</v>
      </c>
      <c r="Y136" s="3">
        <f t="shared" si="31"/>
        <v>0.31243274467235871</v>
      </c>
      <c r="Z136" s="3">
        <f t="shared" si="32"/>
        <v>-6.0280458932799118E-2</v>
      </c>
      <c r="AA136" s="37">
        <f t="shared" si="28"/>
        <v>18</v>
      </c>
      <c r="AB136" s="37">
        <f t="shared" si="29"/>
        <v>30</v>
      </c>
      <c r="AC136" s="3">
        <f t="shared" si="30"/>
        <v>0.6</v>
      </c>
      <c r="AD136" s="37">
        <f t="shared" si="25"/>
        <v>63.837638376383765</v>
      </c>
      <c r="AE136" s="37">
        <f t="shared" si="26"/>
        <v>36.162361623616235</v>
      </c>
      <c r="AF136" s="37">
        <f t="shared" si="27"/>
        <v>0</v>
      </c>
      <c r="AG136" s="22">
        <v>0.69</v>
      </c>
      <c r="AH136" s="45">
        <f t="shared" si="33"/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f t="shared" si="34"/>
        <v>82.022245416953467</v>
      </c>
      <c r="U137" s="3">
        <f t="shared" si="35"/>
        <v>0.14867750944636107</v>
      </c>
      <c r="V137" s="3">
        <f t="shared" si="36"/>
        <v>5.7861224147568474E-2</v>
      </c>
      <c r="W137" s="23">
        <f t="shared" si="37"/>
        <v>3.5654568702665521E-2</v>
      </c>
      <c r="X137" s="23">
        <f t="shared" si="38"/>
        <v>0.16685155078691957</v>
      </c>
      <c r="Y137" s="3">
        <f t="shared" si="31"/>
        <v>0.30941328638710719</v>
      </c>
      <c r="Z137" s="3">
        <f t="shared" si="32"/>
        <v>-8.7793107715151919E-2</v>
      </c>
      <c r="AA137" s="37">
        <f t="shared" si="28"/>
        <v>18</v>
      </c>
      <c r="AB137" s="37">
        <f t="shared" si="29"/>
        <v>30</v>
      </c>
      <c r="AC137" s="3">
        <f t="shared" si="30"/>
        <v>0.6</v>
      </c>
      <c r="AD137" s="37">
        <f t="shared" si="25"/>
        <v>63.837638376383765</v>
      </c>
      <c r="AE137" s="37">
        <f t="shared" si="26"/>
        <v>36.162361623616235</v>
      </c>
      <c r="AF137" s="37">
        <f t="shared" si="27"/>
        <v>0</v>
      </c>
      <c r="AG137" s="22">
        <v>0.69</v>
      </c>
      <c r="AH137" s="45">
        <f t="shared" si="33"/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f t="shared" si="34"/>
        <v>79.972626103916824</v>
      </c>
      <c r="U138" s="3">
        <f t="shared" si="35"/>
        <v>0.10358259316230829</v>
      </c>
      <c r="V138" s="3">
        <f t="shared" si="36"/>
        <v>7.1280168446541975E-2</v>
      </c>
      <c r="W138" s="23">
        <f t="shared" si="37"/>
        <v>3.2220121643470032E-2</v>
      </c>
      <c r="X138" s="23">
        <f t="shared" si="38"/>
        <v>0.15477279763863186</v>
      </c>
      <c r="Y138" s="3">
        <f t="shared" si="31"/>
        <v>0.27649639537193504</v>
      </c>
      <c r="Z138" s="3">
        <f t="shared" si="32"/>
        <v>-0.13138751226223996</v>
      </c>
      <c r="AA138" s="37">
        <f t="shared" si="28"/>
        <v>19</v>
      </c>
      <c r="AB138" s="37">
        <f t="shared" si="29"/>
        <v>30</v>
      </c>
      <c r="AC138" s="3">
        <f t="shared" si="30"/>
        <v>0.6333333333333333</v>
      </c>
      <c r="AD138" s="37">
        <f t="shared" si="25"/>
        <v>55.033557046979865</v>
      </c>
      <c r="AE138" s="37">
        <f t="shared" si="26"/>
        <v>44.966442953020135</v>
      </c>
      <c r="AF138" s="37">
        <f t="shared" si="27"/>
        <v>0</v>
      </c>
      <c r="AG138" s="22">
        <v>0.61</v>
      </c>
      <c r="AH138" s="45">
        <f t="shared" si="33"/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f t="shared" si="34"/>
        <v>80.250432240075924</v>
      </c>
      <c r="U139" s="3">
        <f t="shared" si="35"/>
        <v>0.11789675139856703</v>
      </c>
      <c r="V139" s="3">
        <f t="shared" si="36"/>
        <v>2.6130331681884889E-2</v>
      </c>
      <c r="W139" s="23">
        <f t="shared" si="37"/>
        <v>2.741438078234051E-2</v>
      </c>
      <c r="X139" s="23">
        <f t="shared" si="38"/>
        <v>0.17340046456428862</v>
      </c>
      <c r="Y139" s="3">
        <f t="shared" si="31"/>
        <v>0.29702681921009988</v>
      </c>
      <c r="Z139" s="3">
        <f t="shared" si="32"/>
        <v>-8.2396778652563257E-2</v>
      </c>
      <c r="AA139" s="37">
        <f t="shared" si="28"/>
        <v>19</v>
      </c>
      <c r="AB139" s="37">
        <f t="shared" si="29"/>
        <v>30</v>
      </c>
      <c r="AC139" s="3">
        <f t="shared" si="30"/>
        <v>0.6333333333333333</v>
      </c>
      <c r="AD139" s="37">
        <f t="shared" si="25"/>
        <v>55.033557046979865</v>
      </c>
      <c r="AE139" s="37">
        <f t="shared" si="26"/>
        <v>44.966442953020135</v>
      </c>
      <c r="AF139" s="37">
        <f t="shared" si="27"/>
        <v>0</v>
      </c>
      <c r="AG139" s="22">
        <v>0.61</v>
      </c>
      <c r="AH139" s="45">
        <f t="shared" si="33"/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f t="shared" si="34"/>
        <v>79.246093295646148</v>
      </c>
      <c r="U140" s="3">
        <f t="shared" si="35"/>
        <v>0.11170212765957446</v>
      </c>
      <c r="V140" s="3">
        <f t="shared" si="36"/>
        <v>2.8883254815077725E-2</v>
      </c>
      <c r="W140" s="23">
        <f t="shared" si="37"/>
        <v>4.7573304777802319E-2</v>
      </c>
      <c r="X140" s="23">
        <f t="shared" si="38"/>
        <v>0.18423258548789775</v>
      </c>
      <c r="Y140" s="3">
        <f t="shared" si="31"/>
        <v>0.29192609387154494</v>
      </c>
      <c r="Z140" s="3">
        <f t="shared" si="32"/>
        <v>-0.10933530313713641</v>
      </c>
      <c r="AA140" s="37">
        <f t="shared" si="28"/>
        <v>19</v>
      </c>
      <c r="AB140" s="37">
        <f t="shared" si="29"/>
        <v>30</v>
      </c>
      <c r="AC140" s="3">
        <f t="shared" si="30"/>
        <v>0.6333333333333333</v>
      </c>
      <c r="AD140" s="37">
        <f t="shared" si="25"/>
        <v>55.033557046979865</v>
      </c>
      <c r="AE140" s="37">
        <f t="shared" si="26"/>
        <v>44.966442953020135</v>
      </c>
      <c r="AF140" s="37">
        <f t="shared" si="27"/>
        <v>0</v>
      </c>
      <c r="AG140" s="22">
        <v>0.61</v>
      </c>
      <c r="AH140" s="45">
        <f t="shared" si="33"/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f t="shared" si="34"/>
        <v>84.258459099209887</v>
      </c>
      <c r="U141" s="3">
        <f t="shared" si="35"/>
        <v>0.15322602172926508</v>
      </c>
      <c r="V141" s="3">
        <f t="shared" si="36"/>
        <v>5.029514964732798E-2</v>
      </c>
      <c r="W141" s="23">
        <f t="shared" si="37"/>
        <v>3.0450526094828276E-2</v>
      </c>
      <c r="X141" s="23">
        <f t="shared" si="38"/>
        <v>0.14153758825445942</v>
      </c>
      <c r="Y141" s="3">
        <f t="shared" si="31"/>
        <v>0.3099377556610769</v>
      </c>
      <c r="Z141" s="3">
        <f t="shared" si="32"/>
        <v>-3.9070442992011671E-2</v>
      </c>
      <c r="AA141" s="37">
        <f t="shared" si="28"/>
        <v>18</v>
      </c>
      <c r="AB141" s="37">
        <f t="shared" si="29"/>
        <v>30</v>
      </c>
      <c r="AC141" s="3">
        <f t="shared" si="30"/>
        <v>0.6</v>
      </c>
      <c r="AD141" s="37">
        <f t="shared" si="25"/>
        <v>66.666666666666671</v>
      </c>
      <c r="AE141" s="37">
        <f t="shared" si="26"/>
        <v>32.302405498281786</v>
      </c>
      <c r="AF141" s="37">
        <f t="shared" si="27"/>
        <v>1.0309278350515465</v>
      </c>
      <c r="AG141" s="22">
        <v>1.04</v>
      </c>
      <c r="AH141" s="45">
        <f t="shared" si="33"/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f t="shared" si="34"/>
        <v>78.607716208227302</v>
      </c>
      <c r="U142" s="3">
        <f t="shared" si="35"/>
        <v>8.338748104829978E-2</v>
      </c>
      <c r="V142" s="3">
        <f t="shared" si="36"/>
        <v>5.8617080345139877E-2</v>
      </c>
      <c r="W142" s="23">
        <f t="shared" si="37"/>
        <v>2.7163968458451943E-2</v>
      </c>
      <c r="X142" s="23">
        <f t="shared" si="38"/>
        <v>0.16623716658904999</v>
      </c>
      <c r="Y142" s="3">
        <f t="shared" si="31"/>
        <v>0.27149043148833552</v>
      </c>
      <c r="Z142" s="3">
        <f t="shared" si="32"/>
        <v>-0.14602903501280956</v>
      </c>
      <c r="AA142" s="37">
        <f t="shared" si="28"/>
        <v>18</v>
      </c>
      <c r="AB142" s="37">
        <f t="shared" si="29"/>
        <v>30</v>
      </c>
      <c r="AC142" s="3">
        <f t="shared" si="30"/>
        <v>0.6</v>
      </c>
      <c r="AD142" s="37">
        <f t="shared" si="25"/>
        <v>66.666666666666671</v>
      </c>
      <c r="AE142" s="37">
        <f t="shared" si="26"/>
        <v>32.302405498281786</v>
      </c>
      <c r="AF142" s="37">
        <f t="shared" si="27"/>
        <v>1.0309278350515465</v>
      </c>
      <c r="AG142" s="22">
        <v>1.04</v>
      </c>
      <c r="AH142" s="45">
        <f t="shared" si="33"/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f t="shared" si="34"/>
        <v>80.889777223608988</v>
      </c>
      <c r="U143" s="3">
        <f t="shared" si="35"/>
        <v>0.11851620391036516</v>
      </c>
      <c r="V143" s="3">
        <f t="shared" si="36"/>
        <v>2.4702862673105369E-2</v>
      </c>
      <c r="W143" s="23">
        <f t="shared" si="37"/>
        <v>2.4620134882587137E-2</v>
      </c>
      <c r="X143" s="23">
        <f t="shared" si="38"/>
        <v>0.1769779647300759</v>
      </c>
      <c r="Y143" s="3">
        <f t="shared" si="31"/>
        <v>0.31040353884750937</v>
      </c>
      <c r="Z143" s="3">
        <f t="shared" si="32"/>
        <v>-7.648310257036238E-2</v>
      </c>
      <c r="AA143" s="37">
        <f t="shared" si="28"/>
        <v>18</v>
      </c>
      <c r="AB143" s="37">
        <f t="shared" si="29"/>
        <v>30</v>
      </c>
      <c r="AC143" s="3">
        <f t="shared" si="30"/>
        <v>0.6</v>
      </c>
      <c r="AD143" s="37">
        <f t="shared" si="25"/>
        <v>66.666666666666671</v>
      </c>
      <c r="AE143" s="37">
        <f t="shared" si="26"/>
        <v>32.302405498281786</v>
      </c>
      <c r="AF143" s="37">
        <f t="shared" si="27"/>
        <v>1.0309278350515465</v>
      </c>
      <c r="AG143" s="22">
        <v>1.04</v>
      </c>
      <c r="AH143" s="45">
        <f t="shared" si="33"/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f t="shared" si="34"/>
        <v>79.078959870185557</v>
      </c>
      <c r="U144" s="3">
        <f t="shared" si="35"/>
        <v>0.10053619302949067</v>
      </c>
      <c r="V144" s="3">
        <f t="shared" si="36"/>
        <v>2.292631797949049E-2</v>
      </c>
      <c r="W144" s="23">
        <f t="shared" si="37"/>
        <v>3.7255956287609811E-2</v>
      </c>
      <c r="X144" s="23">
        <f t="shared" si="38"/>
        <v>0.18667076185984063</v>
      </c>
      <c r="Y144" s="3">
        <f t="shared" si="31"/>
        <v>0.29217922318247541</v>
      </c>
      <c r="Z144" s="3">
        <f t="shared" si="32"/>
        <v>-0.11835630189749796</v>
      </c>
      <c r="AA144" s="37">
        <f t="shared" si="28"/>
        <v>18</v>
      </c>
      <c r="AB144" s="37">
        <f t="shared" si="29"/>
        <v>30</v>
      </c>
      <c r="AC144" s="3">
        <f t="shared" si="30"/>
        <v>0.6</v>
      </c>
      <c r="AD144" s="37">
        <f t="shared" si="25"/>
        <v>66.666666666666671</v>
      </c>
      <c r="AE144" s="37">
        <f t="shared" si="26"/>
        <v>32.302405498281786</v>
      </c>
      <c r="AF144" s="37">
        <f t="shared" si="27"/>
        <v>1.0309278350515465</v>
      </c>
      <c r="AG144" s="22">
        <v>1.04</v>
      </c>
      <c r="AH144" s="45">
        <f t="shared" si="33"/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f t="shared" si="34"/>
        <v>85.974603930617349</v>
      </c>
      <c r="U145" s="3">
        <f t="shared" si="35"/>
        <v>0.1652067691574306</v>
      </c>
      <c r="V145" s="3">
        <f t="shared" si="36"/>
        <v>5.3532799545037868E-2</v>
      </c>
      <c r="W145" s="23">
        <f t="shared" si="37"/>
        <v>3.4374320221690451E-2</v>
      </c>
      <c r="X145" s="23">
        <f t="shared" si="38"/>
        <v>0.12044281722968049</v>
      </c>
      <c r="Y145" s="3">
        <f t="shared" si="31"/>
        <v>0.29716284211565958</v>
      </c>
      <c r="Z145" s="3">
        <f t="shared" si="32"/>
        <v>-1.5337160483249101E-2</v>
      </c>
      <c r="AA145" s="37">
        <f t="shared" si="28"/>
        <v>21</v>
      </c>
      <c r="AB145" s="37">
        <f t="shared" si="29"/>
        <v>30</v>
      </c>
      <c r="AC145" s="3">
        <f t="shared" si="30"/>
        <v>0.7</v>
      </c>
      <c r="AD145" s="37">
        <f t="shared" si="25"/>
        <v>36.5</v>
      </c>
      <c r="AE145" s="37">
        <f t="shared" si="26"/>
        <v>61</v>
      </c>
      <c r="AF145" s="37">
        <f t="shared" si="27"/>
        <v>2.5</v>
      </c>
      <c r="AG145" s="22">
        <v>1.04</v>
      </c>
      <c r="AH145" s="45">
        <f t="shared" si="33"/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f t="shared" si="34"/>
        <v>80.713605545636597</v>
      </c>
      <c r="U146" s="3">
        <f t="shared" si="35"/>
        <v>9.8457622042527698E-2</v>
      </c>
      <c r="V146" s="3">
        <f t="shared" si="36"/>
        <v>6.7190313137342667E-2</v>
      </c>
      <c r="W146" s="23">
        <f t="shared" si="37"/>
        <v>3.6033901140260366E-2</v>
      </c>
      <c r="X146" s="23">
        <f t="shared" si="38"/>
        <v>0.13249359313650688</v>
      </c>
      <c r="Y146" s="3">
        <f t="shared" si="31"/>
        <v>0.26415792361916879</v>
      </c>
      <c r="Z146" s="3">
        <f t="shared" si="32"/>
        <v>-0.12710655761562414</v>
      </c>
      <c r="AA146" s="37">
        <f t="shared" si="28"/>
        <v>21</v>
      </c>
      <c r="AB146" s="37">
        <f t="shared" si="29"/>
        <v>30</v>
      </c>
      <c r="AC146" s="3">
        <f t="shared" si="30"/>
        <v>0.7</v>
      </c>
      <c r="AD146" s="37">
        <f t="shared" si="25"/>
        <v>36.5</v>
      </c>
      <c r="AE146" s="37">
        <f t="shared" si="26"/>
        <v>61</v>
      </c>
      <c r="AF146" s="37">
        <f t="shared" si="27"/>
        <v>2.5</v>
      </c>
      <c r="AG146" s="22">
        <v>1.04</v>
      </c>
      <c r="AH146" s="45">
        <f t="shared" si="33"/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f t="shared" si="34"/>
        <v>80.759006774624382</v>
      </c>
      <c r="U147" s="3">
        <f t="shared" si="35"/>
        <v>0.10408336665333869</v>
      </c>
      <c r="V147" s="3">
        <f t="shared" si="36"/>
        <v>5.085356396290297E-2</v>
      </c>
      <c r="W147" s="23">
        <f t="shared" si="37"/>
        <v>3.7091470247827607E-2</v>
      </c>
      <c r="X147" s="23">
        <f t="shared" si="38"/>
        <v>0.13971324998804596</v>
      </c>
      <c r="Y147" s="3">
        <f t="shared" si="31"/>
        <v>0.27221375354455918</v>
      </c>
      <c r="Z147" s="3">
        <f t="shared" si="32"/>
        <v>-0.11633642554861127</v>
      </c>
      <c r="AA147" s="37">
        <f t="shared" si="28"/>
        <v>21</v>
      </c>
      <c r="AB147" s="37">
        <f t="shared" si="29"/>
        <v>30</v>
      </c>
      <c r="AC147" s="3">
        <f t="shared" si="30"/>
        <v>0.7</v>
      </c>
      <c r="AD147" s="37">
        <f t="shared" si="25"/>
        <v>36.5</v>
      </c>
      <c r="AE147" s="37">
        <f t="shared" si="26"/>
        <v>61</v>
      </c>
      <c r="AF147" s="37">
        <f t="shared" si="27"/>
        <v>2.5</v>
      </c>
      <c r="AG147" s="22">
        <v>1.04</v>
      </c>
      <c r="AH147" s="45">
        <f t="shared" si="33"/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f t="shared" si="34"/>
        <v>79.818950473156193</v>
      </c>
      <c r="U148" s="3">
        <f t="shared" si="35"/>
        <v>9.6803187096147297E-2</v>
      </c>
      <c r="V148" s="3">
        <f t="shared" si="36"/>
        <v>5.1136061925610821E-2</v>
      </c>
      <c r="W148" s="23">
        <f t="shared" si="37"/>
        <v>3.7196429990201015E-2</v>
      </c>
      <c r="X148" s="23">
        <f t="shared" si="38"/>
        <v>0.14942963040991719</v>
      </c>
      <c r="Y148" s="3">
        <f t="shared" si="31"/>
        <v>0.27023557318792035</v>
      </c>
      <c r="Z148" s="3">
        <f t="shared" si="32"/>
        <v>-0.1336941848730685</v>
      </c>
      <c r="AA148" s="37">
        <f t="shared" si="28"/>
        <v>21</v>
      </c>
      <c r="AB148" s="37">
        <f t="shared" si="29"/>
        <v>30</v>
      </c>
      <c r="AC148" s="3">
        <f t="shared" si="30"/>
        <v>0.7</v>
      </c>
      <c r="AD148" s="37">
        <f t="shared" si="25"/>
        <v>36.5</v>
      </c>
      <c r="AE148" s="37">
        <f t="shared" si="26"/>
        <v>61</v>
      </c>
      <c r="AF148" s="37">
        <f t="shared" si="27"/>
        <v>2.5</v>
      </c>
      <c r="AG148" s="22">
        <v>1.04</v>
      </c>
      <c r="AH148" s="45">
        <f t="shared" si="33"/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f t="shared" si="34"/>
        <v>84.166252268884506</v>
      </c>
      <c r="U149" s="3">
        <f t="shared" si="35"/>
        <v>0.13932642190274358</v>
      </c>
      <c r="V149" s="3">
        <f t="shared" si="36"/>
        <v>3.2823603310219274E-2</v>
      </c>
      <c r="W149" s="23">
        <f t="shared" si="37"/>
        <v>3.1696750902527028E-2</v>
      </c>
      <c r="X149" s="23">
        <f t="shared" si="38"/>
        <v>0.11991037857036767</v>
      </c>
      <c r="Y149" s="3">
        <f t="shared" si="31"/>
        <v>0.28179072806033806</v>
      </c>
      <c r="Z149" s="3">
        <f t="shared" si="32"/>
        <v>-9.6715872988010747E-3</v>
      </c>
      <c r="AA149" s="37">
        <f t="shared" si="28"/>
        <v>19</v>
      </c>
      <c r="AB149" s="37">
        <f t="shared" si="29"/>
        <v>30</v>
      </c>
      <c r="AC149" s="3">
        <f t="shared" si="30"/>
        <v>0.6333333333333333</v>
      </c>
      <c r="AD149" s="37">
        <f t="shared" si="25"/>
        <v>32.692307692307686</v>
      </c>
      <c r="AE149" s="37">
        <f t="shared" si="26"/>
        <v>67.307692307692307</v>
      </c>
      <c r="AF149" s="37">
        <f t="shared" si="27"/>
        <v>0</v>
      </c>
      <c r="AG149" s="22">
        <v>0.96</v>
      </c>
      <c r="AH149" s="45">
        <f t="shared" si="33"/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f t="shared" si="34"/>
        <v>80.154707173986978</v>
      </c>
      <c r="U150" s="3">
        <f t="shared" si="35"/>
        <v>9.0151733410160334E-2</v>
      </c>
      <c r="V150" s="3">
        <f t="shared" si="36"/>
        <v>4.5251003624390468E-2</v>
      </c>
      <c r="W150" s="23">
        <f t="shared" si="37"/>
        <v>2.715714338823004E-2</v>
      </c>
      <c r="X150" s="23">
        <f t="shared" si="38"/>
        <v>0.13302755353685192</v>
      </c>
      <c r="Y150" s="3">
        <f t="shared" si="31"/>
        <v>0.25963538704753752</v>
      </c>
      <c r="Z150" s="3">
        <f t="shared" si="32"/>
        <v>-0.10468176209095915</v>
      </c>
      <c r="AA150" s="37">
        <f t="shared" si="28"/>
        <v>19</v>
      </c>
      <c r="AB150" s="37">
        <f t="shared" si="29"/>
        <v>30</v>
      </c>
      <c r="AC150" s="3">
        <f t="shared" si="30"/>
        <v>0.6333333333333333</v>
      </c>
      <c r="AD150" s="37">
        <f t="shared" si="25"/>
        <v>32.692307692307686</v>
      </c>
      <c r="AE150" s="37">
        <f t="shared" si="26"/>
        <v>67.307692307692307</v>
      </c>
      <c r="AF150" s="37">
        <f t="shared" si="27"/>
        <v>0</v>
      </c>
      <c r="AG150" s="22">
        <v>0.96</v>
      </c>
      <c r="AH150" s="45">
        <f t="shared" si="33"/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f t="shared" si="34"/>
        <v>79.681989131468171</v>
      </c>
      <c r="U151" s="3">
        <f t="shared" si="35"/>
        <v>9.2569624534896838E-2</v>
      </c>
      <c r="V151" s="3">
        <f t="shared" si="36"/>
        <v>1.6519984198914789E-2</v>
      </c>
      <c r="W151" s="23">
        <f t="shared" si="37"/>
        <v>2.7645844088797104E-2</v>
      </c>
      <c r="X151" s="23">
        <f t="shared" si="38"/>
        <v>0.15442397985920306</v>
      </c>
      <c r="Y151" s="3">
        <f t="shared" si="31"/>
        <v>0.27539948104698875</v>
      </c>
      <c r="Z151" s="3">
        <f t="shared" si="32"/>
        <v>-9.0358271865121173E-2</v>
      </c>
      <c r="AA151" s="37">
        <f t="shared" si="28"/>
        <v>19</v>
      </c>
      <c r="AB151" s="37">
        <f t="shared" si="29"/>
        <v>30</v>
      </c>
      <c r="AC151" s="3">
        <f t="shared" si="30"/>
        <v>0.6333333333333333</v>
      </c>
      <c r="AD151" s="37">
        <f t="shared" si="25"/>
        <v>32.692307692307686</v>
      </c>
      <c r="AE151" s="37">
        <f t="shared" si="26"/>
        <v>67.307692307692307</v>
      </c>
      <c r="AF151" s="37">
        <f t="shared" si="27"/>
        <v>0</v>
      </c>
      <c r="AG151" s="22">
        <v>0.96</v>
      </c>
      <c r="AH151" s="45">
        <f t="shared" si="33"/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f t="shared" si="34"/>
        <v>78.044841292062443</v>
      </c>
      <c r="U152" s="3">
        <f t="shared" si="35"/>
        <v>7.7650469353948093E-2</v>
      </c>
      <c r="V152" s="3">
        <f t="shared" si="36"/>
        <v>1.8152082539534126E-2</v>
      </c>
      <c r="W152" s="23">
        <f t="shared" si="37"/>
        <v>2.1502037482879228E-2</v>
      </c>
      <c r="X152" s="23">
        <f t="shared" si="38"/>
        <v>0.15757316818968051</v>
      </c>
      <c r="Y152" s="3">
        <f t="shared" si="31"/>
        <v>0.25599666692844669</v>
      </c>
      <c r="Z152" s="3">
        <f t="shared" si="32"/>
        <v>-0.11876508963887605</v>
      </c>
      <c r="AA152" s="37">
        <f t="shared" si="28"/>
        <v>19</v>
      </c>
      <c r="AB152" s="37">
        <f t="shared" si="29"/>
        <v>30</v>
      </c>
      <c r="AC152" s="3">
        <f t="shared" si="30"/>
        <v>0.6333333333333333</v>
      </c>
      <c r="AD152" s="37">
        <f t="shared" si="25"/>
        <v>32.692307692307686</v>
      </c>
      <c r="AE152" s="37">
        <f t="shared" si="26"/>
        <v>67.307692307692307</v>
      </c>
      <c r="AF152" s="37">
        <f t="shared" si="27"/>
        <v>0</v>
      </c>
      <c r="AG152" s="22">
        <v>0.96</v>
      </c>
      <c r="AH152" s="45">
        <f t="shared" si="33"/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f t="shared" si="34"/>
        <v>81.961006236276901</v>
      </c>
      <c r="U153" s="3">
        <f t="shared" si="35"/>
        <v>0.11058145335624414</v>
      </c>
      <c r="V153" s="3">
        <f t="shared" si="36"/>
        <v>2.982801789108952E-2</v>
      </c>
      <c r="W153" s="23">
        <f t="shared" si="37"/>
        <v>3.4655674102812818E-2</v>
      </c>
      <c r="X153" s="23">
        <f t="shared" si="38"/>
        <v>0.11852662148226449</v>
      </c>
      <c r="Y153" s="3">
        <f t="shared" si="31"/>
        <v>0.25983387739221997</v>
      </c>
      <c r="Z153" s="3">
        <f t="shared" si="32"/>
        <v>-3.3415006569368987E-2</v>
      </c>
      <c r="AA153" s="37">
        <f t="shared" si="28"/>
        <v>20</v>
      </c>
      <c r="AB153" s="37">
        <f t="shared" si="29"/>
        <v>30</v>
      </c>
      <c r="AC153" s="3">
        <f t="shared" si="30"/>
        <v>0.66666666666666663</v>
      </c>
      <c r="AD153" s="37">
        <f t="shared" si="25"/>
        <v>38.028169014084511</v>
      </c>
      <c r="AE153" s="37">
        <f t="shared" si="26"/>
        <v>61.971830985915503</v>
      </c>
      <c r="AF153" s="37">
        <f t="shared" si="27"/>
        <v>0</v>
      </c>
      <c r="AG153" s="22">
        <v>1.01</v>
      </c>
      <c r="AH153" s="45">
        <f t="shared" si="33"/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f t="shared" si="34"/>
        <v>80.905299253551945</v>
      </c>
      <c r="U154" s="3">
        <f t="shared" si="35"/>
        <v>9.4707387654557204E-2</v>
      </c>
      <c r="V154" s="3">
        <f t="shared" si="36"/>
        <v>7.2955220883534178E-2</v>
      </c>
      <c r="W154" s="23">
        <f t="shared" si="37"/>
        <v>3.5009382986147121E-2</v>
      </c>
      <c r="X154" s="23">
        <f t="shared" si="38"/>
        <v>0.12883881402745059</v>
      </c>
      <c r="Y154" s="3">
        <f t="shared" si="31"/>
        <v>0.26377621945612773</v>
      </c>
      <c r="Z154" s="3">
        <f t="shared" si="32"/>
        <v>-0.12068965517241377</v>
      </c>
      <c r="AA154" s="37">
        <f t="shared" si="28"/>
        <v>20</v>
      </c>
      <c r="AB154" s="37">
        <f t="shared" si="29"/>
        <v>30</v>
      </c>
      <c r="AC154" s="3">
        <f t="shared" si="30"/>
        <v>0.66666666666666663</v>
      </c>
      <c r="AD154" s="37">
        <f t="shared" si="25"/>
        <v>38.028169014084511</v>
      </c>
      <c r="AE154" s="37">
        <f t="shared" si="26"/>
        <v>61.971830985915503</v>
      </c>
      <c r="AF154" s="37">
        <f t="shared" si="27"/>
        <v>0</v>
      </c>
      <c r="AG154" s="22">
        <v>1.01</v>
      </c>
      <c r="AH154" s="45">
        <f t="shared" si="33"/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f t="shared" si="34"/>
        <v>80.266967487576991</v>
      </c>
      <c r="U155" s="3">
        <f t="shared" si="35"/>
        <v>9.6423312592029686E-2</v>
      </c>
      <c r="V155" s="3">
        <f t="shared" si="36"/>
        <v>4.4652156818445532E-2</v>
      </c>
      <c r="W155" s="23">
        <f t="shared" si="37"/>
        <v>2.168727352186027E-2</v>
      </c>
      <c r="X155" s="23">
        <f t="shared" si="38"/>
        <v>0.14249821831244847</v>
      </c>
      <c r="Y155" s="3">
        <f t="shared" si="31"/>
        <v>0.27076303082196002</v>
      </c>
      <c r="Z155" s="3">
        <f t="shared" si="32"/>
        <v>-0.10417449122953443</v>
      </c>
      <c r="AA155" s="37">
        <f t="shared" si="28"/>
        <v>20</v>
      </c>
      <c r="AB155" s="37">
        <f t="shared" si="29"/>
        <v>30</v>
      </c>
      <c r="AC155" s="3">
        <f t="shared" si="30"/>
        <v>0.66666666666666663</v>
      </c>
      <c r="AD155" s="37">
        <f t="shared" si="25"/>
        <v>38.028169014084511</v>
      </c>
      <c r="AE155" s="37">
        <f t="shared" si="26"/>
        <v>61.971830985915503</v>
      </c>
      <c r="AF155" s="37">
        <f t="shared" si="27"/>
        <v>0</v>
      </c>
      <c r="AG155" s="22">
        <v>1.01</v>
      </c>
      <c r="AH155" s="45">
        <f t="shared" si="33"/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f t="shared" si="34"/>
        <v>79.253206532593339</v>
      </c>
      <c r="U156" s="3">
        <f t="shared" si="35"/>
        <v>8.6857115919483308E-2</v>
      </c>
      <c r="V156" s="3">
        <f t="shared" si="36"/>
        <v>3.534556490906457E-2</v>
      </c>
      <c r="W156" s="23">
        <f t="shared" si="37"/>
        <v>1.6209790713591021E-2</v>
      </c>
      <c r="X156" s="23">
        <f t="shared" si="38"/>
        <v>0.14607465747197754</v>
      </c>
      <c r="Y156" s="3">
        <f t="shared" si="31"/>
        <v>0.2616736461569345</v>
      </c>
      <c r="Z156" s="3">
        <f t="shared" si="32"/>
        <v>-0.11341220185240838</v>
      </c>
      <c r="AA156" s="37">
        <f t="shared" si="28"/>
        <v>20</v>
      </c>
      <c r="AB156" s="37">
        <f t="shared" si="29"/>
        <v>30</v>
      </c>
      <c r="AC156" s="3">
        <f t="shared" si="30"/>
        <v>0.66666666666666663</v>
      </c>
      <c r="AD156" s="37">
        <f t="shared" si="25"/>
        <v>38.028169014084511</v>
      </c>
      <c r="AE156" s="37">
        <f t="shared" si="26"/>
        <v>61.971830985915503</v>
      </c>
      <c r="AF156" s="37">
        <f t="shared" si="27"/>
        <v>0</v>
      </c>
      <c r="AG156" s="22">
        <v>1.01</v>
      </c>
      <c r="AH156" s="45">
        <f t="shared" si="33"/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f t="shared" si="34"/>
        <v>79.279086809810067</v>
      </c>
      <c r="U157" s="3">
        <f t="shared" si="35"/>
        <v>9.0678989411109051E-2</v>
      </c>
      <c r="V157" s="3">
        <f t="shared" si="36"/>
        <v>5.0861513588981E-2</v>
      </c>
      <c r="W157" s="23">
        <f t="shared" si="37"/>
        <v>2.285036364574201E-2</v>
      </c>
      <c r="X157" s="23">
        <f t="shared" si="38"/>
        <v>0.15580065967625281</v>
      </c>
      <c r="Y157" s="3">
        <f t="shared" si="31"/>
        <v>0.27002750633349115</v>
      </c>
      <c r="Z157" s="3">
        <f t="shared" si="32"/>
        <v>-0.12390296248035874</v>
      </c>
      <c r="AA157" s="37">
        <f t="shared" si="28"/>
        <v>20</v>
      </c>
      <c r="AB157" s="37">
        <f t="shared" si="29"/>
        <v>30</v>
      </c>
      <c r="AC157" s="3">
        <f t="shared" si="30"/>
        <v>0.66666666666666663</v>
      </c>
      <c r="AD157" s="37">
        <f t="shared" si="25"/>
        <v>61.154855643044627</v>
      </c>
      <c r="AE157" s="37">
        <f t="shared" si="26"/>
        <v>23.884514435695539</v>
      </c>
      <c r="AF157" s="37">
        <f t="shared" si="27"/>
        <v>14.960629921259841</v>
      </c>
      <c r="AG157" s="22">
        <v>0.91</v>
      </c>
      <c r="AH157" s="45">
        <f t="shared" si="33"/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f t="shared" si="34"/>
        <v>80.120659143485682</v>
      </c>
      <c r="U158" s="3">
        <f t="shared" si="35"/>
        <v>0.12010777732109422</v>
      </c>
      <c r="V158" s="3">
        <f t="shared" si="36"/>
        <v>1.351280577708347E-2</v>
      </c>
      <c r="W158" s="23">
        <f t="shared" si="37"/>
        <v>2.6004386752320224E-2</v>
      </c>
      <c r="X158" s="23">
        <f t="shared" si="38"/>
        <v>0.19303231738637849</v>
      </c>
      <c r="Y158" s="3">
        <f t="shared" si="31"/>
        <v>0.31197174190707877</v>
      </c>
      <c r="Z158" s="3">
        <f t="shared" si="32"/>
        <v>-8.9549830581401535E-2</v>
      </c>
      <c r="AA158" s="37">
        <f t="shared" si="28"/>
        <v>20</v>
      </c>
      <c r="AB158" s="37">
        <f t="shared" si="29"/>
        <v>30</v>
      </c>
      <c r="AC158" s="3">
        <f t="shared" si="30"/>
        <v>0.66666666666666663</v>
      </c>
      <c r="AD158" s="37">
        <f t="shared" si="25"/>
        <v>61.154855643044627</v>
      </c>
      <c r="AE158" s="37">
        <f t="shared" si="26"/>
        <v>23.884514435695539</v>
      </c>
      <c r="AF158" s="37">
        <f t="shared" si="27"/>
        <v>14.960629921259841</v>
      </c>
      <c r="AG158" s="22">
        <v>0.91</v>
      </c>
      <c r="AH158" s="45">
        <f t="shared" si="33"/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f t="shared" si="34"/>
        <v>79.626423572760501</v>
      </c>
      <c r="U159" s="3">
        <f t="shared" si="35"/>
        <v>0.11529670132664045</v>
      </c>
      <c r="V159" s="3">
        <f t="shared" si="36"/>
        <v>4.5072433273998236E-3</v>
      </c>
      <c r="W159" s="23">
        <f t="shared" si="37"/>
        <v>2.189028117359414E-2</v>
      </c>
      <c r="X159" s="23">
        <f t="shared" si="38"/>
        <v>0.20074195985006335</v>
      </c>
      <c r="Y159" s="3">
        <f t="shared" si="31"/>
        <v>0.31038933465907287</v>
      </c>
      <c r="Z159" s="3">
        <f t="shared" si="32"/>
        <v>-9.5358334112659385E-2</v>
      </c>
      <c r="AA159" s="37">
        <f t="shared" si="28"/>
        <v>20</v>
      </c>
      <c r="AB159" s="37">
        <f t="shared" si="29"/>
        <v>30</v>
      </c>
      <c r="AC159" s="3">
        <f t="shared" si="30"/>
        <v>0.66666666666666663</v>
      </c>
      <c r="AD159" s="37">
        <f t="shared" si="25"/>
        <v>61.154855643044627</v>
      </c>
      <c r="AE159" s="37">
        <f t="shared" si="26"/>
        <v>23.884514435695539</v>
      </c>
      <c r="AF159" s="37">
        <f t="shared" si="27"/>
        <v>14.960629921259841</v>
      </c>
      <c r="AG159" s="22">
        <v>0.91</v>
      </c>
      <c r="AH159" s="45">
        <f t="shared" si="33"/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f t="shared" si="34"/>
        <v>79.912177368899449</v>
      </c>
      <c r="U160" s="3">
        <f t="shared" si="35"/>
        <v>9.5675513084523017E-2</v>
      </c>
      <c r="V160" s="3">
        <f t="shared" si="36"/>
        <v>6.5099917289205222E-2</v>
      </c>
      <c r="W160" s="23">
        <f t="shared" si="37"/>
        <v>1.7921006604536983E-2</v>
      </c>
      <c r="X160" s="23">
        <f t="shared" si="38"/>
        <v>0.1517679991156092</v>
      </c>
      <c r="Y160" s="3">
        <f t="shared" si="31"/>
        <v>0.27533618464093146</v>
      </c>
      <c r="Z160" s="3">
        <f t="shared" si="32"/>
        <v>-0.13052381013322414</v>
      </c>
      <c r="AA160" s="37">
        <f t="shared" si="28"/>
        <v>17</v>
      </c>
      <c r="AB160" s="37">
        <f t="shared" si="29"/>
        <v>30</v>
      </c>
      <c r="AC160" s="3">
        <f t="shared" si="30"/>
        <v>0.56666666666666665</v>
      </c>
      <c r="AD160" s="37">
        <f t="shared" si="25"/>
        <v>24.958949096880133</v>
      </c>
      <c r="AE160" s="37">
        <f t="shared" si="26"/>
        <v>75.041050903119881</v>
      </c>
      <c r="AF160" s="37">
        <f t="shared" si="27"/>
        <v>0</v>
      </c>
      <c r="AG160" s="22">
        <v>0.92</v>
      </c>
      <c r="AH160" s="45">
        <f t="shared" si="33"/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f t="shared" si="34"/>
        <v>80.155999814987268</v>
      </c>
      <c r="U161" s="3">
        <f t="shared" si="35"/>
        <v>0.10471928772431609</v>
      </c>
      <c r="V161" s="3">
        <f t="shared" si="36"/>
        <v>3.4500542849867755E-2</v>
      </c>
      <c r="W161" s="23">
        <f t="shared" si="37"/>
        <v>2.4593082400813867E-2</v>
      </c>
      <c r="X161" s="23">
        <f t="shared" si="38"/>
        <v>0.16296973134092518</v>
      </c>
      <c r="Y161" s="3">
        <f t="shared" si="31"/>
        <v>0.2885364717749499</v>
      </c>
      <c r="Z161" s="3">
        <f t="shared" si="32"/>
        <v>-0.11090484972093648</v>
      </c>
      <c r="AA161" s="37">
        <f t="shared" si="28"/>
        <v>17</v>
      </c>
      <c r="AB161" s="37">
        <f t="shared" si="29"/>
        <v>30</v>
      </c>
      <c r="AC161" s="3">
        <f t="shared" si="30"/>
        <v>0.56666666666666665</v>
      </c>
      <c r="AD161" s="37">
        <f t="shared" si="25"/>
        <v>24.958949096880133</v>
      </c>
      <c r="AE161" s="37">
        <f t="shared" si="26"/>
        <v>75.041050903119881</v>
      </c>
      <c r="AF161" s="37">
        <f t="shared" si="27"/>
        <v>0</v>
      </c>
      <c r="AG161" s="22">
        <v>0.92</v>
      </c>
      <c r="AH161" s="45">
        <f t="shared" si="33"/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f t="shared" si="34"/>
        <v>79.170433411380969</v>
      </c>
      <c r="U162" s="3">
        <f t="shared" si="35"/>
        <v>9.7250167672702864E-2</v>
      </c>
      <c r="V162" s="3">
        <f t="shared" si="36"/>
        <v>4.1454822754885712E-2</v>
      </c>
      <c r="W162" s="23">
        <f t="shared" si="37"/>
        <v>2.1151497917468228E-2</v>
      </c>
      <c r="X162" s="23">
        <f t="shared" si="38"/>
        <v>0.16514221480624242</v>
      </c>
      <c r="Y162" s="3">
        <f t="shared" si="31"/>
        <v>0.27635378729401189</v>
      </c>
      <c r="Z162" s="3">
        <f t="shared" si="32"/>
        <v>-0.14188200877620669</v>
      </c>
      <c r="AA162" s="37">
        <f t="shared" si="28"/>
        <v>17</v>
      </c>
      <c r="AB162" s="37">
        <f t="shared" si="29"/>
        <v>30</v>
      </c>
      <c r="AC162" s="3">
        <f t="shared" si="30"/>
        <v>0.56666666666666665</v>
      </c>
      <c r="AD162" s="37">
        <f t="shared" si="25"/>
        <v>24.958949096880133</v>
      </c>
      <c r="AE162" s="37">
        <f t="shared" si="26"/>
        <v>75.041050903119881</v>
      </c>
      <c r="AF162" s="37">
        <f t="shared" si="27"/>
        <v>0</v>
      </c>
      <c r="AG162" s="22">
        <v>0.92</v>
      </c>
      <c r="AH162" s="45">
        <f t="shared" si="33"/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f t="shared" si="34"/>
        <v>80.296482421715723</v>
      </c>
      <c r="U163" s="3">
        <f t="shared" si="35"/>
        <v>0.10181130811379899</v>
      </c>
      <c r="V163" s="3">
        <f t="shared" si="36"/>
        <v>3.3912010233166062E-2</v>
      </c>
      <c r="W163" s="23">
        <f t="shared" si="37"/>
        <v>4.6382238160531643E-2</v>
      </c>
      <c r="X163" s="23">
        <f t="shared" si="38"/>
        <v>0.15028293685948221</v>
      </c>
      <c r="Y163" s="3">
        <f t="shared" si="31"/>
        <v>0.27779311890270925</v>
      </c>
      <c r="Z163" s="3">
        <f t="shared" si="32"/>
        <v>-8.7544233089740575E-2</v>
      </c>
      <c r="AA163" s="37">
        <f t="shared" si="28"/>
        <v>17</v>
      </c>
      <c r="AB163" s="37">
        <f t="shared" si="29"/>
        <v>30</v>
      </c>
      <c r="AC163" s="3">
        <f t="shared" si="30"/>
        <v>0.56666666666666665</v>
      </c>
      <c r="AD163" s="37">
        <f t="shared" si="25"/>
        <v>59.118236472945895</v>
      </c>
      <c r="AE163" s="37">
        <f t="shared" si="26"/>
        <v>34.268537074148291</v>
      </c>
      <c r="AF163" s="37">
        <f t="shared" si="27"/>
        <v>6.6132264529058116</v>
      </c>
      <c r="AG163" s="22">
        <v>1.03</v>
      </c>
      <c r="AH163" s="45">
        <f t="shared" si="33"/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f t="shared" si="34"/>
        <v>80.189356664822569</v>
      </c>
      <c r="U164" s="3">
        <f t="shared" si="35"/>
        <v>0.11128165771297006</v>
      </c>
      <c r="V164" s="3">
        <f t="shared" si="36"/>
        <v>1.3441816250509248E-2</v>
      </c>
      <c r="W164" s="23">
        <f t="shared" si="37"/>
        <v>5.4964584020919553E-3</v>
      </c>
      <c r="X164" s="23">
        <f t="shared" si="38"/>
        <v>0.16809325454110949</v>
      </c>
      <c r="Y164" s="3">
        <f t="shared" si="31"/>
        <v>0.2917930653688956</v>
      </c>
      <c r="Z164" s="3">
        <f t="shared" si="32"/>
        <v>-8.5460599334073226E-2</v>
      </c>
      <c r="AA164" s="37">
        <f t="shared" si="28"/>
        <v>17</v>
      </c>
      <c r="AB164" s="37">
        <f t="shared" si="29"/>
        <v>30</v>
      </c>
      <c r="AC164" s="3">
        <f t="shared" si="30"/>
        <v>0.56666666666666665</v>
      </c>
      <c r="AD164" s="37">
        <f t="shared" si="25"/>
        <v>59.118236472945895</v>
      </c>
      <c r="AE164" s="37">
        <f t="shared" si="26"/>
        <v>34.268537074148291</v>
      </c>
      <c r="AF164" s="37">
        <f t="shared" si="27"/>
        <v>6.6132264529058116</v>
      </c>
      <c r="AG164" s="22">
        <v>1.03</v>
      </c>
      <c r="AH164" s="45">
        <f t="shared" si="33"/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f t="shared" si="34"/>
        <v>80.283764647926262</v>
      </c>
      <c r="U165" s="3">
        <f t="shared" si="35"/>
        <v>0.11815635345047107</v>
      </c>
      <c r="V165" s="3">
        <f t="shared" si="36"/>
        <v>2.7581439645625677E-2</v>
      </c>
      <c r="W165" s="23">
        <f t="shared" si="37"/>
        <v>-4.4953020927425112E-3</v>
      </c>
      <c r="X165" s="23">
        <f t="shared" si="38"/>
        <v>0.16727916786019711</v>
      </c>
      <c r="Y165" s="3">
        <f t="shared" si="31"/>
        <v>0.29135438569102734</v>
      </c>
      <c r="Z165" s="3">
        <f t="shared" si="32"/>
        <v>-0.11101432442895859</v>
      </c>
      <c r="AA165" s="37">
        <f t="shared" si="28"/>
        <v>17</v>
      </c>
      <c r="AB165" s="37">
        <f t="shared" si="29"/>
        <v>30</v>
      </c>
      <c r="AC165" s="3">
        <f t="shared" si="30"/>
        <v>0.56666666666666665</v>
      </c>
      <c r="AD165" s="37">
        <f t="shared" si="25"/>
        <v>59.118236472945895</v>
      </c>
      <c r="AE165" s="37">
        <f t="shared" si="26"/>
        <v>34.268537074148291</v>
      </c>
      <c r="AF165" s="37">
        <f t="shared" si="27"/>
        <v>6.6132264529058116</v>
      </c>
      <c r="AG165" s="22">
        <v>1.03</v>
      </c>
      <c r="AH165" s="45">
        <f t="shared" si="33"/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f t="shared" si="34"/>
        <v>79.128706355694518</v>
      </c>
      <c r="U166" s="3">
        <f t="shared" si="35"/>
        <v>9.2863156852062825E-2</v>
      </c>
      <c r="V166" s="3">
        <f t="shared" si="36"/>
        <v>5.3976968645599949E-2</v>
      </c>
      <c r="W166" s="23">
        <f t="shared" si="37"/>
        <v>4.4262886908087606E-2</v>
      </c>
      <c r="X166" s="23">
        <f t="shared" si="38"/>
        <v>0.15357796427583975</v>
      </c>
      <c r="Y166" s="3">
        <f t="shared" si="31"/>
        <v>0.26488981772840597</v>
      </c>
      <c r="Z166" s="3">
        <f t="shared" si="32"/>
        <v>-0.14610352347067601</v>
      </c>
      <c r="AA166" s="37">
        <f t="shared" si="28"/>
        <v>19</v>
      </c>
      <c r="AB166" s="37">
        <f t="shared" si="29"/>
        <v>30</v>
      </c>
      <c r="AC166" s="3">
        <f t="shared" si="30"/>
        <v>0.6333333333333333</v>
      </c>
      <c r="AD166" s="37">
        <f t="shared" si="25"/>
        <v>73.511904761904759</v>
      </c>
      <c r="AE166" s="37">
        <f t="shared" si="26"/>
        <v>23.511904761904763</v>
      </c>
      <c r="AF166" s="37">
        <f t="shared" si="27"/>
        <v>2.9761904761904758</v>
      </c>
      <c r="AG166" s="22">
        <v>0.99</v>
      </c>
      <c r="AH166" s="45">
        <f t="shared" si="33"/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f t="shared" si="34"/>
        <v>80.589435461946294</v>
      </c>
      <c r="U167" s="3">
        <f t="shared" si="35"/>
        <v>0.13112303018796276</v>
      </c>
      <c r="V167" s="3">
        <f t="shared" si="36"/>
        <v>1.0706543430185428E-2</v>
      </c>
      <c r="W167" s="23">
        <f t="shared" si="37"/>
        <v>3.6607737838579429E-2</v>
      </c>
      <c r="X167" s="23">
        <f t="shared" si="38"/>
        <v>0.19350204420395956</v>
      </c>
      <c r="Y167" s="3">
        <f t="shared" si="31"/>
        <v>0.31810703423334302</v>
      </c>
      <c r="Z167" s="3">
        <f t="shared" si="32"/>
        <v>-9.3391938890904053E-2</v>
      </c>
      <c r="AA167" s="37">
        <f t="shared" si="28"/>
        <v>19</v>
      </c>
      <c r="AB167" s="37">
        <f t="shared" si="29"/>
        <v>30</v>
      </c>
      <c r="AC167" s="3">
        <f t="shared" si="30"/>
        <v>0.6333333333333333</v>
      </c>
      <c r="AD167" s="37">
        <f t="shared" si="25"/>
        <v>73.511904761904759</v>
      </c>
      <c r="AE167" s="37">
        <f t="shared" si="26"/>
        <v>23.511904761904763</v>
      </c>
      <c r="AF167" s="37">
        <f t="shared" si="27"/>
        <v>2.9761904761904758</v>
      </c>
      <c r="AG167" s="22">
        <v>0.99</v>
      </c>
      <c r="AH167" s="45">
        <f t="shared" si="33"/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f t="shared" si="34"/>
        <v>79.767725199980717</v>
      </c>
      <c r="U168" s="3">
        <f t="shared" si="35"/>
        <v>0.12082686335403733</v>
      </c>
      <c r="V168" s="3">
        <f t="shared" si="36"/>
        <v>1.9183340434033691E-2</v>
      </c>
      <c r="W168" s="23">
        <f t="shared" si="37"/>
        <v>2.3256712680280126E-2</v>
      </c>
      <c r="X168" s="23">
        <f t="shared" si="38"/>
        <v>0.19147934034192249</v>
      </c>
      <c r="Y168" s="3">
        <f t="shared" si="31"/>
        <v>0.30474895708390948</v>
      </c>
      <c r="Z168" s="3">
        <f t="shared" si="32"/>
        <v>-0.12730024276691221</v>
      </c>
      <c r="AA168" s="37">
        <f t="shared" si="28"/>
        <v>19</v>
      </c>
      <c r="AB168" s="37">
        <f t="shared" si="29"/>
        <v>30</v>
      </c>
      <c r="AC168" s="3">
        <f t="shared" si="30"/>
        <v>0.6333333333333333</v>
      </c>
      <c r="AD168" s="37">
        <f t="shared" si="25"/>
        <v>73.511904761904759</v>
      </c>
      <c r="AE168" s="37">
        <f t="shared" si="26"/>
        <v>23.511904761904763</v>
      </c>
      <c r="AF168" s="37">
        <f t="shared" si="27"/>
        <v>2.9761904761904758</v>
      </c>
      <c r="AG168" s="22">
        <v>0.99</v>
      </c>
      <c r="AH168" s="45">
        <f t="shared" si="33"/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f t="shared" si="34"/>
        <v>79.308786163196146</v>
      </c>
      <c r="U169" s="3">
        <f t="shared" si="35"/>
        <v>0.10495619647603119</v>
      </c>
      <c r="V169" s="3">
        <f t="shared" si="36"/>
        <v>5.1682227186508584E-2</v>
      </c>
      <c r="W169" s="23">
        <f t="shared" si="37"/>
        <v>2.9926959590842982E-2</v>
      </c>
      <c r="X169" s="23">
        <f t="shared" si="38"/>
        <v>0.17239993877286874</v>
      </c>
      <c r="Y169" s="3">
        <f t="shared" si="31"/>
        <v>0.28302774091582938</v>
      </c>
      <c r="Z169" s="3">
        <f t="shared" si="32"/>
        <v>-0.14430780162978071</v>
      </c>
      <c r="AA169" s="37">
        <f t="shared" si="28"/>
        <v>17</v>
      </c>
      <c r="AB169" s="37">
        <f t="shared" si="29"/>
        <v>30</v>
      </c>
      <c r="AC169" s="3">
        <f t="shared" si="30"/>
        <v>0.56666666666666665</v>
      </c>
      <c r="AD169" s="37">
        <f t="shared" ref="AD169:AD232" si="39">INDEX($AO$3:$AO$86,MATCH($A169,$AJ$3:$AJ$86,0))</f>
        <v>66.935483870967744</v>
      </c>
      <c r="AE169" s="37">
        <f t="shared" ref="AE169:AE232" si="40">INDEX($AP$3:$AP$86,MATCH($A169,$AJ$3:$AJ$86,0))</f>
        <v>28.225806451612893</v>
      </c>
      <c r="AF169" s="37">
        <f t="shared" ref="AF169:AF232" si="41">INDEX($AQ$3:$AQ$86,MATCH($A169,$AJ$3:$AJ$86,0))</f>
        <v>4.8387096774193541</v>
      </c>
      <c r="AG169" s="22">
        <v>0.92</v>
      </c>
      <c r="AH169" s="45">
        <f t="shared" si="33"/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f t="shared" si="34"/>
        <v>83.581396345615161</v>
      </c>
      <c r="U170" s="3">
        <f t="shared" si="35"/>
        <v>0.16323887067780479</v>
      </c>
      <c r="V170" s="3">
        <f t="shared" si="36"/>
        <v>8.8760665636460095E-2</v>
      </c>
      <c r="W170" s="23">
        <f t="shared" si="37"/>
        <v>3.4491645190788948E-2</v>
      </c>
      <c r="X170" s="23">
        <f t="shared" si="38"/>
        <v>0.16071945536659005</v>
      </c>
      <c r="Y170" s="3">
        <f t="shared" si="31"/>
        <v>0.32572433400148026</v>
      </c>
      <c r="Z170" s="3">
        <f t="shared" si="32"/>
        <v>-0.13101261395695871</v>
      </c>
      <c r="AA170" s="37">
        <f t="shared" si="28"/>
        <v>17</v>
      </c>
      <c r="AB170" s="37">
        <f t="shared" si="29"/>
        <v>30</v>
      </c>
      <c r="AC170" s="3">
        <f t="shared" si="30"/>
        <v>0.56666666666666665</v>
      </c>
      <c r="AD170" s="37">
        <f t="shared" si="39"/>
        <v>66.935483870967744</v>
      </c>
      <c r="AE170" s="37">
        <f t="shared" si="40"/>
        <v>28.225806451612893</v>
      </c>
      <c r="AF170" s="37">
        <f t="shared" si="41"/>
        <v>4.8387096774193541</v>
      </c>
      <c r="AG170" s="22">
        <v>0.92</v>
      </c>
      <c r="AH170" s="45">
        <f t="shared" si="33"/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f t="shared" si="34"/>
        <v>83.07053655082872</v>
      </c>
      <c r="U171" s="3">
        <f t="shared" si="35"/>
        <v>0.14849644033577725</v>
      </c>
      <c r="V171" s="3">
        <f t="shared" si="36"/>
        <v>9.4236309611323094E-2</v>
      </c>
      <c r="W171" s="23">
        <f t="shared" si="37"/>
        <v>2.374798061389341E-2</v>
      </c>
      <c r="X171" s="23">
        <f t="shared" si="38"/>
        <v>0.15667974413504196</v>
      </c>
      <c r="Y171" s="3">
        <f t="shared" si="31"/>
        <v>0.31006323371883177</v>
      </c>
      <c r="Z171" s="3">
        <f t="shared" si="32"/>
        <v>-0.15235765663219594</v>
      </c>
      <c r="AA171" s="37">
        <f t="shared" si="28"/>
        <v>17</v>
      </c>
      <c r="AB171" s="37">
        <f t="shared" si="29"/>
        <v>30</v>
      </c>
      <c r="AC171" s="3">
        <f t="shared" si="30"/>
        <v>0.56666666666666665</v>
      </c>
      <c r="AD171" s="37">
        <f t="shared" si="39"/>
        <v>66.935483870967744</v>
      </c>
      <c r="AE171" s="37">
        <f t="shared" si="40"/>
        <v>28.225806451612893</v>
      </c>
      <c r="AF171" s="37">
        <f t="shared" si="41"/>
        <v>4.8387096774193541</v>
      </c>
      <c r="AG171" s="22">
        <v>0.92</v>
      </c>
      <c r="AH171" s="45">
        <f t="shared" si="33"/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f t="shared" si="34"/>
        <v>79.371596172846708</v>
      </c>
      <c r="U172" s="3">
        <f t="shared" si="35"/>
        <v>0.11346354909229164</v>
      </c>
      <c r="V172" s="3">
        <f t="shared" si="36"/>
        <v>2.4109195260617139E-2</v>
      </c>
      <c r="W172" s="23">
        <f t="shared" si="37"/>
        <v>2.8813795344303408E-2</v>
      </c>
      <c r="X172" s="23">
        <f t="shared" si="38"/>
        <v>0.19227472532810963</v>
      </c>
      <c r="Y172" s="3">
        <f t="shared" si="31"/>
        <v>0.29989793127719117</v>
      </c>
      <c r="Z172" s="3">
        <f t="shared" si="32"/>
        <v>-0.11406588481362509</v>
      </c>
      <c r="AA172" s="37">
        <f t="shared" si="28"/>
        <v>20</v>
      </c>
      <c r="AB172" s="37">
        <f t="shared" si="29"/>
        <v>30</v>
      </c>
      <c r="AC172" s="3">
        <f t="shared" si="30"/>
        <v>0.66666666666666663</v>
      </c>
      <c r="AD172" s="37">
        <f t="shared" si="39"/>
        <v>59.925093632958792</v>
      </c>
      <c r="AE172" s="37">
        <f t="shared" si="40"/>
        <v>34.082397003745314</v>
      </c>
      <c r="AF172" s="37">
        <f t="shared" si="41"/>
        <v>5.9925093632958797</v>
      </c>
      <c r="AG172" s="22">
        <v>0.99</v>
      </c>
      <c r="AH172" s="45">
        <f t="shared" si="33"/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f t="shared" si="34"/>
        <v>83.66600265340756</v>
      </c>
      <c r="U173" s="3">
        <f t="shared" si="35"/>
        <v>0.17024901703800793</v>
      </c>
      <c r="V173" s="3">
        <f t="shared" si="36"/>
        <v>3.7140854019833219E-2</v>
      </c>
      <c r="W173" s="23">
        <f t="shared" si="37"/>
        <v>4.0492177235392293E-2</v>
      </c>
      <c r="X173" s="23">
        <f t="shared" si="38"/>
        <v>0.17055404161470669</v>
      </c>
      <c r="Y173" s="3">
        <f t="shared" si="31"/>
        <v>0.33462846343705954</v>
      </c>
      <c r="Z173" s="3">
        <f t="shared" si="32"/>
        <v>-6.2195430097823357E-2</v>
      </c>
      <c r="AA173" s="37">
        <f t="shared" si="28"/>
        <v>20</v>
      </c>
      <c r="AB173" s="37">
        <f t="shared" si="29"/>
        <v>30</v>
      </c>
      <c r="AC173" s="3">
        <f t="shared" si="30"/>
        <v>0.66666666666666663</v>
      </c>
      <c r="AD173" s="37">
        <f t="shared" si="39"/>
        <v>59.925093632958792</v>
      </c>
      <c r="AE173" s="37">
        <f t="shared" si="40"/>
        <v>34.082397003745314</v>
      </c>
      <c r="AF173" s="37">
        <f t="shared" si="41"/>
        <v>5.9925093632958797</v>
      </c>
      <c r="AG173" s="22">
        <v>0.99</v>
      </c>
      <c r="AH173" s="45">
        <f t="shared" si="33"/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f t="shared" si="34"/>
        <v>82.219603144740432</v>
      </c>
      <c r="U174" s="3">
        <f t="shared" si="35"/>
        <v>0.14914392723381487</v>
      </c>
      <c r="V174" s="3">
        <f t="shared" si="36"/>
        <v>4.1546394876418175E-2</v>
      </c>
      <c r="W174" s="23">
        <f t="shared" si="37"/>
        <v>4.4512562977939429E-2</v>
      </c>
      <c r="X174" s="23">
        <f t="shared" si="38"/>
        <v>0.1670480336776089</v>
      </c>
      <c r="Y174" s="3">
        <f t="shared" si="31"/>
        <v>0.31309913007069584</v>
      </c>
      <c r="Z174" s="3">
        <f t="shared" si="32"/>
        <v>-9.1108725356236611E-2</v>
      </c>
      <c r="AA174" s="37">
        <f t="shared" si="28"/>
        <v>20</v>
      </c>
      <c r="AB174" s="37">
        <f t="shared" si="29"/>
        <v>30</v>
      </c>
      <c r="AC174" s="3">
        <f t="shared" si="30"/>
        <v>0.66666666666666663</v>
      </c>
      <c r="AD174" s="37">
        <f t="shared" si="39"/>
        <v>59.925093632958792</v>
      </c>
      <c r="AE174" s="37">
        <f t="shared" si="40"/>
        <v>34.082397003745314</v>
      </c>
      <c r="AF174" s="37">
        <f t="shared" si="41"/>
        <v>5.9925093632958797</v>
      </c>
      <c r="AG174" s="22">
        <v>0.99</v>
      </c>
      <c r="AH174" s="45">
        <f t="shared" si="33"/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f t="shared" si="34"/>
        <v>81.604930804785852</v>
      </c>
      <c r="U175" s="3">
        <f t="shared" si="35"/>
        <v>0.13603304300978722</v>
      </c>
      <c r="V175" s="3">
        <f t="shared" si="36"/>
        <v>2.7200008867213521E-2</v>
      </c>
      <c r="W175" s="23">
        <f t="shared" si="37"/>
        <v>1.264414323285452E-2</v>
      </c>
      <c r="X175" s="23">
        <f t="shared" si="38"/>
        <v>0.18937064186404398</v>
      </c>
      <c r="Y175" s="3">
        <f t="shared" si="31"/>
        <v>0.32984835390546291</v>
      </c>
      <c r="Z175" s="3">
        <f t="shared" si="32"/>
        <v>-7.9948141745894569E-2</v>
      </c>
      <c r="AA175" s="37">
        <f t="shared" si="28"/>
        <v>19</v>
      </c>
      <c r="AB175" s="37">
        <f t="shared" si="29"/>
        <v>30</v>
      </c>
      <c r="AC175" s="3">
        <f t="shared" si="30"/>
        <v>0.6333333333333333</v>
      </c>
      <c r="AD175" s="37">
        <f t="shared" si="39"/>
        <v>58.82352941176471</v>
      </c>
      <c r="AE175" s="37">
        <f t="shared" si="40"/>
        <v>41.176470588235297</v>
      </c>
      <c r="AF175" s="37">
        <f t="shared" si="41"/>
        <v>0</v>
      </c>
      <c r="AG175" s="22">
        <v>1.02</v>
      </c>
      <c r="AH175" s="45">
        <f t="shared" si="33"/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f t="shared" si="34"/>
        <v>83.680752709082711</v>
      </c>
      <c r="U176" s="3">
        <f t="shared" si="35"/>
        <v>0.15991523753203235</v>
      </c>
      <c r="V176" s="3">
        <f t="shared" si="36"/>
        <v>4.7387261362503957E-2</v>
      </c>
      <c r="W176" s="23">
        <f t="shared" si="37"/>
        <v>3.5522304893637995E-2</v>
      </c>
      <c r="X176" s="23">
        <f t="shared" si="38"/>
        <v>0.16847237821738681</v>
      </c>
      <c r="Y176" s="3">
        <f t="shared" si="31"/>
        <v>0.33443245928515913</v>
      </c>
      <c r="Z176" s="3">
        <f t="shared" si="32"/>
        <v>-6.8965929897203321E-2</v>
      </c>
      <c r="AA176" s="37">
        <f t="shared" si="28"/>
        <v>19</v>
      </c>
      <c r="AB176" s="37">
        <f t="shared" si="29"/>
        <v>30</v>
      </c>
      <c r="AC176" s="3">
        <f t="shared" si="30"/>
        <v>0.6333333333333333</v>
      </c>
      <c r="AD176" s="37">
        <f t="shared" si="39"/>
        <v>58.82352941176471</v>
      </c>
      <c r="AE176" s="37">
        <f t="shared" si="40"/>
        <v>41.176470588235297</v>
      </c>
      <c r="AF176" s="37">
        <f t="shared" si="41"/>
        <v>0</v>
      </c>
      <c r="AG176" s="22">
        <v>1.02</v>
      </c>
      <c r="AH176" s="45">
        <f t="shared" si="33"/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f t="shared" si="34"/>
        <v>81.642035476120341</v>
      </c>
      <c r="U177" s="3">
        <f t="shared" si="35"/>
        <v>0.13417569193742476</v>
      </c>
      <c r="V177" s="3">
        <f t="shared" si="36"/>
        <v>4.0422946804210519E-2</v>
      </c>
      <c r="W177" s="23">
        <f t="shared" si="37"/>
        <v>4.0452791151076313E-2</v>
      </c>
      <c r="X177" s="23">
        <f t="shared" si="38"/>
        <v>0.17499685393997486</v>
      </c>
      <c r="Y177" s="3">
        <f t="shared" si="31"/>
        <v>0.31545958194078999</v>
      </c>
      <c r="Z177" s="3">
        <f t="shared" si="32"/>
        <v>-0.1002615116989044</v>
      </c>
      <c r="AA177" s="37">
        <f t="shared" si="28"/>
        <v>19</v>
      </c>
      <c r="AB177" s="37">
        <f t="shared" si="29"/>
        <v>30</v>
      </c>
      <c r="AC177" s="3">
        <f t="shared" si="30"/>
        <v>0.6333333333333333</v>
      </c>
      <c r="AD177" s="37">
        <f t="shared" si="39"/>
        <v>58.82352941176471</v>
      </c>
      <c r="AE177" s="37">
        <f t="shared" si="40"/>
        <v>41.176470588235297</v>
      </c>
      <c r="AF177" s="37">
        <f t="shared" si="41"/>
        <v>0</v>
      </c>
      <c r="AG177" s="22">
        <v>1.02</v>
      </c>
      <c r="AH177" s="45">
        <f t="shared" si="33"/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f t="shared" si="34"/>
        <v>81.086862922219993</v>
      </c>
      <c r="U178" s="3">
        <f t="shared" si="35"/>
        <v>0.11560906237740289</v>
      </c>
      <c r="V178" s="3">
        <f t="shared" si="36"/>
        <v>5.6028027959547921E-2</v>
      </c>
      <c r="W178" s="23">
        <f t="shared" si="37"/>
        <v>3.3022168370394379E-2</v>
      </c>
      <c r="X178" s="23">
        <f t="shared" si="38"/>
        <v>0.15412983343777267</v>
      </c>
      <c r="Y178" s="3">
        <f t="shared" si="31"/>
        <v>0.29017954640546489</v>
      </c>
      <c r="Z178" s="3">
        <f t="shared" si="32"/>
        <v>-0.10615245711337552</v>
      </c>
      <c r="AA178" s="37">
        <f t="shared" si="28"/>
        <v>15</v>
      </c>
      <c r="AB178" s="37">
        <f t="shared" si="29"/>
        <v>30</v>
      </c>
      <c r="AC178" s="3">
        <f t="shared" si="30"/>
        <v>0.5</v>
      </c>
      <c r="AD178" s="37">
        <f t="shared" si="39"/>
        <v>59.74842767295597</v>
      </c>
      <c r="AE178" s="37">
        <f t="shared" si="40"/>
        <v>37.421383647798748</v>
      </c>
      <c r="AF178" s="37">
        <f t="shared" si="41"/>
        <v>2.8301886792452833</v>
      </c>
      <c r="AG178" s="22">
        <v>1.06</v>
      </c>
      <c r="AH178" s="45">
        <f t="shared" si="33"/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f t="shared" si="34"/>
        <v>83.913849163254341</v>
      </c>
      <c r="U179" s="3">
        <f t="shared" si="35"/>
        <v>0.15619394187894009</v>
      </c>
      <c r="V179" s="3">
        <f t="shared" si="36"/>
        <v>6.3469317015779791E-2</v>
      </c>
      <c r="W179" s="23">
        <f t="shared" si="37"/>
        <v>3.6615952694052788E-2</v>
      </c>
      <c r="X179" s="23">
        <f t="shared" si="38"/>
        <v>0.15485870620952794</v>
      </c>
      <c r="Y179" s="3">
        <f t="shared" si="31"/>
        <v>0.32207857000167217</v>
      </c>
      <c r="Z179" s="3">
        <f t="shared" si="32"/>
        <v>-6.7251310258938296E-2</v>
      </c>
      <c r="AA179" s="37">
        <f t="shared" si="28"/>
        <v>15</v>
      </c>
      <c r="AB179" s="37">
        <f t="shared" si="29"/>
        <v>30</v>
      </c>
      <c r="AC179" s="3">
        <f t="shared" si="30"/>
        <v>0.5</v>
      </c>
      <c r="AD179" s="37">
        <f t="shared" si="39"/>
        <v>59.74842767295597</v>
      </c>
      <c r="AE179" s="37">
        <f t="shared" si="40"/>
        <v>37.421383647798748</v>
      </c>
      <c r="AF179" s="37">
        <f t="shared" si="41"/>
        <v>2.8301886792452833</v>
      </c>
      <c r="AG179" s="22">
        <v>1.06</v>
      </c>
      <c r="AH179" s="45">
        <f t="shared" si="33"/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f t="shared" si="34"/>
        <v>84.375843474125816</v>
      </c>
      <c r="U180" s="3">
        <f t="shared" si="35"/>
        <v>0.17531459615278017</v>
      </c>
      <c r="V180" s="3">
        <f t="shared" si="36"/>
        <v>8.2404653603584788E-2</v>
      </c>
      <c r="W180" s="23">
        <f t="shared" si="37"/>
        <v>3.1875647493830421E-2</v>
      </c>
      <c r="X180" s="23">
        <f t="shared" si="38"/>
        <v>0.15684910299747051</v>
      </c>
      <c r="Y180" s="3">
        <f t="shared" si="31"/>
        <v>0.32708626265869728</v>
      </c>
      <c r="Z180" s="3">
        <f t="shared" si="32"/>
        <v>-9.8533278502623112E-2</v>
      </c>
      <c r="AA180" s="37">
        <f t="shared" si="28"/>
        <v>15</v>
      </c>
      <c r="AB180" s="37">
        <f t="shared" si="29"/>
        <v>30</v>
      </c>
      <c r="AC180" s="3">
        <f t="shared" si="30"/>
        <v>0.5</v>
      </c>
      <c r="AD180" s="37">
        <f t="shared" si="39"/>
        <v>59.74842767295597</v>
      </c>
      <c r="AE180" s="37">
        <f t="shared" si="40"/>
        <v>37.421383647798748</v>
      </c>
      <c r="AF180" s="37">
        <f t="shared" si="41"/>
        <v>2.8301886792452833</v>
      </c>
      <c r="AG180" s="22">
        <v>1.06</v>
      </c>
      <c r="AH180" s="45">
        <f t="shared" si="33"/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f t="shared" si="34"/>
        <v>77.98696822620272</v>
      </c>
      <c r="U181" s="3">
        <f t="shared" si="35"/>
        <v>9.7013170272812754E-2</v>
      </c>
      <c r="V181" s="3">
        <f t="shared" si="36"/>
        <v>1.8893066628931782E-2</v>
      </c>
      <c r="W181" s="23">
        <f t="shared" si="37"/>
        <v>2.8309189008704043E-2</v>
      </c>
      <c r="X181" s="23">
        <f t="shared" si="38"/>
        <v>0.20122880564725873</v>
      </c>
      <c r="Y181" s="3">
        <f t="shared" si="31"/>
        <v>0.28440781934146925</v>
      </c>
      <c r="Z181" s="3">
        <f t="shared" si="32"/>
        <v>-9.871473521412194E-2</v>
      </c>
      <c r="AA181" s="37">
        <f t="shared" ref="AA181:AA244" si="42">INDEX($AM$3:$AM$86,MATCH($A181,$AJ$3:$AJ$86,0))</f>
        <v>20</v>
      </c>
      <c r="AB181" s="37">
        <f t="shared" ref="AB181:AB244" si="43">INDEX($AK$3:$AK$86,MATCH($A181,$AJ$3:$AJ$86,0))</f>
        <v>30</v>
      </c>
      <c r="AC181" s="3">
        <f t="shared" si="30"/>
        <v>0.66666666666666663</v>
      </c>
      <c r="AD181" s="37">
        <f t="shared" si="39"/>
        <v>49.662162162162168</v>
      </c>
      <c r="AE181" s="37">
        <f t="shared" si="40"/>
        <v>50.337837837837839</v>
      </c>
      <c r="AF181" s="37">
        <f t="shared" si="41"/>
        <v>0</v>
      </c>
      <c r="AG181" s="22">
        <v>0.75</v>
      </c>
      <c r="AH181" s="45">
        <f t="shared" si="33"/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f t="shared" si="34"/>
        <v>86.58524679876956</v>
      </c>
      <c r="U182" s="3">
        <f t="shared" si="35"/>
        <v>0.21092349505580288</v>
      </c>
      <c r="V182" s="3">
        <f t="shared" si="36"/>
        <v>8.4702903895363585E-2</v>
      </c>
      <c r="W182" s="23">
        <f t="shared" si="37"/>
        <v>4.0239152020232059E-2</v>
      </c>
      <c r="X182" s="23">
        <f t="shared" si="38"/>
        <v>0.15465958676324523</v>
      </c>
      <c r="Y182" s="3">
        <f t="shared" si="31"/>
        <v>0.34647266493089984</v>
      </c>
      <c r="Z182" s="3">
        <f t="shared" si="32"/>
        <v>-3.9046152631371192E-2</v>
      </c>
      <c r="AA182" s="37">
        <f t="shared" si="42"/>
        <v>20</v>
      </c>
      <c r="AB182" s="37">
        <f t="shared" si="43"/>
        <v>30</v>
      </c>
      <c r="AC182" s="3">
        <f t="shared" ref="AC182:AC245" si="44">AA182/AB182</f>
        <v>0.66666666666666663</v>
      </c>
      <c r="AD182" s="37">
        <f t="shared" si="39"/>
        <v>49.662162162162168</v>
      </c>
      <c r="AE182" s="37">
        <f t="shared" si="40"/>
        <v>50.337837837837839</v>
      </c>
      <c r="AF182" s="37">
        <f t="shared" si="41"/>
        <v>0</v>
      </c>
      <c r="AG182" s="22">
        <v>0.75</v>
      </c>
      <c r="AH182" s="45">
        <f t="shared" si="33"/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f t="shared" si="34"/>
        <v>85.456056076376612</v>
      </c>
      <c r="U183" s="3">
        <f t="shared" si="35"/>
        <v>0.20611127125972906</v>
      </c>
      <c r="V183" s="3">
        <f t="shared" si="36"/>
        <v>8.9551746184619946E-2</v>
      </c>
      <c r="W183" s="23">
        <f t="shared" si="37"/>
        <v>4.0864112065806056E-2</v>
      </c>
      <c r="X183" s="23">
        <f t="shared" si="38"/>
        <v>0.16523671908305773</v>
      </c>
      <c r="Y183" s="3">
        <f t="shared" si="31"/>
        <v>0.34641340208998</v>
      </c>
      <c r="Z183" s="3">
        <f t="shared" si="32"/>
        <v>-7.9795242396868388E-2</v>
      </c>
      <c r="AA183" s="37">
        <f t="shared" si="42"/>
        <v>20</v>
      </c>
      <c r="AB183" s="37">
        <f t="shared" si="43"/>
        <v>30</v>
      </c>
      <c r="AC183" s="3">
        <f t="shared" si="44"/>
        <v>0.66666666666666663</v>
      </c>
      <c r="AD183" s="37">
        <f t="shared" si="39"/>
        <v>49.662162162162168</v>
      </c>
      <c r="AE183" s="37">
        <f t="shared" si="40"/>
        <v>50.337837837837839</v>
      </c>
      <c r="AF183" s="37">
        <f t="shared" si="41"/>
        <v>0</v>
      </c>
      <c r="AG183" s="22">
        <v>0.75</v>
      </c>
      <c r="AH183" s="45">
        <f t="shared" si="33"/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f t="shared" si="34"/>
        <v>76.935192964432375</v>
      </c>
      <c r="U184" s="3">
        <f t="shared" si="35"/>
        <v>8.9513764071516427E-2</v>
      </c>
      <c r="V184" s="3">
        <f t="shared" si="36"/>
        <v>6.9127315341791506E-3</v>
      </c>
      <c r="W184" s="23">
        <f t="shared" si="37"/>
        <v>1.7831502685840474E-2</v>
      </c>
      <c r="X184" s="23">
        <f t="shared" si="38"/>
        <v>0.21854074880646146</v>
      </c>
      <c r="Y184" s="3">
        <f t="shared" si="31"/>
        <v>0.2772454112389135</v>
      </c>
      <c r="Z184" s="3">
        <f t="shared" si="32"/>
        <v>-0.10814509251730367</v>
      </c>
      <c r="AA184" s="37">
        <f t="shared" si="42"/>
        <v>18</v>
      </c>
      <c r="AB184" s="37">
        <f t="shared" si="43"/>
        <v>30</v>
      </c>
      <c r="AC184" s="3">
        <f t="shared" si="44"/>
        <v>0.6</v>
      </c>
      <c r="AD184" s="37">
        <f t="shared" si="39"/>
        <v>61.988304093567258</v>
      </c>
      <c r="AE184" s="37">
        <f t="shared" si="40"/>
        <v>38.011695906432749</v>
      </c>
      <c r="AF184" s="37">
        <f t="shared" si="41"/>
        <v>0</v>
      </c>
      <c r="AG184" s="22">
        <v>0.83</v>
      </c>
      <c r="AH184" s="45">
        <f t="shared" si="33"/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f t="shared" si="34"/>
        <v>81.648093428499408</v>
      </c>
      <c r="U185" s="3">
        <f t="shared" si="35"/>
        <v>0.15307272010364448</v>
      </c>
      <c r="V185" s="3">
        <f t="shared" si="36"/>
        <v>3.6885921905503355E-2</v>
      </c>
      <c r="W185" s="23">
        <f t="shared" si="37"/>
        <v>2.7621780757526984E-2</v>
      </c>
      <c r="X185" s="23">
        <f t="shared" si="38"/>
        <v>0.17265744183852086</v>
      </c>
      <c r="Y185" s="3">
        <f t="shared" si="31"/>
        <v>0.31113220004544562</v>
      </c>
      <c r="Z185" s="3">
        <f t="shared" si="32"/>
        <v>-5.3729747205331906E-2</v>
      </c>
      <c r="AA185" s="37">
        <f t="shared" si="42"/>
        <v>18</v>
      </c>
      <c r="AB185" s="37">
        <f t="shared" si="43"/>
        <v>30</v>
      </c>
      <c r="AC185" s="3">
        <f t="shared" si="44"/>
        <v>0.6</v>
      </c>
      <c r="AD185" s="37">
        <f t="shared" si="39"/>
        <v>61.988304093567258</v>
      </c>
      <c r="AE185" s="37">
        <f t="shared" si="40"/>
        <v>38.011695906432749</v>
      </c>
      <c r="AF185" s="37">
        <f t="shared" si="41"/>
        <v>0</v>
      </c>
      <c r="AG185" s="22">
        <v>0.83</v>
      </c>
      <c r="AH185" s="45">
        <f t="shared" si="33"/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f t="shared" si="34"/>
        <v>79.921672773054937</v>
      </c>
      <c r="U186" s="3">
        <f t="shared" si="35"/>
        <v>0.13161635112854625</v>
      </c>
      <c r="V186" s="3">
        <f t="shared" si="36"/>
        <v>4.0735792538598908E-2</v>
      </c>
      <c r="W186" s="23">
        <f t="shared" si="37"/>
        <v>3.3025344468315385E-2</v>
      </c>
      <c r="X186" s="23">
        <f t="shared" si="38"/>
        <v>0.17797620315336793</v>
      </c>
      <c r="Y186" s="3">
        <f t="shared" si="31"/>
        <v>0.29269376228318134</v>
      </c>
      <c r="Z186" s="3">
        <f t="shared" si="32"/>
        <v>-0.10153802503871664</v>
      </c>
      <c r="AA186" s="37">
        <f t="shared" si="42"/>
        <v>18</v>
      </c>
      <c r="AB186" s="37">
        <f t="shared" si="43"/>
        <v>30</v>
      </c>
      <c r="AC186" s="3">
        <f t="shared" si="44"/>
        <v>0.6</v>
      </c>
      <c r="AD186" s="37">
        <f t="shared" si="39"/>
        <v>61.988304093567258</v>
      </c>
      <c r="AE186" s="37">
        <f t="shared" si="40"/>
        <v>38.011695906432749</v>
      </c>
      <c r="AF186" s="37">
        <f t="shared" si="41"/>
        <v>0</v>
      </c>
      <c r="AG186" s="22">
        <v>0.83</v>
      </c>
      <c r="AH186" s="45">
        <f t="shared" si="33"/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f t="shared" si="34"/>
        <v>85.652004557120449</v>
      </c>
      <c r="U187" s="3">
        <f t="shared" si="35"/>
        <v>0.20401443832008201</v>
      </c>
      <c r="V187" s="3">
        <f t="shared" si="36"/>
        <v>5.8856031987945617E-2</v>
      </c>
      <c r="W187" s="23">
        <f t="shared" si="37"/>
        <v>3.430284191829483E-2</v>
      </c>
      <c r="X187" s="23">
        <f t="shared" si="38"/>
        <v>0.18718328807170082</v>
      </c>
      <c r="Y187" s="3">
        <f t="shared" si="31"/>
        <v>0.37708582289073028</v>
      </c>
      <c r="Z187" s="3">
        <f t="shared" si="32"/>
        <v>-2.5030902348578528E-2</v>
      </c>
      <c r="AA187" s="37">
        <f t="shared" si="42"/>
        <v>10</v>
      </c>
      <c r="AB187" s="37">
        <f t="shared" si="43"/>
        <v>26</v>
      </c>
      <c r="AC187" s="3">
        <f t="shared" si="44"/>
        <v>0.38461538461538464</v>
      </c>
      <c r="AD187" s="37">
        <f t="shared" si="39"/>
        <v>65.991902834008101</v>
      </c>
      <c r="AE187" s="37">
        <f t="shared" si="40"/>
        <v>28.74493927125506</v>
      </c>
      <c r="AF187" s="37">
        <f t="shared" si="41"/>
        <v>5.2631578947368425</v>
      </c>
      <c r="AG187" s="22">
        <v>0.76</v>
      </c>
      <c r="AH187" s="45">
        <f t="shared" si="33"/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f t="shared" si="34"/>
        <v>88.345341629180169</v>
      </c>
      <c r="U188" s="3">
        <f t="shared" si="35"/>
        <v>0.22679683078664403</v>
      </c>
      <c r="V188" s="3">
        <f t="shared" si="36"/>
        <v>9.0154968806600927E-2</v>
      </c>
      <c r="W188" s="23">
        <f t="shared" si="37"/>
        <v>4.375881975625398E-2</v>
      </c>
      <c r="X188" s="23">
        <f t="shared" si="38"/>
        <v>0.15022790464269056</v>
      </c>
      <c r="Y188" s="3">
        <f t="shared" si="31"/>
        <v>0.35984189273202549</v>
      </c>
      <c r="Z188" s="3">
        <f t="shared" si="32"/>
        <v>-2.4760787867480455E-2</v>
      </c>
      <c r="AA188" s="37">
        <f t="shared" si="42"/>
        <v>10</v>
      </c>
      <c r="AB188" s="37">
        <f t="shared" si="43"/>
        <v>26</v>
      </c>
      <c r="AC188" s="3">
        <f t="shared" si="44"/>
        <v>0.38461538461538464</v>
      </c>
      <c r="AD188" s="37">
        <f t="shared" si="39"/>
        <v>65.991902834008101</v>
      </c>
      <c r="AE188" s="37">
        <f t="shared" si="40"/>
        <v>28.74493927125506</v>
      </c>
      <c r="AF188" s="37">
        <f t="shared" si="41"/>
        <v>5.2631578947368425</v>
      </c>
      <c r="AG188" s="22">
        <v>0.76</v>
      </c>
      <c r="AH188" s="45">
        <f t="shared" si="33"/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f t="shared" si="34"/>
        <v>87.186146129037695</v>
      </c>
      <c r="U189" s="3">
        <f t="shared" si="35"/>
        <v>0.22134242560865647</v>
      </c>
      <c r="V189" s="3">
        <f t="shared" si="36"/>
        <v>8.8506816209533767E-2</v>
      </c>
      <c r="W189" s="23">
        <f t="shared" si="37"/>
        <v>5.3920103606296087E-2</v>
      </c>
      <c r="X189" s="23">
        <f t="shared" si="38"/>
        <v>0.15974173948387232</v>
      </c>
      <c r="Y189" s="3">
        <f t="shared" si="31"/>
        <v>0.35939834877793153</v>
      </c>
      <c r="Z189" s="3">
        <f t="shared" si="32"/>
        <v>-5.728160150636738E-2</v>
      </c>
      <c r="AA189" s="37">
        <f t="shared" si="42"/>
        <v>10</v>
      </c>
      <c r="AB189" s="37">
        <f t="shared" si="43"/>
        <v>26</v>
      </c>
      <c r="AC189" s="3">
        <f t="shared" si="44"/>
        <v>0.38461538461538464</v>
      </c>
      <c r="AD189" s="37">
        <f t="shared" si="39"/>
        <v>65.991902834008101</v>
      </c>
      <c r="AE189" s="37">
        <f t="shared" si="40"/>
        <v>28.74493927125506</v>
      </c>
      <c r="AF189" s="37">
        <f t="shared" si="41"/>
        <v>5.2631578947368425</v>
      </c>
      <c r="AG189" s="22">
        <v>0.76</v>
      </c>
      <c r="AH189" s="45">
        <f t="shared" si="33"/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f t="shared" si="34"/>
        <v>83.549028108048702</v>
      </c>
      <c r="U190" s="3">
        <f t="shared" si="35"/>
        <v>0.19574175824175835</v>
      </c>
      <c r="V190" s="3">
        <f t="shared" si="36"/>
        <v>4.5731681549401604E-2</v>
      </c>
      <c r="W190" s="23">
        <f t="shared" si="37"/>
        <v>2.9768349669478E-2</v>
      </c>
      <c r="X190" s="23">
        <f t="shared" si="38"/>
        <v>0.20571442179228305</v>
      </c>
      <c r="Y190" s="3">
        <f t="shared" si="31"/>
        <v>0.36671869932474666</v>
      </c>
      <c r="Z190" s="3">
        <f t="shared" si="32"/>
        <v>-6.0051692108876481E-2</v>
      </c>
      <c r="AA190" s="37">
        <f t="shared" si="42"/>
        <v>19</v>
      </c>
      <c r="AB190" s="37">
        <f t="shared" si="43"/>
        <v>30</v>
      </c>
      <c r="AC190" s="3">
        <f t="shared" si="44"/>
        <v>0.6333333333333333</v>
      </c>
      <c r="AD190" s="37">
        <f t="shared" si="39"/>
        <v>60.769230769230774</v>
      </c>
      <c r="AE190" s="37">
        <f t="shared" si="40"/>
        <v>33.84615384615384</v>
      </c>
      <c r="AF190" s="37">
        <f t="shared" si="41"/>
        <v>5.384615384615385</v>
      </c>
      <c r="AG190" s="22">
        <v>0.79</v>
      </c>
      <c r="AH190" s="45">
        <f t="shared" si="33"/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f t="shared" si="34"/>
        <v>87.782080544923915</v>
      </c>
      <c r="U191" s="3">
        <f t="shared" si="35"/>
        <v>0.2427338129496403</v>
      </c>
      <c r="V191" s="3">
        <f t="shared" si="36"/>
        <v>9.0197731204700621E-2</v>
      </c>
      <c r="W191" s="23">
        <f t="shared" si="37"/>
        <v>3.8184623296477226E-2</v>
      </c>
      <c r="X191" s="23">
        <f t="shared" si="38"/>
        <v>0.16502086400075464</v>
      </c>
      <c r="Y191" s="3">
        <f t="shared" si="31"/>
        <v>0.37235587423273836</v>
      </c>
      <c r="Z191" s="3">
        <f t="shared" si="32"/>
        <v>-3.7388969221235309E-2</v>
      </c>
      <c r="AA191" s="37">
        <f t="shared" si="42"/>
        <v>19</v>
      </c>
      <c r="AB191" s="37">
        <f t="shared" si="43"/>
        <v>30</v>
      </c>
      <c r="AC191" s="3">
        <f t="shared" si="44"/>
        <v>0.6333333333333333</v>
      </c>
      <c r="AD191" s="37">
        <f t="shared" si="39"/>
        <v>60.769230769230774</v>
      </c>
      <c r="AE191" s="37">
        <f t="shared" si="40"/>
        <v>33.84615384615384</v>
      </c>
      <c r="AF191" s="37">
        <f t="shared" si="41"/>
        <v>5.384615384615385</v>
      </c>
      <c r="AG191" s="22">
        <v>0.79</v>
      </c>
      <c r="AH191" s="45">
        <f t="shared" si="33"/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f t="shared" si="34"/>
        <v>78.581901271051407</v>
      </c>
      <c r="U192" s="3">
        <f t="shared" si="35"/>
        <v>0.10366380405508412</v>
      </c>
      <c r="V192" s="3">
        <f t="shared" si="36"/>
        <v>3.144692931662757E-2</v>
      </c>
      <c r="W192" s="23">
        <f t="shared" si="37"/>
        <v>6.0503902071861515E-2</v>
      </c>
      <c r="X192" s="23">
        <f t="shared" si="38"/>
        <v>0.18221086685486132</v>
      </c>
      <c r="Y192" s="3">
        <f t="shared" si="31"/>
        <v>0.28003371566792018</v>
      </c>
      <c r="Z192" s="3">
        <f t="shared" si="32"/>
        <v>-0.12273760132041556</v>
      </c>
      <c r="AA192" s="37">
        <f t="shared" si="42"/>
        <v>19</v>
      </c>
      <c r="AB192" s="37">
        <f t="shared" si="43"/>
        <v>30</v>
      </c>
      <c r="AC192" s="3">
        <f t="shared" si="44"/>
        <v>0.6333333333333333</v>
      </c>
      <c r="AD192" s="37">
        <f t="shared" si="39"/>
        <v>63.879598662207357</v>
      </c>
      <c r="AE192" s="37">
        <f t="shared" si="40"/>
        <v>31.438127090300998</v>
      </c>
      <c r="AF192" s="37">
        <f t="shared" si="41"/>
        <v>4.6822742474916392</v>
      </c>
      <c r="AG192" s="22">
        <v>0.7</v>
      </c>
      <c r="AH192" s="45">
        <f t="shared" si="33"/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f t="shared" si="34"/>
        <v>79.975127913930308</v>
      </c>
      <c r="U193" s="3">
        <f t="shared" si="35"/>
        <v>0.10756773753996124</v>
      </c>
      <c r="V193" s="3">
        <f t="shared" si="36"/>
        <v>7.3366566564406432E-2</v>
      </c>
      <c r="W193" s="23">
        <f t="shared" si="37"/>
        <v>6.9654958357043106E-2</v>
      </c>
      <c r="X193" s="23">
        <f t="shared" si="38"/>
        <v>0.15272945215496439</v>
      </c>
      <c r="Y193" s="3">
        <f t="shared" si="31"/>
        <v>0.27391305324627785</v>
      </c>
      <c r="Z193" s="3">
        <f t="shared" si="32"/>
        <v>-0.15875884922428074</v>
      </c>
      <c r="AA193" s="37">
        <f t="shared" si="42"/>
        <v>18</v>
      </c>
      <c r="AB193" s="37">
        <f t="shared" si="43"/>
        <v>30</v>
      </c>
      <c r="AC193" s="3">
        <f t="shared" si="44"/>
        <v>0.6</v>
      </c>
      <c r="AD193" s="37">
        <f t="shared" si="39"/>
        <v>72.809667673716021</v>
      </c>
      <c r="AE193" s="37">
        <f t="shared" si="40"/>
        <v>21.450151057401811</v>
      </c>
      <c r="AF193" s="37">
        <f t="shared" si="41"/>
        <v>5.7401812688821749</v>
      </c>
      <c r="AG193" s="22">
        <v>1.7</v>
      </c>
      <c r="AH193" s="45">
        <f t="shared" si="33"/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f t="shared" si="34"/>
        <v>77.735742063605898</v>
      </c>
      <c r="U194" s="3">
        <f t="shared" si="35"/>
        <v>9.4890153001176966E-2</v>
      </c>
      <c r="V194" s="3">
        <f t="shared" si="36"/>
        <v>6.6491661318918704E-3</v>
      </c>
      <c r="W194" s="23">
        <f t="shared" si="37"/>
        <v>3.6840014302173194E-2</v>
      </c>
      <c r="X194" s="23">
        <f t="shared" si="38"/>
        <v>0.19500215383425898</v>
      </c>
      <c r="Y194" s="3">
        <f t="shared" ref="Y194:Y257" si="45">(M194*(1-I194)*(M194-I194))^(1/3)</f>
        <v>0.27665790309558336</v>
      </c>
      <c r="Z194" s="3">
        <f t="shared" ref="Z194:Z257" si="46">(M194-P194)/(M194+P194)</f>
        <v>-0.10541596629483295</v>
      </c>
      <c r="AA194" s="37">
        <f t="shared" si="42"/>
        <v>21</v>
      </c>
      <c r="AB194" s="37">
        <f t="shared" si="43"/>
        <v>30</v>
      </c>
      <c r="AC194" s="3">
        <f t="shared" si="44"/>
        <v>0.7</v>
      </c>
      <c r="AD194" s="37">
        <f t="shared" si="39"/>
        <v>68.456375838926178</v>
      </c>
      <c r="AE194" s="37">
        <f t="shared" si="40"/>
        <v>26.845637583892618</v>
      </c>
      <c r="AF194" s="37">
        <f t="shared" si="41"/>
        <v>4.6979865771812079</v>
      </c>
      <c r="AG194" s="22">
        <v>0.7</v>
      </c>
      <c r="AH194" s="45">
        <f t="shared" ref="AH194:AH257" si="47">INDEX($AS$2:$AS$94,MATCH($A194,$AR$2:$AR$94,0))</f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f t="shared" ref="T195:T258" si="48">100*SQRT(R195+0.5)</f>
        <v>79.375704800416187</v>
      </c>
      <c r="U195" s="3">
        <f t="shared" ref="U195:U258" si="49">2.5*((M195 - I195) / (M195 + 6*I195 -7.5*G195 +1))</f>
        <v>8.8051170386499747E-2</v>
      </c>
      <c r="V195" s="3">
        <f t="shared" ref="V195:V258" si="50">(2*(P195-I195)/(P195+I195+1))-(Q195/2)</f>
        <v>7.4674764607617267E-2</v>
      </c>
      <c r="W195" s="23">
        <f t="shared" ref="W195:W258" si="51">(O195 - K195)*1.5 / (O195 + K195 + 0.5)</f>
        <v>5.4059246167441496E-2</v>
      </c>
      <c r="X195" s="23">
        <f t="shared" ref="X195:X258" si="52">(SQRT((I195*I195)+(H195*H195)+(M195*M195)))/3</f>
        <v>0.1282305259202261</v>
      </c>
      <c r="Y195" s="3">
        <f t="shared" si="45"/>
        <v>0.24244869520514495</v>
      </c>
      <c r="Z195" s="3">
        <f t="shared" si="46"/>
        <v>-0.16709877183365679</v>
      </c>
      <c r="AA195" s="37">
        <f t="shared" si="42"/>
        <v>21</v>
      </c>
      <c r="AB195" s="37">
        <f t="shared" si="43"/>
        <v>30</v>
      </c>
      <c r="AC195" s="3">
        <f t="shared" si="44"/>
        <v>0.7</v>
      </c>
      <c r="AD195" s="37">
        <f t="shared" si="39"/>
        <v>68.456375838926178</v>
      </c>
      <c r="AE195" s="37">
        <f t="shared" si="40"/>
        <v>26.845637583892618</v>
      </c>
      <c r="AF195" s="37">
        <f t="shared" si="41"/>
        <v>4.6979865771812079</v>
      </c>
      <c r="AG195" s="22">
        <v>0.7</v>
      </c>
      <c r="AH195" s="45">
        <f t="shared" si="47"/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f t="shared" si="48"/>
        <v>78.113428567262815</v>
      </c>
      <c r="U196" s="3">
        <f t="shared" si="49"/>
        <v>8.9924507820595079E-2</v>
      </c>
      <c r="V196" s="3">
        <f t="shared" si="50"/>
        <v>5.9377465670022611E-2</v>
      </c>
      <c r="W196" s="23">
        <f t="shared" si="51"/>
        <v>4.7735970185341099E-2</v>
      </c>
      <c r="X196" s="23">
        <f t="shared" si="52"/>
        <v>0.17241681085864766</v>
      </c>
      <c r="Y196" s="3">
        <f t="shared" si="45"/>
        <v>0.2663395589689197</v>
      </c>
      <c r="Z196" s="3">
        <f t="shared" si="46"/>
        <v>-0.16487614110478263</v>
      </c>
      <c r="AA196" s="37">
        <f t="shared" si="42"/>
        <v>21</v>
      </c>
      <c r="AB196" s="37">
        <f t="shared" si="43"/>
        <v>30</v>
      </c>
      <c r="AC196" s="3">
        <f t="shared" si="44"/>
        <v>0.7</v>
      </c>
      <c r="AD196" s="37">
        <f t="shared" si="39"/>
        <v>68.456375838926178</v>
      </c>
      <c r="AE196" s="37">
        <f t="shared" si="40"/>
        <v>26.845637583892618</v>
      </c>
      <c r="AF196" s="37">
        <f t="shared" si="41"/>
        <v>4.6979865771812079</v>
      </c>
      <c r="AG196" s="22">
        <v>0.7</v>
      </c>
      <c r="AH196" s="45">
        <f t="shared" si="47"/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f t="shared" si="48"/>
        <v>78.439357756319666</v>
      </c>
      <c r="U197" s="3">
        <f t="shared" si="49"/>
        <v>9.0687456464662752E-2</v>
      </c>
      <c r="V197" s="3">
        <f t="shared" si="50"/>
        <v>6.4365976014877008E-2</v>
      </c>
      <c r="W197" s="23">
        <f t="shared" si="51"/>
        <v>2.9896853915156507E-2</v>
      </c>
      <c r="X197" s="23">
        <f t="shared" si="52"/>
        <v>0.15325586811313657</v>
      </c>
      <c r="Y197" s="3">
        <f t="shared" si="45"/>
        <v>0.25412634170730952</v>
      </c>
      <c r="Z197" s="3">
        <f t="shared" si="46"/>
        <v>-0.18594101490162931</v>
      </c>
      <c r="AA197" s="37">
        <f t="shared" si="42"/>
        <v>21</v>
      </c>
      <c r="AB197" s="37">
        <f t="shared" si="43"/>
        <v>30</v>
      </c>
      <c r="AC197" s="3">
        <f t="shared" si="44"/>
        <v>0.7</v>
      </c>
      <c r="AD197" s="37">
        <f t="shared" si="39"/>
        <v>68.456375838926178</v>
      </c>
      <c r="AE197" s="37">
        <f t="shared" si="40"/>
        <v>26.845637583892618</v>
      </c>
      <c r="AF197" s="37">
        <f t="shared" si="41"/>
        <v>4.6979865771812079</v>
      </c>
      <c r="AG197" s="22">
        <v>0.7</v>
      </c>
      <c r="AH197" s="45">
        <f t="shared" si="47"/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f t="shared" si="48"/>
        <v>78.782731146984531</v>
      </c>
      <c r="U198" s="3">
        <f t="shared" si="49"/>
        <v>9.5937587854933976E-2</v>
      </c>
      <c r="V198" s="3">
        <f t="shared" si="50"/>
        <v>4.3853408551595668E-2</v>
      </c>
      <c r="W198" s="23">
        <f t="shared" si="51"/>
        <v>3.2551547016209152E-2</v>
      </c>
      <c r="X198" s="23">
        <f t="shared" si="52"/>
        <v>0.17575962436110162</v>
      </c>
      <c r="Y198" s="3">
        <f t="shared" si="45"/>
        <v>0.27957603145737653</v>
      </c>
      <c r="Z198" s="3">
        <f t="shared" si="46"/>
        <v>-0.14108905300720465</v>
      </c>
      <c r="AA198" s="37">
        <f t="shared" si="42"/>
        <v>30</v>
      </c>
      <c r="AB198" s="37">
        <f t="shared" si="43"/>
        <v>30</v>
      </c>
      <c r="AC198" s="3">
        <f t="shared" si="44"/>
        <v>1</v>
      </c>
      <c r="AD198" s="37">
        <f t="shared" si="39"/>
        <v>67.730496453900713</v>
      </c>
      <c r="AE198" s="37">
        <f t="shared" si="40"/>
        <v>28.014184397163117</v>
      </c>
      <c r="AF198" s="37">
        <f t="shared" si="41"/>
        <v>4.2553191489361692</v>
      </c>
      <c r="AG198" s="22">
        <v>0.93</v>
      </c>
      <c r="AH198" s="45">
        <f t="shared" si="47"/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f t="shared" si="48"/>
        <v>79.270581084235474</v>
      </c>
      <c r="U199" s="3">
        <f t="shared" si="49"/>
        <v>8.8128491620111715E-2</v>
      </c>
      <c r="V199" s="3">
        <f t="shared" si="50"/>
        <v>7.4342690914541237E-2</v>
      </c>
      <c r="W199" s="23">
        <f t="shared" si="51"/>
        <v>6.485727107763746E-2</v>
      </c>
      <c r="X199" s="23">
        <f t="shared" si="52"/>
        <v>0.12684176056103219</v>
      </c>
      <c r="Y199" s="3">
        <f t="shared" si="45"/>
        <v>0.23956888840820545</v>
      </c>
      <c r="Z199" s="3">
        <f t="shared" si="46"/>
        <v>-0.1651865008880995</v>
      </c>
      <c r="AA199" s="37">
        <f t="shared" si="42"/>
        <v>30</v>
      </c>
      <c r="AB199" s="37">
        <f t="shared" si="43"/>
        <v>30</v>
      </c>
      <c r="AC199" s="3">
        <f t="shared" si="44"/>
        <v>1</v>
      </c>
      <c r="AD199" s="37">
        <f t="shared" si="39"/>
        <v>67.730496453900713</v>
      </c>
      <c r="AE199" s="37">
        <f t="shared" si="40"/>
        <v>28.014184397163117</v>
      </c>
      <c r="AF199" s="37">
        <f t="shared" si="41"/>
        <v>4.2553191489361692</v>
      </c>
      <c r="AG199" s="22">
        <v>0.93</v>
      </c>
      <c r="AH199" s="45">
        <f t="shared" si="47"/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f t="shared" si="48"/>
        <v>78.906270619205074</v>
      </c>
      <c r="U200" s="3">
        <f t="shared" si="49"/>
        <v>9.8555337904015702E-2</v>
      </c>
      <c r="V200" s="3">
        <f t="shared" si="50"/>
        <v>5.1092422932025733E-2</v>
      </c>
      <c r="W200" s="23">
        <f t="shared" si="51"/>
        <v>3.6964169598346003E-2</v>
      </c>
      <c r="X200" s="23">
        <f t="shared" si="52"/>
        <v>0.17059278674342851</v>
      </c>
      <c r="Y200" s="3">
        <f t="shared" si="45"/>
        <v>0.27642105619714757</v>
      </c>
      <c r="Z200" s="3">
        <f t="shared" si="46"/>
        <v>-0.14985407943154425</v>
      </c>
      <c r="AA200" s="37">
        <f t="shared" si="42"/>
        <v>30</v>
      </c>
      <c r="AB200" s="37">
        <f t="shared" si="43"/>
        <v>30</v>
      </c>
      <c r="AC200" s="3">
        <f t="shared" si="44"/>
        <v>1</v>
      </c>
      <c r="AD200" s="37">
        <f t="shared" si="39"/>
        <v>67.730496453900713</v>
      </c>
      <c r="AE200" s="37">
        <f t="shared" si="40"/>
        <v>28.014184397163117</v>
      </c>
      <c r="AF200" s="37">
        <f t="shared" si="41"/>
        <v>4.2553191489361692</v>
      </c>
      <c r="AG200" s="22">
        <v>0.93</v>
      </c>
      <c r="AH200" s="45">
        <f t="shared" si="47"/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f t="shared" si="48"/>
        <v>77.65697567720764</v>
      </c>
      <c r="U201" s="3">
        <f t="shared" si="49"/>
        <v>8.5540981906786245E-2</v>
      </c>
      <c r="V201" s="3">
        <f t="shared" si="50"/>
        <v>4.6061863270777437E-2</v>
      </c>
      <c r="W201" s="23">
        <f t="shared" si="51"/>
        <v>3.073143362350382E-2</v>
      </c>
      <c r="X201" s="23">
        <f t="shared" si="52"/>
        <v>0.16778727272617819</v>
      </c>
      <c r="Y201" s="3">
        <f t="shared" si="45"/>
        <v>0.25517851582912526</v>
      </c>
      <c r="Z201" s="3">
        <f t="shared" si="46"/>
        <v>-0.17515179822512839</v>
      </c>
      <c r="AA201" s="37">
        <f t="shared" si="42"/>
        <v>30</v>
      </c>
      <c r="AB201" s="37">
        <f t="shared" si="43"/>
        <v>30</v>
      </c>
      <c r="AC201" s="3">
        <f t="shared" si="44"/>
        <v>1</v>
      </c>
      <c r="AD201" s="37">
        <f t="shared" si="39"/>
        <v>67.730496453900713</v>
      </c>
      <c r="AE201" s="37">
        <f t="shared" si="40"/>
        <v>28.014184397163117</v>
      </c>
      <c r="AF201" s="37">
        <f t="shared" si="41"/>
        <v>4.2553191489361692</v>
      </c>
      <c r="AG201" s="22">
        <v>0.93</v>
      </c>
      <c r="AH201" s="45">
        <f t="shared" si="47"/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f t="shared" si="48"/>
        <v>76.863385031173621</v>
      </c>
      <c r="U202" s="3">
        <f t="shared" si="49"/>
        <v>8.3943420101229183E-2</v>
      </c>
      <c r="V202" s="3">
        <f t="shared" si="50"/>
        <v>-5.1754249839021105E-3</v>
      </c>
      <c r="W202" s="23">
        <f t="shared" si="51"/>
        <v>2.9766318432432035E-2</v>
      </c>
      <c r="X202" s="23">
        <f t="shared" si="52"/>
        <v>0.21594938964694688</v>
      </c>
      <c r="Y202" s="3">
        <f t="shared" si="45"/>
        <v>0.27512187003873151</v>
      </c>
      <c r="Z202" s="3">
        <f t="shared" si="46"/>
        <v>-0.1210674019004481</v>
      </c>
      <c r="AA202" s="37">
        <f t="shared" si="42"/>
        <v>10</v>
      </c>
      <c r="AB202" s="37">
        <f t="shared" si="43"/>
        <v>30</v>
      </c>
      <c r="AC202" s="3">
        <f t="shared" si="44"/>
        <v>0.33333333333333331</v>
      </c>
      <c r="AD202" s="37">
        <f t="shared" si="39"/>
        <v>75.196850393700771</v>
      </c>
      <c r="AE202" s="37">
        <f t="shared" si="40"/>
        <v>16.929133858267715</v>
      </c>
      <c r="AF202" s="37">
        <f t="shared" si="41"/>
        <v>7.8740157480314945</v>
      </c>
      <c r="AG202" s="22">
        <v>0.72</v>
      </c>
      <c r="AH202" s="45">
        <f t="shared" si="47"/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f t="shared" si="48"/>
        <v>78.258606228445558</v>
      </c>
      <c r="U203" s="3">
        <f t="shared" si="49"/>
        <v>9.352894943673043E-2</v>
      </c>
      <c r="V203" s="3">
        <f t="shared" si="50"/>
        <v>3.9680361363910066E-2</v>
      </c>
      <c r="W203" s="23">
        <f t="shared" si="51"/>
        <v>3.9326330410625929E-2</v>
      </c>
      <c r="X203" s="23">
        <f t="shared" si="52"/>
        <v>0.16597393369642918</v>
      </c>
      <c r="Y203" s="3">
        <f t="shared" si="45"/>
        <v>0.26261615339580452</v>
      </c>
      <c r="Z203" s="3">
        <f t="shared" si="46"/>
        <v>-0.13347481017161217</v>
      </c>
      <c r="AA203" s="37">
        <f t="shared" si="42"/>
        <v>10</v>
      </c>
      <c r="AB203" s="37">
        <f t="shared" si="43"/>
        <v>30</v>
      </c>
      <c r="AC203" s="3">
        <f t="shared" si="44"/>
        <v>0.33333333333333331</v>
      </c>
      <c r="AD203" s="37">
        <f t="shared" si="39"/>
        <v>75.196850393700771</v>
      </c>
      <c r="AE203" s="37">
        <f t="shared" si="40"/>
        <v>16.929133858267715</v>
      </c>
      <c r="AF203" s="37">
        <f t="shared" si="41"/>
        <v>7.8740157480314945</v>
      </c>
      <c r="AG203" s="22">
        <v>0.72</v>
      </c>
      <c r="AH203" s="45">
        <f t="shared" si="47"/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f t="shared" si="48"/>
        <v>77.443805417496094</v>
      </c>
      <c r="U204" s="3">
        <f t="shared" si="49"/>
        <v>9.361309661056029E-2</v>
      </c>
      <c r="V204" s="3">
        <f t="shared" si="50"/>
        <v>5.0130419629021705E-3</v>
      </c>
      <c r="W204" s="23">
        <f t="shared" si="51"/>
        <v>1.1130627646826761E-2</v>
      </c>
      <c r="X204" s="23">
        <f t="shared" si="52"/>
        <v>0.21530172110578008</v>
      </c>
      <c r="Y204" s="3">
        <f t="shared" si="45"/>
        <v>0.28450315829057643</v>
      </c>
      <c r="Z204" s="3">
        <f t="shared" si="46"/>
        <v>-0.12546525600070341</v>
      </c>
      <c r="AA204" s="37">
        <f t="shared" si="42"/>
        <v>10</v>
      </c>
      <c r="AB204" s="37">
        <f t="shared" si="43"/>
        <v>30</v>
      </c>
      <c r="AC204" s="3">
        <f t="shared" si="44"/>
        <v>0.33333333333333331</v>
      </c>
      <c r="AD204" s="37">
        <f t="shared" si="39"/>
        <v>75.196850393700771</v>
      </c>
      <c r="AE204" s="37">
        <f t="shared" si="40"/>
        <v>16.929133858267715</v>
      </c>
      <c r="AF204" s="37">
        <f t="shared" si="41"/>
        <v>7.8740157480314945</v>
      </c>
      <c r="AG204" s="22">
        <v>0.72</v>
      </c>
      <c r="AH204" s="45">
        <f t="shared" si="47"/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f t="shared" si="48"/>
        <v>77.090761056017257</v>
      </c>
      <c r="U205" s="3">
        <f t="shared" si="49"/>
        <v>8.5877862595419879E-2</v>
      </c>
      <c r="V205" s="3">
        <f t="shared" si="50"/>
        <v>1.1214051027089195E-2</v>
      </c>
      <c r="W205" s="23">
        <f t="shared" si="51"/>
        <v>1.174413966257599E-2</v>
      </c>
      <c r="X205" s="23">
        <f t="shared" si="52"/>
        <v>0.19381511522295905</v>
      </c>
      <c r="Y205" s="3">
        <f t="shared" si="45"/>
        <v>0.26491575162623071</v>
      </c>
      <c r="Z205" s="3">
        <f t="shared" si="46"/>
        <v>-0.15160722009473473</v>
      </c>
      <c r="AA205" s="37">
        <f t="shared" si="42"/>
        <v>10</v>
      </c>
      <c r="AB205" s="37">
        <f t="shared" si="43"/>
        <v>30</v>
      </c>
      <c r="AC205" s="3">
        <f t="shared" si="44"/>
        <v>0.33333333333333331</v>
      </c>
      <c r="AD205" s="37">
        <f t="shared" si="39"/>
        <v>75.196850393700771</v>
      </c>
      <c r="AE205" s="37">
        <f t="shared" si="40"/>
        <v>16.929133858267715</v>
      </c>
      <c r="AF205" s="37">
        <f t="shared" si="41"/>
        <v>7.8740157480314945</v>
      </c>
      <c r="AG205" s="22">
        <v>0.72</v>
      </c>
      <c r="AH205" s="45">
        <f t="shared" si="47"/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f t="shared" si="48"/>
        <v>78.603419695776807</v>
      </c>
      <c r="U206" s="3">
        <f t="shared" si="49"/>
        <v>9.9372384937238531E-2</v>
      </c>
      <c r="V206" s="3">
        <f t="shared" si="50"/>
        <v>5.7208986276401835E-2</v>
      </c>
      <c r="W206" s="23">
        <f t="shared" si="51"/>
        <v>3.1666784694190639E-2</v>
      </c>
      <c r="X206" s="23">
        <f t="shared" si="52"/>
        <v>0.18886388102428575</v>
      </c>
      <c r="Y206" s="3">
        <f t="shared" si="45"/>
        <v>0.28674022960370316</v>
      </c>
      <c r="Z206" s="3">
        <f t="shared" si="46"/>
        <v>-0.14712377747397198</v>
      </c>
      <c r="AA206" s="37">
        <f t="shared" si="42"/>
        <v>18</v>
      </c>
      <c r="AB206" s="37">
        <f t="shared" si="43"/>
        <v>30</v>
      </c>
      <c r="AC206" s="3">
        <f t="shared" si="44"/>
        <v>0.6</v>
      </c>
      <c r="AD206" s="37">
        <f t="shared" si="39"/>
        <v>66.077738515901061</v>
      </c>
      <c r="AE206" s="37">
        <f t="shared" si="40"/>
        <v>28.268551236749119</v>
      </c>
      <c r="AF206" s="37">
        <f t="shared" si="41"/>
        <v>5.6537102473498235</v>
      </c>
      <c r="AG206" s="22">
        <v>0.72</v>
      </c>
      <c r="AH206" s="45">
        <f t="shared" si="47"/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f t="shared" si="48"/>
        <v>78.61180070234974</v>
      </c>
      <c r="U207" s="3">
        <f t="shared" si="49"/>
        <v>8.9017589017588994E-2</v>
      </c>
      <c r="V207" s="3">
        <f t="shared" si="50"/>
        <v>6.7304227599769451E-2</v>
      </c>
      <c r="W207" s="23">
        <f t="shared" si="51"/>
        <v>2.8154874836523066E-2</v>
      </c>
      <c r="X207" s="23">
        <f t="shared" si="52"/>
        <v>0.1461583616036615</v>
      </c>
      <c r="Y207" s="3">
        <f t="shared" si="45"/>
        <v>0.25042424494832355</v>
      </c>
      <c r="Z207" s="3">
        <f t="shared" si="46"/>
        <v>-0.16054060544607954</v>
      </c>
      <c r="AA207" s="37">
        <f t="shared" si="42"/>
        <v>18</v>
      </c>
      <c r="AB207" s="37">
        <f t="shared" si="43"/>
        <v>30</v>
      </c>
      <c r="AC207" s="3">
        <f t="shared" si="44"/>
        <v>0.6</v>
      </c>
      <c r="AD207" s="37">
        <f t="shared" si="39"/>
        <v>66.077738515901061</v>
      </c>
      <c r="AE207" s="37">
        <f t="shared" si="40"/>
        <v>28.268551236749119</v>
      </c>
      <c r="AF207" s="37">
        <f t="shared" si="41"/>
        <v>5.6537102473498235</v>
      </c>
      <c r="AG207" s="22">
        <v>0.72</v>
      </c>
      <c r="AH207" s="45">
        <f t="shared" si="47"/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f t="shared" si="48"/>
        <v>78.716496805255574</v>
      </c>
      <c r="U208" s="3">
        <f t="shared" si="49"/>
        <v>9.6853180760279323E-2</v>
      </c>
      <c r="V208" s="3">
        <f t="shared" si="50"/>
        <v>8.0530775089778239E-2</v>
      </c>
      <c r="W208" s="23">
        <f t="shared" si="51"/>
        <v>3.1599980265429935E-2</v>
      </c>
      <c r="X208" s="23">
        <f t="shared" si="52"/>
        <v>0.17358354056636693</v>
      </c>
      <c r="Y208" s="3">
        <f t="shared" si="45"/>
        <v>0.27629242731578124</v>
      </c>
      <c r="Z208" s="3">
        <f t="shared" si="46"/>
        <v>-0.16751088202878867</v>
      </c>
      <c r="AA208" s="37">
        <f t="shared" si="42"/>
        <v>18</v>
      </c>
      <c r="AB208" s="37">
        <f t="shared" si="43"/>
        <v>30</v>
      </c>
      <c r="AC208" s="3">
        <f t="shared" si="44"/>
        <v>0.6</v>
      </c>
      <c r="AD208" s="37">
        <f t="shared" si="39"/>
        <v>66.077738515901061</v>
      </c>
      <c r="AE208" s="37">
        <f t="shared" si="40"/>
        <v>28.268551236749119</v>
      </c>
      <c r="AF208" s="37">
        <f t="shared" si="41"/>
        <v>5.6537102473498235</v>
      </c>
      <c r="AG208" s="22">
        <v>0.72</v>
      </c>
      <c r="AH208" s="45">
        <f t="shared" si="47"/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f t="shared" si="48"/>
        <v>78.746934049093326</v>
      </c>
      <c r="U209" s="3">
        <f t="shared" si="49"/>
        <v>9.3644781144781197E-2</v>
      </c>
      <c r="V209" s="3">
        <f t="shared" si="50"/>
        <v>7.5760574314973766E-2</v>
      </c>
      <c r="W209" s="23">
        <f t="shared" si="51"/>
        <v>3.5372647955429416E-2</v>
      </c>
      <c r="X209" s="23">
        <f t="shared" si="52"/>
        <v>0.15446022141638927</v>
      </c>
      <c r="Y209" s="3">
        <f t="shared" si="45"/>
        <v>0.25949361636503071</v>
      </c>
      <c r="Z209" s="3">
        <f t="shared" si="46"/>
        <v>-0.17560588001589195</v>
      </c>
      <c r="AA209" s="37">
        <f t="shared" si="42"/>
        <v>18</v>
      </c>
      <c r="AB209" s="37">
        <f t="shared" si="43"/>
        <v>30</v>
      </c>
      <c r="AC209" s="3">
        <f t="shared" si="44"/>
        <v>0.6</v>
      </c>
      <c r="AD209" s="37">
        <f t="shared" si="39"/>
        <v>66.077738515901061</v>
      </c>
      <c r="AE209" s="37">
        <f t="shared" si="40"/>
        <v>28.268551236749119</v>
      </c>
      <c r="AF209" s="37">
        <f t="shared" si="41"/>
        <v>5.6537102473498235</v>
      </c>
      <c r="AG209" s="22">
        <v>0.72</v>
      </c>
      <c r="AH209" s="45">
        <f t="shared" si="47"/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f t="shared" si="48"/>
        <v>76.737054011683952</v>
      </c>
      <c r="U210" s="3">
        <f t="shared" si="49"/>
        <v>8.5663780990799077E-2</v>
      </c>
      <c r="V210" s="3">
        <f t="shared" si="50"/>
        <v>4.3185931474489514E-3</v>
      </c>
      <c r="W210" s="23">
        <f t="shared" si="51"/>
        <v>3.2402351801094909E-2</v>
      </c>
      <c r="X210" s="23">
        <f t="shared" si="52"/>
        <v>0.22399830356500469</v>
      </c>
      <c r="Y210" s="3">
        <f t="shared" si="45"/>
        <v>0.27782746487550769</v>
      </c>
      <c r="Z210" s="3">
        <f t="shared" si="46"/>
        <v>-0.12335818918202807</v>
      </c>
      <c r="AA210" s="37">
        <f t="shared" si="42"/>
        <v>19</v>
      </c>
      <c r="AB210" s="37">
        <f t="shared" si="43"/>
        <v>30</v>
      </c>
      <c r="AC210" s="3">
        <f t="shared" si="44"/>
        <v>0.6333333333333333</v>
      </c>
      <c r="AD210" s="37">
        <f t="shared" si="39"/>
        <v>70</v>
      </c>
      <c r="AE210" s="37">
        <f t="shared" si="40"/>
        <v>26.086956521739129</v>
      </c>
      <c r="AF210" s="37">
        <f t="shared" si="41"/>
        <v>3.9130434782608701</v>
      </c>
      <c r="AG210" s="22">
        <v>0.47</v>
      </c>
      <c r="AH210" s="45">
        <f t="shared" si="47"/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f t="shared" si="48"/>
        <v>77.90141541298793</v>
      </c>
      <c r="U211" s="3">
        <f t="shared" si="49"/>
        <v>8.8172932719656677E-2</v>
      </c>
      <c r="V211" s="3">
        <f t="shared" si="50"/>
        <v>4.7949444064395552E-2</v>
      </c>
      <c r="W211" s="23">
        <f t="shared" si="51"/>
        <v>3.3999707529397648E-2</v>
      </c>
      <c r="X211" s="23">
        <f t="shared" si="52"/>
        <v>0.16677583091616655</v>
      </c>
      <c r="Y211" s="3">
        <f t="shared" si="45"/>
        <v>0.25824804180734301</v>
      </c>
      <c r="Z211" s="3">
        <f t="shared" si="46"/>
        <v>-0.14100880393015225</v>
      </c>
      <c r="AA211" s="37">
        <f t="shared" si="42"/>
        <v>19</v>
      </c>
      <c r="AB211" s="37">
        <f t="shared" si="43"/>
        <v>30</v>
      </c>
      <c r="AC211" s="3">
        <f t="shared" si="44"/>
        <v>0.6333333333333333</v>
      </c>
      <c r="AD211" s="37">
        <f t="shared" si="39"/>
        <v>70</v>
      </c>
      <c r="AE211" s="37">
        <f t="shared" si="40"/>
        <v>26.086956521739129</v>
      </c>
      <c r="AF211" s="37">
        <f t="shared" si="41"/>
        <v>3.9130434782608701</v>
      </c>
      <c r="AG211" s="22">
        <v>0.47</v>
      </c>
      <c r="AH211" s="45">
        <f t="shared" si="47"/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f t="shared" si="48"/>
        <v>78.067918977415061</v>
      </c>
      <c r="U212" s="3">
        <f t="shared" si="49"/>
        <v>9.8228318331190168E-2</v>
      </c>
      <c r="V212" s="3">
        <f t="shared" si="50"/>
        <v>5.2987286502537756E-2</v>
      </c>
      <c r="W212" s="23">
        <f t="shared" si="51"/>
        <v>4.0210704398646574E-2</v>
      </c>
      <c r="X212" s="23">
        <f t="shared" si="52"/>
        <v>0.19743865714021999</v>
      </c>
      <c r="Y212" s="3">
        <f t="shared" si="45"/>
        <v>0.28404549996716655</v>
      </c>
      <c r="Z212" s="3">
        <f t="shared" si="46"/>
        <v>-0.14831639200668142</v>
      </c>
      <c r="AA212" s="37">
        <f t="shared" si="42"/>
        <v>19</v>
      </c>
      <c r="AB212" s="37">
        <f t="shared" si="43"/>
        <v>30</v>
      </c>
      <c r="AC212" s="3">
        <f t="shared" si="44"/>
        <v>0.6333333333333333</v>
      </c>
      <c r="AD212" s="37">
        <f t="shared" si="39"/>
        <v>70</v>
      </c>
      <c r="AE212" s="37">
        <f t="shared" si="40"/>
        <v>26.086956521739129</v>
      </c>
      <c r="AF212" s="37">
        <f t="shared" si="41"/>
        <v>3.9130434782608701</v>
      </c>
      <c r="AG212" s="22">
        <v>0.47</v>
      </c>
      <c r="AH212" s="45">
        <f t="shared" si="47"/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f t="shared" si="48"/>
        <v>78.816711822738611</v>
      </c>
      <c r="U213" s="3">
        <f t="shared" si="49"/>
        <v>0.10399423292572224</v>
      </c>
      <c r="V213" s="3">
        <f t="shared" si="50"/>
        <v>6.7389577211562801E-2</v>
      </c>
      <c r="W213" s="23">
        <f t="shared" si="51"/>
        <v>2.3874243512155124E-2</v>
      </c>
      <c r="X213" s="23">
        <f t="shared" si="52"/>
        <v>0.16921459419591708</v>
      </c>
      <c r="Y213" s="3">
        <f t="shared" si="45"/>
        <v>0.27207880822677644</v>
      </c>
      <c r="Z213" s="3">
        <f t="shared" si="46"/>
        <v>-0.159895074322355</v>
      </c>
      <c r="AA213" s="37">
        <f t="shared" si="42"/>
        <v>19</v>
      </c>
      <c r="AB213" s="37">
        <f t="shared" si="43"/>
        <v>30</v>
      </c>
      <c r="AC213" s="3">
        <f t="shared" si="44"/>
        <v>0.6333333333333333</v>
      </c>
      <c r="AD213" s="37">
        <f t="shared" si="39"/>
        <v>70</v>
      </c>
      <c r="AE213" s="37">
        <f t="shared" si="40"/>
        <v>26.086956521739129</v>
      </c>
      <c r="AF213" s="37">
        <f t="shared" si="41"/>
        <v>3.9130434782608701</v>
      </c>
      <c r="AG213" s="22">
        <v>0.47</v>
      </c>
      <c r="AH213" s="45">
        <f t="shared" si="47"/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f t="shared" si="48"/>
        <v>77.629477350849925</v>
      </c>
      <c r="U214" s="3">
        <f t="shared" si="49"/>
        <v>0.10523625372271864</v>
      </c>
      <c r="V214" s="3">
        <f t="shared" si="50"/>
        <v>-8.6664863164901684E-3</v>
      </c>
      <c r="W214" s="23">
        <f t="shared" si="51"/>
        <v>3.2668612191958435E-2</v>
      </c>
      <c r="X214" s="23">
        <f t="shared" si="52"/>
        <v>0.24256104157281502</v>
      </c>
      <c r="Y214" s="3">
        <f t="shared" si="45"/>
        <v>0.30448771673276781</v>
      </c>
      <c r="Z214" s="3">
        <f t="shared" si="46"/>
        <v>-0.10571606880729913</v>
      </c>
      <c r="AA214" s="37">
        <f t="shared" si="42"/>
        <v>17</v>
      </c>
      <c r="AB214" s="37">
        <f t="shared" si="43"/>
        <v>30</v>
      </c>
      <c r="AC214" s="3">
        <f t="shared" si="44"/>
        <v>0.56666666666666665</v>
      </c>
      <c r="AD214" s="37">
        <f t="shared" si="39"/>
        <v>67.099567099567096</v>
      </c>
      <c r="AE214" s="37">
        <f t="shared" si="40"/>
        <v>26.839826839826841</v>
      </c>
      <c r="AF214" s="37">
        <f t="shared" si="41"/>
        <v>6.0606060606060606</v>
      </c>
      <c r="AG214" s="22">
        <v>0.47</v>
      </c>
      <c r="AH214" s="45">
        <f t="shared" si="47"/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f t="shared" si="48"/>
        <v>76.836300979166353</v>
      </c>
      <c r="U215" s="3">
        <f t="shared" si="49"/>
        <v>8.9978746996858192E-2</v>
      </c>
      <c r="V215" s="3">
        <f t="shared" si="50"/>
        <v>6.9954481511354527E-3</v>
      </c>
      <c r="W215" s="23">
        <f t="shared" si="51"/>
        <v>1.8360201635298813E-2</v>
      </c>
      <c r="X215" s="23">
        <f t="shared" si="52"/>
        <v>0.22850990982644251</v>
      </c>
      <c r="Y215" s="3">
        <f t="shared" si="45"/>
        <v>0.28128645990014056</v>
      </c>
      <c r="Z215" s="3">
        <f t="shared" si="46"/>
        <v>-0.1249452974422481</v>
      </c>
      <c r="AA215" s="37">
        <f t="shared" si="42"/>
        <v>17</v>
      </c>
      <c r="AB215" s="37">
        <f t="shared" si="43"/>
        <v>30</v>
      </c>
      <c r="AC215" s="3">
        <f t="shared" si="44"/>
        <v>0.56666666666666665</v>
      </c>
      <c r="AD215" s="37">
        <f t="shared" si="39"/>
        <v>67.099567099567096</v>
      </c>
      <c r="AE215" s="37">
        <f t="shared" si="40"/>
        <v>26.839826839826841</v>
      </c>
      <c r="AF215" s="37">
        <f t="shared" si="41"/>
        <v>6.0606060606060606</v>
      </c>
      <c r="AG215" s="22">
        <v>0.47</v>
      </c>
      <c r="AH215" s="45">
        <f t="shared" si="47"/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f t="shared" si="48"/>
        <v>79.073381008191063</v>
      </c>
      <c r="U216" s="3">
        <f t="shared" si="49"/>
        <v>9.8733985675375835E-2</v>
      </c>
      <c r="V216" s="3">
        <f t="shared" si="50"/>
        <v>7.2064496667775507E-2</v>
      </c>
      <c r="W216" s="23">
        <f t="shared" si="51"/>
        <v>2.8791036998436697E-2</v>
      </c>
      <c r="X216" s="23">
        <f t="shared" si="52"/>
        <v>0.16219949650558926</v>
      </c>
      <c r="Y216" s="3">
        <f t="shared" si="45"/>
        <v>0.27148333440635164</v>
      </c>
      <c r="Z216" s="3">
        <f t="shared" si="46"/>
        <v>-0.14415729790237014</v>
      </c>
      <c r="AA216" s="37">
        <f t="shared" si="42"/>
        <v>17</v>
      </c>
      <c r="AB216" s="37">
        <f t="shared" si="43"/>
        <v>30</v>
      </c>
      <c r="AC216" s="3">
        <f t="shared" si="44"/>
        <v>0.56666666666666665</v>
      </c>
      <c r="AD216" s="37">
        <f t="shared" si="39"/>
        <v>67.099567099567096</v>
      </c>
      <c r="AE216" s="37">
        <f t="shared" si="40"/>
        <v>26.839826839826841</v>
      </c>
      <c r="AF216" s="37">
        <f t="shared" si="41"/>
        <v>6.0606060606060606</v>
      </c>
      <c r="AG216" s="22">
        <v>0.47</v>
      </c>
      <c r="AH216" s="45">
        <f t="shared" si="47"/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f t="shared" si="48"/>
        <v>77.717920806457414</v>
      </c>
      <c r="U217" s="3">
        <f t="shared" si="49"/>
        <v>9.7257022286693945E-2</v>
      </c>
      <c r="V217" s="3">
        <f t="shared" si="50"/>
        <v>4.497062929449458E-2</v>
      </c>
      <c r="W217" s="23">
        <f t="shared" si="51"/>
        <v>3.5658470141228783E-2</v>
      </c>
      <c r="X217" s="23">
        <f t="shared" si="52"/>
        <v>0.22281404553772835</v>
      </c>
      <c r="Y217" s="3">
        <f t="shared" si="45"/>
        <v>0.29519208732582169</v>
      </c>
      <c r="Z217" s="3">
        <f t="shared" si="46"/>
        <v>-0.14243721643555501</v>
      </c>
      <c r="AA217" s="37">
        <f t="shared" si="42"/>
        <v>17</v>
      </c>
      <c r="AB217" s="37">
        <f t="shared" si="43"/>
        <v>30</v>
      </c>
      <c r="AC217" s="3">
        <f t="shared" si="44"/>
        <v>0.56666666666666665</v>
      </c>
      <c r="AD217" s="37">
        <f t="shared" si="39"/>
        <v>67.099567099567096</v>
      </c>
      <c r="AE217" s="37">
        <f t="shared" si="40"/>
        <v>26.839826839826841</v>
      </c>
      <c r="AF217" s="37">
        <f t="shared" si="41"/>
        <v>6.0606060606060606</v>
      </c>
      <c r="AG217" s="22">
        <v>0.47</v>
      </c>
      <c r="AH217" s="45">
        <f t="shared" si="47"/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f t="shared" si="48"/>
        <v>77.255486214127558</v>
      </c>
      <c r="U218" s="3">
        <f t="shared" si="49"/>
        <v>4.1886927694651008E-2</v>
      </c>
      <c r="V218" s="3">
        <f t="shared" si="50"/>
        <v>0.10180566221341282</v>
      </c>
      <c r="W218" s="23">
        <f t="shared" si="51"/>
        <v>6.1370576493449853E-2</v>
      </c>
      <c r="X218" s="23">
        <f t="shared" si="52"/>
        <v>5.2211120569387426E-2</v>
      </c>
      <c r="Y218" s="3">
        <f t="shared" si="45"/>
        <v>0.12181601812624139</v>
      </c>
      <c r="Z218" s="3">
        <f t="shared" si="46"/>
        <v>-0.29437633262260127</v>
      </c>
      <c r="AA218" s="37">
        <f t="shared" si="42"/>
        <v>17</v>
      </c>
      <c r="AB218" s="37">
        <f t="shared" si="43"/>
        <v>30</v>
      </c>
      <c r="AC218" s="3">
        <f t="shared" si="44"/>
        <v>0.56666666666666665</v>
      </c>
      <c r="AD218" s="37">
        <f t="shared" si="39"/>
        <v>67.099567099567096</v>
      </c>
      <c r="AE218" s="37">
        <f t="shared" si="40"/>
        <v>26.839826839826841</v>
      </c>
      <c r="AF218" s="37">
        <f t="shared" si="41"/>
        <v>6.0606060606060606</v>
      </c>
      <c r="AG218" s="22">
        <v>0.47</v>
      </c>
      <c r="AH218" s="45">
        <f t="shared" si="47"/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f t="shared" si="48"/>
        <v>75.776312063630186</v>
      </c>
      <c r="U219" s="3">
        <f t="shared" si="49"/>
        <v>7.4979916093903393E-2</v>
      </c>
      <c r="V219" s="3">
        <f t="shared" si="50"/>
        <v>1.0301092764646302E-3</v>
      </c>
      <c r="W219" s="23">
        <f t="shared" si="51"/>
        <v>8.2917371395569393E-3</v>
      </c>
      <c r="X219" s="23">
        <f t="shared" si="52"/>
        <v>0.23950304103845252</v>
      </c>
      <c r="Y219" s="3">
        <f t="shared" si="45"/>
        <v>0.26676559387351856</v>
      </c>
      <c r="Z219" s="3">
        <f t="shared" si="46"/>
        <v>-0.15002184359982526</v>
      </c>
      <c r="AA219" s="37">
        <f t="shared" si="42"/>
        <v>17</v>
      </c>
      <c r="AB219" s="37">
        <f t="shared" si="43"/>
        <v>30</v>
      </c>
      <c r="AC219" s="3">
        <f t="shared" si="44"/>
        <v>0.56666666666666665</v>
      </c>
      <c r="AD219" s="37">
        <f t="shared" si="39"/>
        <v>67.099567099567096</v>
      </c>
      <c r="AE219" s="37">
        <f t="shared" si="40"/>
        <v>26.839826839826841</v>
      </c>
      <c r="AF219" s="37">
        <f t="shared" si="41"/>
        <v>6.0606060606060606</v>
      </c>
      <c r="AG219" s="22">
        <v>0.47</v>
      </c>
      <c r="AH219" s="45">
        <f t="shared" si="47"/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f t="shared" si="48"/>
        <v>77.923151836174867</v>
      </c>
      <c r="U220" s="3">
        <f t="shared" si="49"/>
        <v>0.10730794629099706</v>
      </c>
      <c r="V220" s="3">
        <f t="shared" si="50"/>
        <v>-4.828714973460102E-3</v>
      </c>
      <c r="W220" s="23">
        <f t="shared" si="51"/>
        <v>1.322436438625383E-2</v>
      </c>
      <c r="X220" s="23">
        <f t="shared" si="52"/>
        <v>0.23831105024036683</v>
      </c>
      <c r="Y220" s="3">
        <f t="shared" si="45"/>
        <v>0.30779638289013389</v>
      </c>
      <c r="Z220" s="3">
        <f t="shared" si="46"/>
        <v>-0.10309507904698288</v>
      </c>
      <c r="AA220" s="37">
        <f t="shared" si="42"/>
        <v>18</v>
      </c>
      <c r="AB220" s="37">
        <f t="shared" si="43"/>
        <v>30</v>
      </c>
      <c r="AC220" s="3">
        <f t="shared" si="44"/>
        <v>0.6</v>
      </c>
      <c r="AD220" s="37">
        <f t="shared" si="39"/>
        <v>55.666666666666664</v>
      </c>
      <c r="AE220" s="37">
        <f t="shared" si="40"/>
        <v>44.333333333333336</v>
      </c>
      <c r="AF220" s="37">
        <f t="shared" si="41"/>
        <v>0</v>
      </c>
      <c r="AG220" s="22">
        <v>0.45</v>
      </c>
      <c r="AH220" s="45">
        <f t="shared" si="47"/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f t="shared" si="48"/>
        <v>76.828325503309898</v>
      </c>
      <c r="U221" s="3">
        <f t="shared" si="49"/>
        <v>9.2186929536327095E-2</v>
      </c>
      <c r="V221" s="3">
        <f t="shared" si="50"/>
        <v>-5.8165485414598539E-3</v>
      </c>
      <c r="W221" s="23">
        <f t="shared" si="51"/>
        <v>1.7489719044821505E-2</v>
      </c>
      <c r="X221" s="23">
        <f t="shared" si="52"/>
        <v>0.23785878163313626</v>
      </c>
      <c r="Y221" s="3">
        <f t="shared" si="45"/>
        <v>0.28592126673598062</v>
      </c>
      <c r="Z221" s="3">
        <f t="shared" si="46"/>
        <v>-0.11735713575155778</v>
      </c>
      <c r="AA221" s="37">
        <f t="shared" si="42"/>
        <v>18</v>
      </c>
      <c r="AB221" s="37">
        <f t="shared" si="43"/>
        <v>30</v>
      </c>
      <c r="AC221" s="3">
        <f t="shared" si="44"/>
        <v>0.6</v>
      </c>
      <c r="AD221" s="37">
        <f t="shared" si="39"/>
        <v>55.666666666666664</v>
      </c>
      <c r="AE221" s="37">
        <f t="shared" si="40"/>
        <v>44.333333333333336</v>
      </c>
      <c r="AF221" s="37">
        <f t="shared" si="41"/>
        <v>0</v>
      </c>
      <c r="AG221" s="22">
        <v>0.45</v>
      </c>
      <c r="AH221" s="45">
        <f t="shared" si="47"/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f t="shared" si="48"/>
        <v>78.750758925716738</v>
      </c>
      <c r="U222" s="3">
        <f t="shared" si="49"/>
        <v>9.4490792552650291E-2</v>
      </c>
      <c r="V222" s="3">
        <f t="shared" si="50"/>
        <v>6.0031729488738333E-2</v>
      </c>
      <c r="W222" s="23">
        <f t="shared" si="51"/>
        <v>2.7933522851519829E-2</v>
      </c>
      <c r="X222" s="23">
        <f t="shared" si="52"/>
        <v>0.1608568894666588</v>
      </c>
      <c r="Y222" s="3">
        <f t="shared" si="45"/>
        <v>0.26557726548219923</v>
      </c>
      <c r="Z222" s="3">
        <f t="shared" si="46"/>
        <v>-0.13576241577239831</v>
      </c>
      <c r="AA222" s="37">
        <f t="shared" si="42"/>
        <v>18</v>
      </c>
      <c r="AB222" s="37">
        <f t="shared" si="43"/>
        <v>30</v>
      </c>
      <c r="AC222" s="3">
        <f t="shared" si="44"/>
        <v>0.6</v>
      </c>
      <c r="AD222" s="37">
        <f t="shared" si="39"/>
        <v>55.666666666666664</v>
      </c>
      <c r="AE222" s="37">
        <f t="shared" si="40"/>
        <v>44.333333333333336</v>
      </c>
      <c r="AF222" s="37">
        <f t="shared" si="41"/>
        <v>0</v>
      </c>
      <c r="AG222" s="22">
        <v>0.45</v>
      </c>
      <c r="AH222" s="45">
        <f t="shared" si="47"/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f t="shared" si="48"/>
        <v>77.984574935648254</v>
      </c>
      <c r="U223" s="3">
        <f t="shared" si="49"/>
        <v>9.9272869769669508E-2</v>
      </c>
      <c r="V223" s="3">
        <f t="shared" si="50"/>
        <v>4.5041206399134476E-2</v>
      </c>
      <c r="W223" s="23">
        <f t="shared" si="51"/>
        <v>3.1526829543530997E-2</v>
      </c>
      <c r="X223" s="23">
        <f t="shared" si="52"/>
        <v>0.22061828271171605</v>
      </c>
      <c r="Y223" s="3">
        <f t="shared" si="45"/>
        <v>0.29846546539521746</v>
      </c>
      <c r="Z223" s="3">
        <f t="shared" si="46"/>
        <v>-0.14095539293200451</v>
      </c>
      <c r="AA223" s="37">
        <f t="shared" si="42"/>
        <v>18</v>
      </c>
      <c r="AB223" s="37">
        <f t="shared" si="43"/>
        <v>30</v>
      </c>
      <c r="AC223" s="3">
        <f t="shared" si="44"/>
        <v>0.6</v>
      </c>
      <c r="AD223" s="37">
        <f t="shared" si="39"/>
        <v>55.666666666666664</v>
      </c>
      <c r="AE223" s="37">
        <f t="shared" si="40"/>
        <v>44.333333333333336</v>
      </c>
      <c r="AF223" s="37">
        <f t="shared" si="41"/>
        <v>0</v>
      </c>
      <c r="AG223" s="22">
        <v>0.45</v>
      </c>
      <c r="AH223" s="45">
        <f t="shared" si="47"/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f t="shared" si="48"/>
        <v>76.977615706902199</v>
      </c>
      <c r="U224" s="3">
        <f t="shared" si="49"/>
        <v>3.9097360928137356E-2</v>
      </c>
      <c r="V224" s="3">
        <f t="shared" si="50"/>
        <v>1.8867944921333736E-2</v>
      </c>
      <c r="W224" s="23">
        <f t="shared" si="51"/>
        <v>2.9835332729741974E-2</v>
      </c>
      <c r="X224" s="23">
        <f t="shared" si="52"/>
        <v>5.4055568116933565E-2</v>
      </c>
      <c r="Y224" s="3">
        <f t="shared" si="45"/>
        <v>0.12204814797583735</v>
      </c>
      <c r="Z224" s="3">
        <f t="shared" si="46"/>
        <v>-8.7816555373566779E-2</v>
      </c>
      <c r="AA224" s="37">
        <f t="shared" si="42"/>
        <v>18</v>
      </c>
      <c r="AB224" s="37">
        <f t="shared" si="43"/>
        <v>30</v>
      </c>
      <c r="AC224" s="3">
        <f t="shared" si="44"/>
        <v>0.6</v>
      </c>
      <c r="AD224" s="37">
        <f t="shared" si="39"/>
        <v>55.666666666666664</v>
      </c>
      <c r="AE224" s="37">
        <f t="shared" si="40"/>
        <v>44.333333333333336</v>
      </c>
      <c r="AF224" s="37">
        <f t="shared" si="41"/>
        <v>0</v>
      </c>
      <c r="AG224" s="22">
        <v>0.45</v>
      </c>
      <c r="AH224" s="45">
        <f t="shared" si="47"/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f t="shared" si="48"/>
        <v>75.797507734861696</v>
      </c>
      <c r="U225" s="3">
        <f t="shared" si="49"/>
        <v>7.2197693278068117E-2</v>
      </c>
      <c r="V225" s="3">
        <f t="shared" si="50"/>
        <v>3.2448253537201988E-3</v>
      </c>
      <c r="W225" s="23">
        <f t="shared" si="51"/>
        <v>2.1486815630625891E-2</v>
      </c>
      <c r="X225" s="23">
        <f t="shared" si="52"/>
        <v>0.22699716346734869</v>
      </c>
      <c r="Y225" s="3">
        <f t="shared" si="45"/>
        <v>0.26125432958187245</v>
      </c>
      <c r="Z225" s="3">
        <f t="shared" si="46"/>
        <v>-0.15735151990371815</v>
      </c>
      <c r="AA225" s="37">
        <f t="shared" si="42"/>
        <v>18</v>
      </c>
      <c r="AB225" s="37">
        <f t="shared" si="43"/>
        <v>30</v>
      </c>
      <c r="AC225" s="3">
        <f t="shared" si="44"/>
        <v>0.6</v>
      </c>
      <c r="AD225" s="37">
        <f t="shared" si="39"/>
        <v>55.666666666666664</v>
      </c>
      <c r="AE225" s="37">
        <f t="shared" si="40"/>
        <v>44.333333333333336</v>
      </c>
      <c r="AF225" s="37">
        <f t="shared" si="41"/>
        <v>0</v>
      </c>
      <c r="AG225" s="22">
        <v>0.45</v>
      </c>
      <c r="AH225" s="45">
        <f t="shared" si="47"/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f t="shared" si="48"/>
        <v>77.902093308889164</v>
      </c>
      <c r="U226" s="3">
        <f t="shared" si="49"/>
        <v>0.10720640569395015</v>
      </c>
      <c r="V226" s="3">
        <f t="shared" si="50"/>
        <v>-1.1161786025114973E-2</v>
      </c>
      <c r="W226" s="23">
        <f t="shared" si="51"/>
        <v>3.8830453975693478E-2</v>
      </c>
      <c r="X226" s="23">
        <f t="shared" si="52"/>
        <v>0.23635503426460416</v>
      </c>
      <c r="Y226" s="3">
        <f t="shared" si="45"/>
        <v>0.306307151455464</v>
      </c>
      <c r="Z226" s="3">
        <f t="shared" si="46"/>
        <v>-9.8225172740821057E-2</v>
      </c>
      <c r="AA226" s="37">
        <f t="shared" si="42"/>
        <v>16</v>
      </c>
      <c r="AB226" s="37">
        <f t="shared" si="43"/>
        <v>30</v>
      </c>
      <c r="AC226" s="3">
        <f t="shared" si="44"/>
        <v>0.53333333333333333</v>
      </c>
      <c r="AD226" s="37">
        <f t="shared" si="39"/>
        <v>58.582089552238806</v>
      </c>
      <c r="AE226" s="37">
        <f t="shared" si="40"/>
        <v>36.940298507462686</v>
      </c>
      <c r="AF226" s="37">
        <f t="shared" si="41"/>
        <v>4.477611940298508</v>
      </c>
      <c r="AG226" s="22">
        <v>0.37</v>
      </c>
      <c r="AH226" s="45">
        <f t="shared" si="47"/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f t="shared" si="48"/>
        <v>76.688748240597732</v>
      </c>
      <c r="U227" s="3">
        <f t="shared" si="49"/>
        <v>8.7403775659824101E-2</v>
      </c>
      <c r="V227" s="3">
        <f t="shared" si="50"/>
        <v>3.7399843987918346E-3</v>
      </c>
      <c r="W227" s="23">
        <f t="shared" si="51"/>
        <v>2.7658356829792577E-2</v>
      </c>
      <c r="X227" s="23">
        <f t="shared" si="52"/>
        <v>0.22896040657235428</v>
      </c>
      <c r="Y227" s="3">
        <f t="shared" si="45"/>
        <v>0.27915507040023968</v>
      </c>
      <c r="Z227" s="3">
        <f t="shared" si="46"/>
        <v>-0.12706721638022878</v>
      </c>
      <c r="AA227" s="37">
        <f t="shared" si="42"/>
        <v>16</v>
      </c>
      <c r="AB227" s="37">
        <f t="shared" si="43"/>
        <v>30</v>
      </c>
      <c r="AC227" s="3">
        <f t="shared" si="44"/>
        <v>0.53333333333333333</v>
      </c>
      <c r="AD227" s="37">
        <f t="shared" si="39"/>
        <v>58.582089552238806</v>
      </c>
      <c r="AE227" s="37">
        <f t="shared" si="40"/>
        <v>36.940298507462686</v>
      </c>
      <c r="AF227" s="37">
        <f t="shared" si="41"/>
        <v>4.477611940298508</v>
      </c>
      <c r="AG227" s="22">
        <v>0.37</v>
      </c>
      <c r="AH227" s="45">
        <f t="shared" si="47"/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f t="shared" si="48"/>
        <v>78.851366143297852</v>
      </c>
      <c r="U228" s="3">
        <f t="shared" si="49"/>
        <v>9.4231271208561701E-2</v>
      </c>
      <c r="V228" s="3">
        <f t="shared" si="50"/>
        <v>5.8839507441698247E-2</v>
      </c>
      <c r="W228" s="23">
        <f t="shared" si="51"/>
        <v>2.9158131088588082E-2</v>
      </c>
      <c r="X228" s="23">
        <f t="shared" si="52"/>
        <v>0.15458362713359322</v>
      </c>
      <c r="Y228" s="3">
        <f t="shared" si="45"/>
        <v>0.26090683008114257</v>
      </c>
      <c r="Z228" s="3">
        <f t="shared" si="46"/>
        <v>-0.13010500987328194</v>
      </c>
      <c r="AA228" s="37">
        <f t="shared" si="42"/>
        <v>16</v>
      </c>
      <c r="AB228" s="37">
        <f t="shared" si="43"/>
        <v>30</v>
      </c>
      <c r="AC228" s="3">
        <f t="shared" si="44"/>
        <v>0.53333333333333333</v>
      </c>
      <c r="AD228" s="37">
        <f t="shared" si="39"/>
        <v>58.582089552238806</v>
      </c>
      <c r="AE228" s="37">
        <f t="shared" si="40"/>
        <v>36.940298507462686</v>
      </c>
      <c r="AF228" s="37">
        <f t="shared" si="41"/>
        <v>4.477611940298508</v>
      </c>
      <c r="AG228" s="22">
        <v>0.37</v>
      </c>
      <c r="AH228" s="45">
        <f t="shared" si="47"/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f t="shared" si="48"/>
        <v>78.217317251032824</v>
      </c>
      <c r="U229" s="3">
        <f t="shared" si="49"/>
        <v>9.9657142857142875E-2</v>
      </c>
      <c r="V229" s="3">
        <f t="shared" si="50"/>
        <v>5.7420490723034817E-2</v>
      </c>
      <c r="W229" s="23">
        <f t="shared" si="51"/>
        <v>4.2179496696607491E-2</v>
      </c>
      <c r="X229" s="23">
        <f t="shared" si="52"/>
        <v>0.20479986979162526</v>
      </c>
      <c r="Y229" s="3">
        <f t="shared" si="45"/>
        <v>0.29127682632601065</v>
      </c>
      <c r="Z229" s="3">
        <f t="shared" si="46"/>
        <v>-0.15155072889149793</v>
      </c>
      <c r="AA229" s="37">
        <f t="shared" si="42"/>
        <v>16</v>
      </c>
      <c r="AB229" s="37">
        <f t="shared" si="43"/>
        <v>30</v>
      </c>
      <c r="AC229" s="3">
        <f t="shared" si="44"/>
        <v>0.53333333333333333</v>
      </c>
      <c r="AD229" s="37">
        <f t="shared" si="39"/>
        <v>58.582089552238806</v>
      </c>
      <c r="AE229" s="37">
        <f t="shared" si="40"/>
        <v>36.940298507462686</v>
      </c>
      <c r="AF229" s="37">
        <f t="shared" si="41"/>
        <v>4.477611940298508</v>
      </c>
      <c r="AG229" s="22">
        <v>0.37</v>
      </c>
      <c r="AH229" s="45">
        <f t="shared" si="47"/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f t="shared" si="48"/>
        <v>77.542202554301241</v>
      </c>
      <c r="U230" s="3">
        <f t="shared" si="49"/>
        <v>4.2520812818906101E-2</v>
      </c>
      <c r="V230" s="3">
        <f t="shared" si="50"/>
        <v>8.8986516752403669E-2</v>
      </c>
      <c r="W230" s="23">
        <f t="shared" si="51"/>
        <v>4.5055954568231173E-2</v>
      </c>
      <c r="X230" s="23">
        <f t="shared" si="52"/>
        <v>5.0943836177151446E-2</v>
      </c>
      <c r="Y230" s="3">
        <f t="shared" si="45"/>
        <v>0.12158193347958067</v>
      </c>
      <c r="Z230" s="3">
        <f t="shared" si="46"/>
        <v>-0.2637468372474252</v>
      </c>
      <c r="AA230" s="37">
        <f t="shared" si="42"/>
        <v>16</v>
      </c>
      <c r="AB230" s="37">
        <f t="shared" si="43"/>
        <v>30</v>
      </c>
      <c r="AC230" s="3">
        <f t="shared" si="44"/>
        <v>0.53333333333333333</v>
      </c>
      <c r="AD230" s="37">
        <f t="shared" si="39"/>
        <v>58.582089552238806</v>
      </c>
      <c r="AE230" s="37">
        <f t="shared" si="40"/>
        <v>36.940298507462686</v>
      </c>
      <c r="AF230" s="37">
        <f t="shared" si="41"/>
        <v>4.477611940298508</v>
      </c>
      <c r="AG230" s="22">
        <v>0.37</v>
      </c>
      <c r="AH230" s="45">
        <f t="shared" si="47"/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f t="shared" si="48"/>
        <v>75.550338462879793</v>
      </c>
      <c r="U231" s="3">
        <f t="shared" si="49"/>
        <v>7.1418713773116177E-2</v>
      </c>
      <c r="V231" s="3">
        <f t="shared" si="50"/>
        <v>-2.5154876881920696E-3</v>
      </c>
      <c r="W231" s="23">
        <f t="shared" si="51"/>
        <v>2.4884388232672115E-2</v>
      </c>
      <c r="X231" s="23">
        <f t="shared" si="52"/>
        <v>0.23186452222508444</v>
      </c>
      <c r="Y231" s="3">
        <f t="shared" si="45"/>
        <v>0.25852888317401534</v>
      </c>
      <c r="Z231" s="3">
        <f t="shared" si="46"/>
        <v>-0.15410521007798006</v>
      </c>
      <c r="AA231" s="37">
        <f t="shared" si="42"/>
        <v>16</v>
      </c>
      <c r="AB231" s="37">
        <f t="shared" si="43"/>
        <v>30</v>
      </c>
      <c r="AC231" s="3">
        <f t="shared" si="44"/>
        <v>0.53333333333333333</v>
      </c>
      <c r="AD231" s="37">
        <f t="shared" si="39"/>
        <v>58.582089552238806</v>
      </c>
      <c r="AE231" s="37">
        <f t="shared" si="40"/>
        <v>36.940298507462686</v>
      </c>
      <c r="AF231" s="37">
        <f t="shared" si="41"/>
        <v>4.477611940298508</v>
      </c>
      <c r="AG231" s="22">
        <v>0.37</v>
      </c>
      <c r="AH231" s="45">
        <f t="shared" si="47"/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f t="shared" si="48"/>
        <v>77.850374495422017</v>
      </c>
      <c r="U232" s="3">
        <f t="shared" si="49"/>
        <v>9.5990713456558657E-2</v>
      </c>
      <c r="V232" s="3">
        <f t="shared" si="50"/>
        <v>2.8414623624530871E-2</v>
      </c>
      <c r="W232" s="23">
        <f t="shared" si="51"/>
        <v>1.4834386254944822E-2</v>
      </c>
      <c r="X232" s="23">
        <f t="shared" si="52"/>
        <v>0.21300800193628613</v>
      </c>
      <c r="Y232" s="3">
        <f t="shared" si="45"/>
        <v>0.29078418846576981</v>
      </c>
      <c r="Z232" s="3">
        <f t="shared" si="46"/>
        <v>-0.13683744477703882</v>
      </c>
      <c r="AA232" s="37">
        <f t="shared" si="42"/>
        <v>15</v>
      </c>
      <c r="AB232" s="37">
        <f t="shared" si="43"/>
        <v>30</v>
      </c>
      <c r="AC232" s="3">
        <f t="shared" si="44"/>
        <v>0.5</v>
      </c>
      <c r="AD232" s="37">
        <f t="shared" si="39"/>
        <v>77.519379844961236</v>
      </c>
      <c r="AE232" s="37">
        <f t="shared" si="40"/>
        <v>17.829457364341085</v>
      </c>
      <c r="AF232" s="37">
        <f t="shared" si="41"/>
        <v>4.6511627906976747</v>
      </c>
      <c r="AG232" s="22">
        <v>0.95</v>
      </c>
      <c r="AH232" s="45">
        <f t="shared" si="47"/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f t="shared" si="48"/>
        <v>78.205545038514742</v>
      </c>
      <c r="U233" s="3">
        <f t="shared" si="49"/>
        <v>8.7566777542586433E-2</v>
      </c>
      <c r="V233" s="3">
        <f t="shared" si="50"/>
        <v>4.4444806705340983E-2</v>
      </c>
      <c r="W233" s="23">
        <f t="shared" si="51"/>
        <v>2.0360325625005483E-2</v>
      </c>
      <c r="X233" s="23">
        <f t="shared" si="52"/>
        <v>0.16130093682995839</v>
      </c>
      <c r="Y233" s="3">
        <f t="shared" si="45"/>
        <v>0.25913235152045494</v>
      </c>
      <c r="Z233" s="3">
        <f t="shared" si="46"/>
        <v>-0.13866905579612759</v>
      </c>
      <c r="AA233" s="37">
        <f t="shared" si="42"/>
        <v>15</v>
      </c>
      <c r="AB233" s="37">
        <f t="shared" si="43"/>
        <v>30</v>
      </c>
      <c r="AC233" s="3">
        <f t="shared" si="44"/>
        <v>0.5</v>
      </c>
      <c r="AD233" s="37">
        <f t="shared" ref="AD233:AD296" si="53">INDEX($AO$3:$AO$86,MATCH($A233,$AJ$3:$AJ$86,0))</f>
        <v>77.519379844961236</v>
      </c>
      <c r="AE233" s="37">
        <f t="shared" ref="AE233:AE296" si="54">INDEX($AP$3:$AP$86,MATCH($A233,$AJ$3:$AJ$86,0))</f>
        <v>17.829457364341085</v>
      </c>
      <c r="AF233" s="37">
        <f t="shared" ref="AF233:AF296" si="55">INDEX($AQ$3:$AQ$86,MATCH($A233,$AJ$3:$AJ$86,0))</f>
        <v>4.6511627906976747</v>
      </c>
      <c r="AG233" s="22">
        <v>0.95</v>
      </c>
      <c r="AH233" s="45">
        <f t="shared" si="47"/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f t="shared" si="48"/>
        <v>78.540197126267032</v>
      </c>
      <c r="U234" s="3">
        <f t="shared" si="49"/>
        <v>0.10550394472713692</v>
      </c>
      <c r="V234" s="3">
        <f t="shared" si="50"/>
        <v>5.3218592804443327E-2</v>
      </c>
      <c r="W234" s="23">
        <f t="shared" si="51"/>
        <v>1.8504205501250238E-2</v>
      </c>
      <c r="X234" s="23">
        <f t="shared" si="52"/>
        <v>0.20278207240505483</v>
      </c>
      <c r="Y234" s="3">
        <f t="shared" si="45"/>
        <v>0.29515308924742317</v>
      </c>
      <c r="Z234" s="3">
        <f t="shared" si="46"/>
        <v>-0.15333960489181561</v>
      </c>
      <c r="AA234" s="37">
        <f t="shared" si="42"/>
        <v>15</v>
      </c>
      <c r="AB234" s="37">
        <f t="shared" si="43"/>
        <v>30</v>
      </c>
      <c r="AC234" s="3">
        <f t="shared" si="44"/>
        <v>0.5</v>
      </c>
      <c r="AD234" s="37">
        <f t="shared" si="53"/>
        <v>77.519379844961236</v>
      </c>
      <c r="AE234" s="37">
        <f t="shared" si="54"/>
        <v>17.829457364341085</v>
      </c>
      <c r="AF234" s="37">
        <f t="shared" si="55"/>
        <v>4.6511627906976747</v>
      </c>
      <c r="AG234" s="22">
        <v>0.95</v>
      </c>
      <c r="AH234" s="45">
        <f t="shared" si="47"/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f t="shared" si="48"/>
        <v>77.834344007156758</v>
      </c>
      <c r="U235" s="3">
        <f t="shared" si="49"/>
        <v>8.8932806324110728E-2</v>
      </c>
      <c r="V235" s="3">
        <f t="shared" si="50"/>
        <v>6.2225426069291268E-2</v>
      </c>
      <c r="W235" s="23">
        <f t="shared" si="51"/>
        <v>2.6150724102942571E-2</v>
      </c>
      <c r="X235" s="23">
        <f t="shared" si="52"/>
        <v>0.17378076865854733</v>
      </c>
      <c r="Y235" s="3">
        <f t="shared" si="45"/>
        <v>0.26261705956198889</v>
      </c>
      <c r="Z235" s="3">
        <f t="shared" si="46"/>
        <v>-0.1771172181716209</v>
      </c>
      <c r="AA235" s="37">
        <f t="shared" si="42"/>
        <v>15</v>
      </c>
      <c r="AB235" s="37">
        <f t="shared" si="43"/>
        <v>30</v>
      </c>
      <c r="AC235" s="3">
        <f t="shared" si="44"/>
        <v>0.5</v>
      </c>
      <c r="AD235" s="37">
        <f t="shared" si="53"/>
        <v>77.519379844961236</v>
      </c>
      <c r="AE235" s="37">
        <f t="shared" si="54"/>
        <v>17.829457364341085</v>
      </c>
      <c r="AF235" s="37">
        <f t="shared" si="55"/>
        <v>4.6511627906976747</v>
      </c>
      <c r="AG235" s="22">
        <v>0.95</v>
      </c>
      <c r="AH235" s="45">
        <f t="shared" si="47"/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f t="shared" si="48"/>
        <v>77.092254993843994</v>
      </c>
      <c r="U236" s="3">
        <f t="shared" si="49"/>
        <v>8.8492597577388921E-2</v>
      </c>
      <c r="V236" s="3">
        <f t="shared" si="50"/>
        <v>2.1655123068992921E-3</v>
      </c>
      <c r="W236" s="23">
        <f t="shared" si="51"/>
        <v>3.2163242619235956E-2</v>
      </c>
      <c r="X236" s="23">
        <f t="shared" si="52"/>
        <v>0.21973369993901457</v>
      </c>
      <c r="Y236" s="3">
        <f t="shared" si="45"/>
        <v>0.28203074474916684</v>
      </c>
      <c r="Z236" s="3">
        <f t="shared" si="46"/>
        <v>-0.11842599458767109</v>
      </c>
      <c r="AA236" s="37">
        <f t="shared" si="42"/>
        <v>12</v>
      </c>
      <c r="AB236" s="37">
        <f t="shared" si="43"/>
        <v>30</v>
      </c>
      <c r="AC236" s="3">
        <f t="shared" si="44"/>
        <v>0.4</v>
      </c>
      <c r="AD236" s="37">
        <f t="shared" si="53"/>
        <v>70.676691729323309</v>
      </c>
      <c r="AE236" s="37">
        <f t="shared" si="54"/>
        <v>29.323308270676691</v>
      </c>
      <c r="AF236" s="37">
        <f t="shared" si="55"/>
        <v>0</v>
      </c>
      <c r="AG236" s="22">
        <v>0.85</v>
      </c>
      <c r="AH236" s="45">
        <f t="shared" si="47"/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f t="shared" si="48"/>
        <v>78.138810141985545</v>
      </c>
      <c r="U237" s="3">
        <f t="shared" si="49"/>
        <v>8.8934264908482552E-2</v>
      </c>
      <c r="V237" s="3">
        <f t="shared" si="50"/>
        <v>4.3185370272190909E-2</v>
      </c>
      <c r="W237" s="23">
        <f t="shared" si="51"/>
        <v>5.3581329704118157E-2</v>
      </c>
      <c r="X237" s="23">
        <f t="shared" si="52"/>
        <v>0.17049112391363175</v>
      </c>
      <c r="Y237" s="3">
        <f t="shared" si="45"/>
        <v>0.26503979749274398</v>
      </c>
      <c r="Z237" s="3">
        <f t="shared" si="46"/>
        <v>-0.14091704916481335</v>
      </c>
      <c r="AA237" s="37">
        <f t="shared" si="42"/>
        <v>12</v>
      </c>
      <c r="AB237" s="37">
        <f t="shared" si="43"/>
        <v>30</v>
      </c>
      <c r="AC237" s="3">
        <f t="shared" si="44"/>
        <v>0.4</v>
      </c>
      <c r="AD237" s="37">
        <f t="shared" si="53"/>
        <v>70.676691729323309</v>
      </c>
      <c r="AE237" s="37">
        <f t="shared" si="54"/>
        <v>29.323308270676691</v>
      </c>
      <c r="AF237" s="37">
        <f t="shared" si="55"/>
        <v>0</v>
      </c>
      <c r="AG237" s="22">
        <v>0.85</v>
      </c>
      <c r="AH237" s="45">
        <f t="shared" si="47"/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f t="shared" si="48"/>
        <v>77.836620746726695</v>
      </c>
      <c r="U238" s="3">
        <f t="shared" si="49"/>
        <v>9.7271517302573218E-2</v>
      </c>
      <c r="V238" s="3">
        <f t="shared" si="50"/>
        <v>2.4933573742609544E-2</v>
      </c>
      <c r="W238" s="23">
        <f t="shared" si="51"/>
        <v>4.344284063421882E-2</v>
      </c>
      <c r="X238" s="23">
        <f t="shared" si="52"/>
        <v>0.21707999805499253</v>
      </c>
      <c r="Y238" s="3">
        <f t="shared" si="45"/>
        <v>0.29354512220270751</v>
      </c>
      <c r="Z238" s="3">
        <f t="shared" si="46"/>
        <v>-0.13827806098455633</v>
      </c>
      <c r="AA238" s="37">
        <f t="shared" si="42"/>
        <v>12</v>
      </c>
      <c r="AB238" s="37">
        <f t="shared" si="43"/>
        <v>30</v>
      </c>
      <c r="AC238" s="3">
        <f t="shared" si="44"/>
        <v>0.4</v>
      </c>
      <c r="AD238" s="37">
        <f t="shared" si="53"/>
        <v>70.676691729323309</v>
      </c>
      <c r="AE238" s="37">
        <f t="shared" si="54"/>
        <v>29.323308270676691</v>
      </c>
      <c r="AF238" s="37">
        <f t="shared" si="55"/>
        <v>0</v>
      </c>
      <c r="AG238" s="22">
        <v>0.85</v>
      </c>
      <c r="AH238" s="45">
        <f t="shared" si="47"/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f t="shared" si="48"/>
        <v>78.181672511846017</v>
      </c>
      <c r="U239" s="3">
        <f t="shared" si="49"/>
        <v>9.6623722789871136E-2</v>
      </c>
      <c r="V239" s="3">
        <f t="shared" si="50"/>
        <v>4.387956797659448E-2</v>
      </c>
      <c r="W239" s="23">
        <f t="shared" si="51"/>
        <v>3.9012304701391685E-2</v>
      </c>
      <c r="X239" s="23">
        <f t="shared" si="52"/>
        <v>0.18448438958350921</v>
      </c>
      <c r="Y239" s="3">
        <f t="shared" si="45"/>
        <v>0.27608590992919357</v>
      </c>
      <c r="Z239" s="3">
        <f t="shared" si="46"/>
        <v>-0.16582239332828549</v>
      </c>
      <c r="AA239" s="37">
        <f t="shared" si="42"/>
        <v>12</v>
      </c>
      <c r="AB239" s="37">
        <f t="shared" si="43"/>
        <v>30</v>
      </c>
      <c r="AC239" s="3">
        <f t="shared" si="44"/>
        <v>0.4</v>
      </c>
      <c r="AD239" s="37">
        <f t="shared" si="53"/>
        <v>70.676691729323309</v>
      </c>
      <c r="AE239" s="37">
        <f t="shared" si="54"/>
        <v>29.323308270676691</v>
      </c>
      <c r="AF239" s="37">
        <f t="shared" si="55"/>
        <v>0</v>
      </c>
      <c r="AG239" s="22">
        <v>0.85</v>
      </c>
      <c r="AH239" s="45">
        <f t="shared" si="47"/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f t="shared" si="48"/>
        <v>78.056284213089711</v>
      </c>
      <c r="U240" s="3">
        <f t="shared" si="49"/>
        <v>0.10640056683986768</v>
      </c>
      <c r="V240" s="3">
        <f t="shared" si="50"/>
        <v>1.4302898530133556E-2</v>
      </c>
      <c r="W240" s="23">
        <f t="shared" si="51"/>
        <v>3.0616666907420466E-2</v>
      </c>
      <c r="X240" s="23">
        <f t="shared" si="52"/>
        <v>0.21773400949068311</v>
      </c>
      <c r="Y240" s="3">
        <f t="shared" si="45"/>
        <v>0.29652693888306147</v>
      </c>
      <c r="Z240" s="3">
        <f t="shared" si="46"/>
        <v>-0.10827280261297718</v>
      </c>
      <c r="AA240" s="37">
        <f t="shared" si="42"/>
        <v>15</v>
      </c>
      <c r="AB240" s="37">
        <f t="shared" si="43"/>
        <v>30</v>
      </c>
      <c r="AC240" s="3">
        <f t="shared" si="44"/>
        <v>0.5</v>
      </c>
      <c r="AD240" s="37">
        <f t="shared" si="53"/>
        <v>70.111731843575413</v>
      </c>
      <c r="AE240" s="37">
        <f t="shared" si="54"/>
        <v>29.88826815642458</v>
      </c>
      <c r="AF240" s="37">
        <f t="shared" si="55"/>
        <v>0</v>
      </c>
      <c r="AG240" s="22">
        <v>0.1</v>
      </c>
      <c r="AH240" s="45">
        <f t="shared" si="47"/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f t="shared" si="48"/>
        <v>82.690027915487036</v>
      </c>
      <c r="U241" s="3">
        <f t="shared" si="49"/>
        <v>0.17122680534215812</v>
      </c>
      <c r="V241" s="3">
        <f t="shared" si="50"/>
        <v>3.8927265540471906E-2</v>
      </c>
      <c r="W241" s="23">
        <f t="shared" si="51"/>
        <v>2.7022289005760067E-2</v>
      </c>
      <c r="X241" s="23">
        <f t="shared" si="52"/>
        <v>0.16808463807128704</v>
      </c>
      <c r="Y241" s="3">
        <f t="shared" si="45"/>
        <v>0.31790604802650468</v>
      </c>
      <c r="Z241" s="3">
        <f t="shared" si="46"/>
        <v>-5.3486986396886371E-2</v>
      </c>
      <c r="AA241" s="37">
        <f t="shared" si="42"/>
        <v>15</v>
      </c>
      <c r="AB241" s="37">
        <f t="shared" si="43"/>
        <v>30</v>
      </c>
      <c r="AC241" s="3">
        <f t="shared" si="44"/>
        <v>0.5</v>
      </c>
      <c r="AD241" s="37">
        <f t="shared" si="53"/>
        <v>70.111731843575413</v>
      </c>
      <c r="AE241" s="37">
        <f t="shared" si="54"/>
        <v>29.88826815642458</v>
      </c>
      <c r="AF241" s="37">
        <f t="shared" si="55"/>
        <v>0</v>
      </c>
      <c r="AG241" s="22">
        <v>0.1</v>
      </c>
      <c r="AH241" s="45">
        <f t="shared" si="47"/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f t="shared" si="48"/>
        <v>82.446679321068174</v>
      </c>
      <c r="U242" s="3">
        <f t="shared" si="49"/>
        <v>0.18330269276522115</v>
      </c>
      <c r="V242" s="3">
        <f t="shared" si="50"/>
        <v>4.4297495169506429E-2</v>
      </c>
      <c r="W242" s="23">
        <f t="shared" si="51"/>
        <v>4.0167985284666301E-2</v>
      </c>
      <c r="X242" s="23">
        <f t="shared" si="52"/>
        <v>0.20195874166109606</v>
      </c>
      <c r="Y242" s="3">
        <f t="shared" si="45"/>
        <v>0.34669594184888064</v>
      </c>
      <c r="Z242" s="3">
        <f t="shared" si="46"/>
        <v>-7.0360157098688092E-2</v>
      </c>
      <c r="AA242" s="37">
        <f t="shared" si="42"/>
        <v>15</v>
      </c>
      <c r="AB242" s="37">
        <f t="shared" si="43"/>
        <v>30</v>
      </c>
      <c r="AC242" s="3">
        <f t="shared" si="44"/>
        <v>0.5</v>
      </c>
      <c r="AD242" s="37">
        <f t="shared" si="53"/>
        <v>70.111731843575413</v>
      </c>
      <c r="AE242" s="37">
        <f t="shared" si="54"/>
        <v>29.88826815642458</v>
      </c>
      <c r="AF242" s="37">
        <f t="shared" si="55"/>
        <v>0</v>
      </c>
      <c r="AG242" s="22">
        <v>0.1</v>
      </c>
      <c r="AH242" s="45">
        <f t="shared" si="47"/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f t="shared" si="48"/>
        <v>81.664894364918666</v>
      </c>
      <c r="U243" s="3">
        <f t="shared" si="49"/>
        <v>0.16088182812410057</v>
      </c>
      <c r="V243" s="3">
        <f t="shared" si="50"/>
        <v>5.2505297121634126E-2</v>
      </c>
      <c r="W243" s="23">
        <f t="shared" si="51"/>
        <v>1.5821914484008215E-2</v>
      </c>
      <c r="X243" s="23">
        <f t="shared" si="52"/>
        <v>0.17875839685017439</v>
      </c>
      <c r="Y243" s="3">
        <f t="shared" si="45"/>
        <v>0.31582308716180846</v>
      </c>
      <c r="Z243" s="3">
        <f t="shared" si="46"/>
        <v>-0.10987609329446066</v>
      </c>
      <c r="AA243" s="37">
        <f t="shared" si="42"/>
        <v>15</v>
      </c>
      <c r="AB243" s="37">
        <f t="shared" si="43"/>
        <v>30</v>
      </c>
      <c r="AC243" s="3">
        <f t="shared" si="44"/>
        <v>0.5</v>
      </c>
      <c r="AD243" s="37">
        <f t="shared" si="53"/>
        <v>70.111731843575413</v>
      </c>
      <c r="AE243" s="37">
        <f t="shared" si="54"/>
        <v>29.88826815642458</v>
      </c>
      <c r="AF243" s="37">
        <f t="shared" si="55"/>
        <v>0</v>
      </c>
      <c r="AG243" s="22">
        <v>0.1</v>
      </c>
      <c r="AH243" s="45">
        <f t="shared" si="47"/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f t="shared" si="48"/>
        <v>79.941124902325129</v>
      </c>
      <c r="U244" s="3">
        <f t="shared" si="49"/>
        <v>0.10447515630141492</v>
      </c>
      <c r="V244" s="3">
        <f t="shared" si="50"/>
        <v>5.6916703163574445E-2</v>
      </c>
      <c r="W244" s="23">
        <f t="shared" si="51"/>
        <v>3.3095392602206411E-2</v>
      </c>
      <c r="X244" s="23">
        <f t="shared" si="52"/>
        <v>0.16358756065178062</v>
      </c>
      <c r="Y244" s="3">
        <f t="shared" si="45"/>
        <v>0.28627288066934253</v>
      </c>
      <c r="Z244" s="3">
        <f t="shared" si="46"/>
        <v>-0.12760120281295301</v>
      </c>
      <c r="AA244" s="37">
        <f t="shared" si="42"/>
        <v>17</v>
      </c>
      <c r="AB244" s="37">
        <f t="shared" si="43"/>
        <v>30</v>
      </c>
      <c r="AC244" s="3">
        <f t="shared" si="44"/>
        <v>0.56666666666666665</v>
      </c>
      <c r="AD244" s="37">
        <f t="shared" si="53"/>
        <v>49.657534246575338</v>
      </c>
      <c r="AE244" s="37">
        <f t="shared" si="54"/>
        <v>50.342465753424662</v>
      </c>
      <c r="AF244" s="37">
        <f t="shared" si="55"/>
        <v>0</v>
      </c>
      <c r="AG244" s="22">
        <v>0.44</v>
      </c>
      <c r="AH244" s="45">
        <f t="shared" si="47"/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f t="shared" si="48"/>
        <v>80.655040772999683</v>
      </c>
      <c r="U245" s="3">
        <f t="shared" si="49"/>
        <v>0.11011634030736825</v>
      </c>
      <c r="V245" s="3">
        <f t="shared" si="50"/>
        <v>3.821423334304902E-2</v>
      </c>
      <c r="W245" s="23">
        <f t="shared" si="51"/>
        <v>3.2276594825724515E-2</v>
      </c>
      <c r="X245" s="23">
        <f t="shared" si="52"/>
        <v>0.15682982992898883</v>
      </c>
      <c r="Y245" s="3">
        <f t="shared" si="45"/>
        <v>0.28824892829924403</v>
      </c>
      <c r="Z245" s="3">
        <f t="shared" si="46"/>
        <v>-9.0450506383143822E-2</v>
      </c>
      <c r="AA245" s="37">
        <f t="shared" ref="AA245:AA308" si="56">INDEX($AM$3:$AM$86,MATCH($A245,$AJ$3:$AJ$86,0))</f>
        <v>17</v>
      </c>
      <c r="AB245" s="37">
        <f t="shared" ref="AB245:AB308" si="57">INDEX($AK$3:$AK$86,MATCH($A245,$AJ$3:$AJ$86,0))</f>
        <v>30</v>
      </c>
      <c r="AC245" s="3">
        <f t="shared" si="44"/>
        <v>0.56666666666666665</v>
      </c>
      <c r="AD245" s="37">
        <f t="shared" si="53"/>
        <v>49.657534246575338</v>
      </c>
      <c r="AE245" s="37">
        <f t="shared" si="54"/>
        <v>50.342465753424662</v>
      </c>
      <c r="AF245" s="37">
        <f t="shared" si="55"/>
        <v>0</v>
      </c>
      <c r="AG245" s="22">
        <v>0.44</v>
      </c>
      <c r="AH245" s="45">
        <f t="shared" si="47"/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f t="shared" si="48"/>
        <v>80.056555585591255</v>
      </c>
      <c r="U246" s="3">
        <f t="shared" si="49"/>
        <v>0.11269978598424477</v>
      </c>
      <c r="V246" s="3">
        <f t="shared" si="50"/>
        <v>3.6371324471688254E-2</v>
      </c>
      <c r="W246" s="23">
        <f t="shared" si="51"/>
        <v>4.1216022112316252E-2</v>
      </c>
      <c r="X246" s="23">
        <f t="shared" si="52"/>
        <v>0.18160936099221317</v>
      </c>
      <c r="Y246" s="3">
        <f t="shared" si="45"/>
        <v>0.302585131661745</v>
      </c>
      <c r="Z246" s="3">
        <f t="shared" si="46"/>
        <v>-0.10935312548610031</v>
      </c>
      <c r="AA246" s="37">
        <f t="shared" si="56"/>
        <v>17</v>
      </c>
      <c r="AB246" s="37">
        <f t="shared" si="57"/>
        <v>30</v>
      </c>
      <c r="AC246" s="3">
        <f t="shared" ref="AC246:AC309" si="58">AA246/AB246</f>
        <v>0.56666666666666665</v>
      </c>
      <c r="AD246" s="37">
        <f t="shared" si="53"/>
        <v>49.657534246575338</v>
      </c>
      <c r="AE246" s="37">
        <f t="shared" si="54"/>
        <v>50.342465753424662</v>
      </c>
      <c r="AF246" s="37">
        <f t="shared" si="55"/>
        <v>0</v>
      </c>
      <c r="AG246" s="22">
        <v>0.44</v>
      </c>
      <c r="AH246" s="45">
        <f t="shared" si="47"/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f t="shared" si="48"/>
        <v>79.85719263711249</v>
      </c>
      <c r="U247" s="3">
        <f t="shared" si="49"/>
        <v>0.1115970441863972</v>
      </c>
      <c r="V247" s="3">
        <f t="shared" si="50"/>
        <v>4.1826386426474321E-2</v>
      </c>
      <c r="W247" s="23">
        <f t="shared" si="51"/>
        <v>3.3995240830393014E-2</v>
      </c>
      <c r="X247" s="23">
        <f t="shared" si="52"/>
        <v>0.16843732761277511</v>
      </c>
      <c r="Y247" s="3">
        <f t="shared" si="45"/>
        <v>0.28650123393990506</v>
      </c>
      <c r="Z247" s="3">
        <f t="shared" si="46"/>
        <v>-0.12972299661901654</v>
      </c>
      <c r="AA247" s="37">
        <f t="shared" si="56"/>
        <v>17</v>
      </c>
      <c r="AB247" s="37">
        <f t="shared" si="57"/>
        <v>30</v>
      </c>
      <c r="AC247" s="3">
        <f t="shared" si="58"/>
        <v>0.56666666666666665</v>
      </c>
      <c r="AD247" s="37">
        <f t="shared" si="53"/>
        <v>49.657534246575338</v>
      </c>
      <c r="AE247" s="37">
        <f t="shared" si="54"/>
        <v>50.342465753424662</v>
      </c>
      <c r="AF247" s="37">
        <f t="shared" si="55"/>
        <v>0</v>
      </c>
      <c r="AG247" s="22">
        <v>0.44</v>
      </c>
      <c r="AH247" s="45">
        <f t="shared" si="47"/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f t="shared" si="48"/>
        <v>79.435027941847778</v>
      </c>
      <c r="U248" s="3">
        <f t="shared" si="49"/>
        <v>0.10177935943060495</v>
      </c>
      <c r="V248" s="3">
        <f t="shared" si="50"/>
        <v>5.3790390461067289E-2</v>
      </c>
      <c r="W248" s="23">
        <f t="shared" si="51"/>
        <v>4.4425255818457673E-2</v>
      </c>
      <c r="X248" s="23">
        <f t="shared" si="52"/>
        <v>0.16849647539999826</v>
      </c>
      <c r="Y248" s="3">
        <f t="shared" si="45"/>
        <v>0.28329292850299903</v>
      </c>
      <c r="Z248" s="3">
        <f t="shared" si="46"/>
        <v>-0.12754681427393713</v>
      </c>
      <c r="AA248" s="37">
        <f t="shared" si="56"/>
        <v>19</v>
      </c>
      <c r="AB248" s="37">
        <f t="shared" si="57"/>
        <v>30</v>
      </c>
      <c r="AC248" s="3">
        <f t="shared" si="58"/>
        <v>0.6333333333333333</v>
      </c>
      <c r="AD248" s="37">
        <f t="shared" si="53"/>
        <v>58.90804597701149</v>
      </c>
      <c r="AE248" s="37">
        <f t="shared" si="54"/>
        <v>41.09195402298851</v>
      </c>
      <c r="AF248" s="37">
        <f t="shared" si="55"/>
        <v>0</v>
      </c>
      <c r="AG248" s="22">
        <v>0.5</v>
      </c>
      <c r="AH248" s="45">
        <f t="shared" si="47"/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f t="shared" si="48"/>
        <v>81.632149856677088</v>
      </c>
      <c r="U249" s="3">
        <f t="shared" si="49"/>
        <v>0.12216624685138541</v>
      </c>
      <c r="V249" s="3">
        <f t="shared" si="50"/>
        <v>5.4711632981972319E-2</v>
      </c>
      <c r="W249" s="23">
        <f t="shared" si="51"/>
        <v>3.6113768809254564E-2</v>
      </c>
      <c r="X249" s="23">
        <f t="shared" si="52"/>
        <v>0.15038801666208501</v>
      </c>
      <c r="Y249" s="3">
        <f t="shared" si="45"/>
        <v>0.29226861190012943</v>
      </c>
      <c r="Z249" s="3">
        <f t="shared" si="46"/>
        <v>-9.4021876707035948E-2</v>
      </c>
      <c r="AA249" s="37">
        <f t="shared" si="56"/>
        <v>19</v>
      </c>
      <c r="AB249" s="37">
        <f t="shared" si="57"/>
        <v>30</v>
      </c>
      <c r="AC249" s="3">
        <f t="shared" si="58"/>
        <v>0.6333333333333333</v>
      </c>
      <c r="AD249" s="37">
        <f t="shared" si="53"/>
        <v>58.90804597701149</v>
      </c>
      <c r="AE249" s="37">
        <f t="shared" si="54"/>
        <v>41.09195402298851</v>
      </c>
      <c r="AF249" s="37">
        <f t="shared" si="55"/>
        <v>0</v>
      </c>
      <c r="AG249" s="22">
        <v>0.5</v>
      </c>
      <c r="AH249" s="45">
        <f t="shared" si="47"/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f t="shared" si="48"/>
        <v>82.018920619234052</v>
      </c>
      <c r="U250" s="3">
        <f t="shared" si="49"/>
        <v>0.1422533881097417</v>
      </c>
      <c r="V250" s="3">
        <f t="shared" si="50"/>
        <v>4.9366588230000896E-2</v>
      </c>
      <c r="W250" s="23">
        <f t="shared" si="51"/>
        <v>4.4145010233827449E-2</v>
      </c>
      <c r="X250" s="23">
        <f t="shared" si="52"/>
        <v>0.18167429035991245</v>
      </c>
      <c r="Y250" s="3">
        <f t="shared" si="45"/>
        <v>0.32732320561352002</v>
      </c>
      <c r="Z250" s="3">
        <f t="shared" si="46"/>
        <v>-8.9452246878408165E-2</v>
      </c>
      <c r="AA250" s="37">
        <f t="shared" si="56"/>
        <v>19</v>
      </c>
      <c r="AB250" s="37">
        <f t="shared" si="57"/>
        <v>30</v>
      </c>
      <c r="AC250" s="3">
        <f t="shared" si="58"/>
        <v>0.6333333333333333</v>
      </c>
      <c r="AD250" s="37">
        <f t="shared" si="53"/>
        <v>58.90804597701149</v>
      </c>
      <c r="AE250" s="37">
        <f t="shared" si="54"/>
        <v>41.09195402298851</v>
      </c>
      <c r="AF250" s="37">
        <f t="shared" si="55"/>
        <v>0</v>
      </c>
      <c r="AG250" s="22">
        <v>0.5</v>
      </c>
      <c r="AH250" s="45">
        <f t="shared" si="47"/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f t="shared" si="48"/>
        <v>80.729300637276708</v>
      </c>
      <c r="U251" s="3">
        <f t="shared" si="49"/>
        <v>0.12350979995958783</v>
      </c>
      <c r="V251" s="3">
        <f t="shared" si="50"/>
        <v>4.3371737226780699E-2</v>
      </c>
      <c r="W251" s="23">
        <f t="shared" si="51"/>
        <v>3.239812412528751E-2</v>
      </c>
      <c r="X251" s="23">
        <f t="shared" si="52"/>
        <v>0.16758989627460638</v>
      </c>
      <c r="Y251" s="3">
        <f t="shared" si="45"/>
        <v>0.2976784565951997</v>
      </c>
      <c r="Z251" s="3">
        <f t="shared" si="46"/>
        <v>-0.11425026247971749</v>
      </c>
      <c r="AA251" s="37">
        <f t="shared" si="56"/>
        <v>19</v>
      </c>
      <c r="AB251" s="37">
        <f t="shared" si="57"/>
        <v>30</v>
      </c>
      <c r="AC251" s="3">
        <f t="shared" si="58"/>
        <v>0.6333333333333333</v>
      </c>
      <c r="AD251" s="37">
        <f t="shared" si="53"/>
        <v>58.90804597701149</v>
      </c>
      <c r="AE251" s="37">
        <f t="shared" si="54"/>
        <v>41.09195402298851</v>
      </c>
      <c r="AF251" s="37">
        <f t="shared" si="55"/>
        <v>0</v>
      </c>
      <c r="AG251" s="22">
        <v>0.5</v>
      </c>
      <c r="AH251" s="45">
        <f t="shared" si="47"/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f t="shared" si="48"/>
        <v>78.259951832276727</v>
      </c>
      <c r="U252" s="3">
        <f t="shared" si="49"/>
        <v>0.10199393549572729</v>
      </c>
      <c r="V252" s="3">
        <f t="shared" si="50"/>
        <v>1.3626319726437186E-3</v>
      </c>
      <c r="W252" s="23">
        <f t="shared" si="51"/>
        <v>3.4217179140455072E-2</v>
      </c>
      <c r="X252" s="23">
        <f t="shared" si="52"/>
        <v>0.20633652124623988</v>
      </c>
      <c r="Y252" s="3">
        <f t="shared" si="45"/>
        <v>0.29370213564018655</v>
      </c>
      <c r="Z252" s="3">
        <f t="shared" si="46"/>
        <v>-8.5381091211995025E-2</v>
      </c>
      <c r="AA252" s="37">
        <f t="shared" si="56"/>
        <v>16</v>
      </c>
      <c r="AB252" s="37">
        <f t="shared" si="57"/>
        <v>30</v>
      </c>
      <c r="AC252" s="3">
        <f t="shared" si="58"/>
        <v>0.53333333333333333</v>
      </c>
      <c r="AD252" s="37">
        <f t="shared" si="53"/>
        <v>69.525959367945831</v>
      </c>
      <c r="AE252" s="37">
        <f t="shared" si="54"/>
        <v>30.474040632054177</v>
      </c>
      <c r="AF252" s="37">
        <f t="shared" si="55"/>
        <v>0</v>
      </c>
      <c r="AG252" s="22">
        <v>0.21</v>
      </c>
      <c r="AH252" s="45">
        <f t="shared" si="47"/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f t="shared" si="48"/>
        <v>82.537461287651567</v>
      </c>
      <c r="U253" s="3">
        <f t="shared" si="49"/>
        <v>0.17170329670329668</v>
      </c>
      <c r="V253" s="3">
        <f t="shared" si="50"/>
        <v>3.8723450176236879E-2</v>
      </c>
      <c r="W253" s="23">
        <f t="shared" si="51"/>
        <v>4.5739744589988911E-2</v>
      </c>
      <c r="X253" s="23">
        <f t="shared" si="52"/>
        <v>0.17234178251370155</v>
      </c>
      <c r="Y253" s="3">
        <f t="shared" si="45"/>
        <v>0.32091601128835651</v>
      </c>
      <c r="Z253" s="3">
        <f t="shared" si="46"/>
        <v>-5.9306210691823888E-2</v>
      </c>
      <c r="AA253" s="37">
        <f t="shared" si="56"/>
        <v>16</v>
      </c>
      <c r="AB253" s="37">
        <f t="shared" si="57"/>
        <v>30</v>
      </c>
      <c r="AC253" s="3">
        <f t="shared" si="58"/>
        <v>0.53333333333333333</v>
      </c>
      <c r="AD253" s="37">
        <f t="shared" si="53"/>
        <v>69.525959367945831</v>
      </c>
      <c r="AE253" s="37">
        <f t="shared" si="54"/>
        <v>30.474040632054177</v>
      </c>
      <c r="AF253" s="37">
        <f t="shared" si="55"/>
        <v>0</v>
      </c>
      <c r="AG253" s="22">
        <v>0.21</v>
      </c>
      <c r="AH253" s="45">
        <f t="shared" si="47"/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f t="shared" si="48"/>
        <v>82.027696018915805</v>
      </c>
      <c r="U254" s="3">
        <f t="shared" si="49"/>
        <v>0.1791230005515719</v>
      </c>
      <c r="V254" s="3">
        <f t="shared" si="50"/>
        <v>2.708992694648435E-2</v>
      </c>
      <c r="W254" s="23">
        <f t="shared" si="51"/>
        <v>6.0664356203007537E-2</v>
      </c>
      <c r="X254" s="23">
        <f t="shared" si="52"/>
        <v>0.20105863434442314</v>
      </c>
      <c r="Y254" s="3">
        <f t="shared" si="45"/>
        <v>0.34043365702095468</v>
      </c>
      <c r="Z254" s="3">
        <f t="shared" si="46"/>
        <v>-6.4599318666624203E-2</v>
      </c>
      <c r="AA254" s="37">
        <f t="shared" si="56"/>
        <v>16</v>
      </c>
      <c r="AB254" s="37">
        <f t="shared" si="57"/>
        <v>30</v>
      </c>
      <c r="AC254" s="3">
        <f t="shared" si="58"/>
        <v>0.53333333333333333</v>
      </c>
      <c r="AD254" s="37">
        <f t="shared" si="53"/>
        <v>69.525959367945831</v>
      </c>
      <c r="AE254" s="37">
        <f t="shared" si="54"/>
        <v>30.474040632054177</v>
      </c>
      <c r="AF254" s="37">
        <f t="shared" si="55"/>
        <v>0</v>
      </c>
      <c r="AG254" s="22">
        <v>0.21</v>
      </c>
      <c r="AH254" s="45">
        <f t="shared" si="47"/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f t="shared" si="48"/>
        <v>82.82603695715369</v>
      </c>
      <c r="U255" s="3">
        <f t="shared" si="49"/>
        <v>0.18528991546612691</v>
      </c>
      <c r="V255" s="3">
        <f t="shared" si="50"/>
        <v>5.8723960183263646E-2</v>
      </c>
      <c r="W255" s="23">
        <f t="shared" si="51"/>
        <v>5.1905824274932365E-2</v>
      </c>
      <c r="X255" s="23">
        <f t="shared" si="52"/>
        <v>0.18010877269028291</v>
      </c>
      <c r="Y255" s="3">
        <f t="shared" si="45"/>
        <v>0.33005099542497507</v>
      </c>
      <c r="Z255" s="3">
        <f t="shared" si="46"/>
        <v>-0.10616160706242685</v>
      </c>
      <c r="AA255" s="37">
        <f t="shared" si="56"/>
        <v>16</v>
      </c>
      <c r="AB255" s="37">
        <f t="shared" si="57"/>
        <v>30</v>
      </c>
      <c r="AC255" s="3">
        <f t="shared" si="58"/>
        <v>0.53333333333333333</v>
      </c>
      <c r="AD255" s="37">
        <f t="shared" si="53"/>
        <v>69.525959367945831</v>
      </c>
      <c r="AE255" s="37">
        <f t="shared" si="54"/>
        <v>30.474040632054177</v>
      </c>
      <c r="AF255" s="37">
        <f t="shared" si="55"/>
        <v>0</v>
      </c>
      <c r="AG255" s="22">
        <v>0.21</v>
      </c>
      <c r="AH255" s="45">
        <f t="shared" si="47"/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f t="shared" si="48"/>
        <v>79.070563008748024</v>
      </c>
      <c r="U256" s="3">
        <f t="shared" si="49"/>
        <v>0.10125876724418227</v>
      </c>
      <c r="V256" s="3">
        <f t="shared" si="50"/>
        <v>3.8947548208525112E-2</v>
      </c>
      <c r="W256" s="23">
        <f t="shared" si="51"/>
        <v>3.7977945770336134E-2</v>
      </c>
      <c r="X256" s="23">
        <f t="shared" si="52"/>
        <v>0.18033473813377662</v>
      </c>
      <c r="Y256" s="3">
        <f t="shared" si="45"/>
        <v>0.28747838802734571</v>
      </c>
      <c r="Z256" s="3">
        <f t="shared" si="46"/>
        <v>-0.11779606633417021</v>
      </c>
      <c r="AA256" s="37">
        <f t="shared" si="56"/>
        <v>20</v>
      </c>
      <c r="AB256" s="37">
        <f t="shared" si="57"/>
        <v>30</v>
      </c>
      <c r="AC256" s="3">
        <f t="shared" si="58"/>
        <v>0.66666666666666663</v>
      </c>
      <c r="AD256" s="37">
        <f t="shared" si="53"/>
        <v>60.617760617760617</v>
      </c>
      <c r="AE256" s="37">
        <f t="shared" si="54"/>
        <v>39.382239382239383</v>
      </c>
      <c r="AF256" s="37">
        <f t="shared" si="55"/>
        <v>0</v>
      </c>
      <c r="AG256" s="22">
        <v>0.46</v>
      </c>
      <c r="AH256" s="45">
        <f t="shared" si="47"/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f t="shared" si="48"/>
        <v>81.788410774278489</v>
      </c>
      <c r="U257" s="3">
        <f t="shared" si="49"/>
        <v>0.14701186738332181</v>
      </c>
      <c r="V257" s="3">
        <f t="shared" si="50"/>
        <v>3.5590677704258639E-2</v>
      </c>
      <c r="W257" s="23">
        <f t="shared" si="51"/>
        <v>5.0212025394024078E-2</v>
      </c>
      <c r="X257" s="23">
        <f t="shared" si="52"/>
        <v>0.171639897589239</v>
      </c>
      <c r="Y257" s="3">
        <f t="shared" si="45"/>
        <v>0.31333272104025012</v>
      </c>
      <c r="Z257" s="3">
        <f t="shared" si="46"/>
        <v>-7.4166010776775482E-2</v>
      </c>
      <c r="AA257" s="37">
        <f t="shared" si="56"/>
        <v>20</v>
      </c>
      <c r="AB257" s="37">
        <f t="shared" si="57"/>
        <v>30</v>
      </c>
      <c r="AC257" s="3">
        <f t="shared" si="58"/>
        <v>0.66666666666666663</v>
      </c>
      <c r="AD257" s="37">
        <f t="shared" si="53"/>
        <v>60.617760617760617</v>
      </c>
      <c r="AE257" s="37">
        <f t="shared" si="54"/>
        <v>39.382239382239383</v>
      </c>
      <c r="AF257" s="37">
        <f t="shared" si="55"/>
        <v>0</v>
      </c>
      <c r="AG257" s="22">
        <v>0.46</v>
      </c>
      <c r="AH257" s="45">
        <f t="shared" si="47"/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f t="shared" si="48"/>
        <v>82.399082055206961</v>
      </c>
      <c r="U258" s="3">
        <f t="shared" si="49"/>
        <v>0.17324888226527574</v>
      </c>
      <c r="V258" s="3">
        <f t="shared" si="50"/>
        <v>4.1381130161666724E-2</v>
      </c>
      <c r="W258" s="23">
        <f t="shared" si="51"/>
        <v>5.2218061356762199E-2</v>
      </c>
      <c r="X258" s="23">
        <f t="shared" si="52"/>
        <v>0.20643896326894196</v>
      </c>
      <c r="Y258" s="3">
        <f t="shared" ref="Y258:Y323" si="59">(M258*(1-I258)*(M258-I258))^(1/3)</f>
        <v>0.35192993720045485</v>
      </c>
      <c r="Z258" s="3">
        <f t="shared" ref="Z258:Z323" si="60">(M258-P258)/(M258+P258)</f>
        <v>-7.996956591382344E-2</v>
      </c>
      <c r="AA258" s="37">
        <f t="shared" si="56"/>
        <v>20</v>
      </c>
      <c r="AB258" s="37">
        <f t="shared" si="57"/>
        <v>30</v>
      </c>
      <c r="AC258" s="3">
        <f t="shared" si="58"/>
        <v>0.66666666666666663</v>
      </c>
      <c r="AD258" s="37">
        <f t="shared" si="53"/>
        <v>60.617760617760617</v>
      </c>
      <c r="AE258" s="37">
        <f t="shared" si="54"/>
        <v>39.382239382239383</v>
      </c>
      <c r="AF258" s="37">
        <f t="shared" si="55"/>
        <v>0</v>
      </c>
      <c r="AG258" s="22">
        <v>0.46</v>
      </c>
      <c r="AH258" s="45">
        <f t="shared" ref="AH258:AH323" si="61">INDEX($AS$2:$AS$94,MATCH($A258,$AR$2:$AR$94,0))</f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f t="shared" ref="T259:T322" si="62">100*SQRT(R259+0.5)</f>
        <v>81.626719573400763</v>
      </c>
      <c r="U259" s="3">
        <f t="shared" ref="U259:U322" si="63">2.5*((M259 - I259) / (M259 + 6*I259 -7.5*G259 +1))</f>
        <v>0.16179283957365401</v>
      </c>
      <c r="V259" s="3">
        <f t="shared" ref="V259:V322" si="64">(2*(P259-I259)/(P259+I259+1))-(Q259/2)</f>
        <v>3.7151065426750174E-2</v>
      </c>
      <c r="W259" s="23">
        <f t="shared" ref="W259:W280" si="65">(O259 - K259)*1.5 / (O259 + K259 + 0.5)</f>
        <v>4.4858607878657607E-2</v>
      </c>
      <c r="X259" s="23">
        <f t="shared" ref="X259:X322" si="66">(SQRT((I259*I259)+(H259*H259)+(M259*M259)))/3</f>
        <v>0.18879755177320379</v>
      </c>
      <c r="Y259" s="3">
        <f t="shared" si="59"/>
        <v>0.32575865992452213</v>
      </c>
      <c r="Z259" s="3">
        <f t="shared" si="60"/>
        <v>-0.10743268662331379</v>
      </c>
      <c r="AA259" s="37">
        <f t="shared" si="56"/>
        <v>20</v>
      </c>
      <c r="AB259" s="37">
        <f t="shared" si="57"/>
        <v>30</v>
      </c>
      <c r="AC259" s="3">
        <f t="shared" si="58"/>
        <v>0.66666666666666663</v>
      </c>
      <c r="AD259" s="37">
        <f t="shared" si="53"/>
        <v>60.617760617760617</v>
      </c>
      <c r="AE259" s="37">
        <f t="shared" si="54"/>
        <v>39.382239382239383</v>
      </c>
      <c r="AF259" s="37">
        <f t="shared" si="55"/>
        <v>0</v>
      </c>
      <c r="AG259" s="22">
        <v>0.46</v>
      </c>
      <c r="AH259" s="45">
        <f t="shared" si="61"/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f t="shared" si="62"/>
        <v>77.235839569532402</v>
      </c>
      <c r="U260" s="3">
        <f t="shared" si="63"/>
        <v>9.4534512956392855E-2</v>
      </c>
      <c r="V260" s="3">
        <f t="shared" si="64"/>
        <v>-9.3457147119206663E-3</v>
      </c>
      <c r="W260" s="23">
        <f t="shared" si="65"/>
        <v>1.5764405041237578E-2</v>
      </c>
      <c r="X260" s="23">
        <f t="shared" si="66"/>
        <v>0.22909435222681118</v>
      </c>
      <c r="Y260" s="3">
        <f t="shared" si="59"/>
        <v>0.2900445854556904</v>
      </c>
      <c r="Z260" s="3">
        <f t="shared" si="60"/>
        <v>-9.9248431878543555E-2</v>
      </c>
      <c r="AA260" s="37">
        <f t="shared" si="56"/>
        <v>15</v>
      </c>
      <c r="AB260" s="37">
        <f t="shared" si="57"/>
        <v>30</v>
      </c>
      <c r="AC260" s="3">
        <f t="shared" si="58"/>
        <v>0.5</v>
      </c>
      <c r="AD260" s="37">
        <f t="shared" si="53"/>
        <v>69.230769230769226</v>
      </c>
      <c r="AE260" s="37">
        <f t="shared" si="54"/>
        <v>27.163461538461537</v>
      </c>
      <c r="AF260" s="37">
        <f t="shared" si="55"/>
        <v>3.6057692307692304</v>
      </c>
      <c r="AG260" s="22">
        <v>0.15</v>
      </c>
      <c r="AH260" s="45">
        <f t="shared" si="61"/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f t="shared" si="62"/>
        <v>82.289520939127414</v>
      </c>
      <c r="U261" s="3">
        <f t="shared" si="63"/>
        <v>0.16189409257336468</v>
      </c>
      <c r="V261" s="3">
        <f t="shared" si="64"/>
        <v>4.0765322019147066E-2</v>
      </c>
      <c r="W261" s="23">
        <f t="shared" si="65"/>
        <v>1.7746686303387302E-2</v>
      </c>
      <c r="X261" s="23">
        <f t="shared" si="66"/>
        <v>0.17636136198158595</v>
      </c>
      <c r="Y261" s="3">
        <f t="shared" si="59"/>
        <v>0.32337068747119874</v>
      </c>
      <c r="Z261" s="3">
        <f t="shared" si="60"/>
        <v>-6.4845605700712572E-2</v>
      </c>
      <c r="AA261" s="37">
        <f t="shared" si="56"/>
        <v>15</v>
      </c>
      <c r="AB261" s="37">
        <f t="shared" si="57"/>
        <v>30</v>
      </c>
      <c r="AC261" s="3">
        <f t="shared" si="58"/>
        <v>0.5</v>
      </c>
      <c r="AD261" s="37">
        <f t="shared" si="53"/>
        <v>69.230769230769226</v>
      </c>
      <c r="AE261" s="37">
        <f t="shared" si="54"/>
        <v>27.163461538461537</v>
      </c>
      <c r="AF261" s="37">
        <f t="shared" si="55"/>
        <v>3.6057692307692304</v>
      </c>
      <c r="AG261" s="22">
        <v>0.15</v>
      </c>
      <c r="AH261" s="45">
        <f t="shared" si="61"/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f t="shared" si="62"/>
        <v>82.400565570169491</v>
      </c>
      <c r="U262" s="3">
        <f t="shared" si="63"/>
        <v>0.1860676804454916</v>
      </c>
      <c r="V262" s="3">
        <f t="shared" si="64"/>
        <v>5.0424785546984208E-2</v>
      </c>
      <c r="W262" s="23">
        <f t="shared" si="65"/>
        <v>2.0125744685528361E-2</v>
      </c>
      <c r="X262" s="23">
        <f t="shared" si="66"/>
        <v>0.20755771352673077</v>
      </c>
      <c r="Y262" s="3">
        <f t="shared" si="59"/>
        <v>0.35128133611678231</v>
      </c>
      <c r="Z262" s="3">
        <f t="shared" si="60"/>
        <v>-8.4839277146969524E-2</v>
      </c>
      <c r="AA262" s="37">
        <f t="shared" si="56"/>
        <v>15</v>
      </c>
      <c r="AB262" s="37">
        <f t="shared" si="57"/>
        <v>30</v>
      </c>
      <c r="AC262" s="3">
        <f t="shared" si="58"/>
        <v>0.5</v>
      </c>
      <c r="AD262" s="37">
        <f t="shared" si="53"/>
        <v>69.230769230769226</v>
      </c>
      <c r="AE262" s="37">
        <f t="shared" si="54"/>
        <v>27.163461538461537</v>
      </c>
      <c r="AF262" s="37">
        <f t="shared" si="55"/>
        <v>3.6057692307692304</v>
      </c>
      <c r="AG262" s="22">
        <v>0.15</v>
      </c>
      <c r="AH262" s="45">
        <f t="shared" si="61"/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f t="shared" si="62"/>
        <v>82.265316741375855</v>
      </c>
      <c r="U263" s="3">
        <f t="shared" si="63"/>
        <v>0.17400045305244083</v>
      </c>
      <c r="V263" s="3">
        <f t="shared" si="64"/>
        <v>5.5628097840011548E-2</v>
      </c>
      <c r="W263" s="23">
        <f t="shared" si="65"/>
        <v>4.4058109073588725E-3</v>
      </c>
      <c r="X263" s="23">
        <f t="shared" si="66"/>
        <v>0.1846826978601106</v>
      </c>
      <c r="Y263" s="3">
        <f t="shared" si="59"/>
        <v>0.32985213694638815</v>
      </c>
      <c r="Z263" s="3">
        <f t="shared" si="60"/>
        <v>-0.10898636581434851</v>
      </c>
      <c r="AA263" s="37">
        <f t="shared" si="56"/>
        <v>15</v>
      </c>
      <c r="AB263" s="37">
        <f t="shared" si="57"/>
        <v>30</v>
      </c>
      <c r="AC263" s="3">
        <f t="shared" si="58"/>
        <v>0.5</v>
      </c>
      <c r="AD263" s="37">
        <f t="shared" si="53"/>
        <v>69.230769230769226</v>
      </c>
      <c r="AE263" s="37">
        <f t="shared" si="54"/>
        <v>27.163461538461537</v>
      </c>
      <c r="AF263" s="37">
        <f t="shared" si="55"/>
        <v>3.6057692307692304</v>
      </c>
      <c r="AG263" s="22">
        <v>0.15</v>
      </c>
      <c r="AH263" s="45">
        <f t="shared" si="61"/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f t="shared" si="62"/>
        <v>80.390631904011215</v>
      </c>
      <c r="U264" s="3">
        <f t="shared" si="63"/>
        <v>0.10399812098752548</v>
      </c>
      <c r="V264" s="3">
        <f t="shared" si="64"/>
        <v>7.0217425144436824E-2</v>
      </c>
      <c r="W264" s="23">
        <f t="shared" si="65"/>
        <v>5.8454824864022044E-2</v>
      </c>
      <c r="X264" s="23">
        <f t="shared" si="66"/>
        <v>0.14068794862705508</v>
      </c>
      <c r="Y264" s="3">
        <f t="shared" si="59"/>
        <v>0.26731133005920915</v>
      </c>
      <c r="Z264" s="3">
        <f t="shared" si="60"/>
        <v>-0.14345661743530666</v>
      </c>
      <c r="AA264" s="37">
        <f t="shared" si="56"/>
        <v>16</v>
      </c>
      <c r="AB264" s="37">
        <f t="shared" si="57"/>
        <v>30</v>
      </c>
      <c r="AC264" s="3">
        <f t="shared" si="58"/>
        <v>0.53333333333333333</v>
      </c>
      <c r="AD264" s="37">
        <f t="shared" si="53"/>
        <v>63.669064748201428</v>
      </c>
      <c r="AE264" s="37">
        <f t="shared" si="54"/>
        <v>31.294964028776977</v>
      </c>
      <c r="AF264" s="37">
        <f t="shared" si="55"/>
        <v>5.0359712230215825</v>
      </c>
      <c r="AG264" s="22">
        <v>0.74</v>
      </c>
      <c r="AH264" s="45">
        <f t="shared" si="61"/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f t="shared" si="62"/>
        <v>81.472590372746083</v>
      </c>
      <c r="U265" s="3">
        <f t="shared" si="63"/>
        <v>0.14061662198391423</v>
      </c>
      <c r="V265" s="3">
        <f t="shared" si="64"/>
        <v>3.0919557989495638E-2</v>
      </c>
      <c r="W265" s="23">
        <f t="shared" si="65"/>
        <v>4.8887132549779458E-2</v>
      </c>
      <c r="X265" s="23">
        <f t="shared" si="66"/>
        <v>0.16768294486917865</v>
      </c>
      <c r="Y265" s="3">
        <f t="shared" si="59"/>
        <v>0.30590614550126904</v>
      </c>
      <c r="Z265" s="3">
        <f t="shared" si="60"/>
        <v>-9.349613270418837E-2</v>
      </c>
      <c r="AA265" s="37">
        <f t="shared" si="56"/>
        <v>16</v>
      </c>
      <c r="AB265" s="37">
        <f t="shared" si="57"/>
        <v>30</v>
      </c>
      <c r="AC265" s="3">
        <f t="shared" si="58"/>
        <v>0.53333333333333333</v>
      </c>
      <c r="AD265" s="37">
        <f t="shared" si="53"/>
        <v>63.669064748201428</v>
      </c>
      <c r="AE265" s="37">
        <f t="shared" si="54"/>
        <v>31.294964028776977</v>
      </c>
      <c r="AF265" s="37">
        <f t="shared" si="55"/>
        <v>5.0359712230215825</v>
      </c>
      <c r="AG265" s="22">
        <v>0.74</v>
      </c>
      <c r="AH265" s="45">
        <f t="shared" si="61"/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f t="shared" si="62"/>
        <v>80.842937380729609</v>
      </c>
      <c r="U266" s="3">
        <f t="shared" si="63"/>
        <v>0.13771482953591219</v>
      </c>
      <c r="V266" s="3">
        <f t="shared" si="64"/>
        <v>5.0817566399710412E-2</v>
      </c>
      <c r="W266" s="23">
        <f t="shared" si="65"/>
        <v>5.2895976204246881E-2</v>
      </c>
      <c r="X266" s="23">
        <f t="shared" si="66"/>
        <v>0.16846939715502565</v>
      </c>
      <c r="Y266" s="3">
        <f t="shared" si="59"/>
        <v>0.29815709039583266</v>
      </c>
      <c r="Z266" s="3">
        <f t="shared" si="60"/>
        <v>-0.14689317699196752</v>
      </c>
      <c r="AA266" s="37">
        <f t="shared" si="56"/>
        <v>16</v>
      </c>
      <c r="AB266" s="37">
        <f t="shared" si="57"/>
        <v>30</v>
      </c>
      <c r="AC266" s="3">
        <f t="shared" si="58"/>
        <v>0.53333333333333333</v>
      </c>
      <c r="AD266" s="37">
        <f t="shared" si="53"/>
        <v>63.669064748201428</v>
      </c>
      <c r="AE266" s="37">
        <f t="shared" si="54"/>
        <v>31.294964028776977</v>
      </c>
      <c r="AF266" s="37">
        <f t="shared" si="55"/>
        <v>5.0359712230215825</v>
      </c>
      <c r="AG266" s="22">
        <v>0.74</v>
      </c>
      <c r="AH266" s="45">
        <f t="shared" si="61"/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f t="shared" si="62"/>
        <v>80.981716982370699</v>
      </c>
      <c r="U267" s="3">
        <f t="shared" si="63"/>
        <v>0.12460285941223191</v>
      </c>
      <c r="V267" s="3">
        <f t="shared" si="64"/>
        <v>6.912981216331554E-2</v>
      </c>
      <c r="W267" s="23">
        <f t="shared" si="65"/>
        <v>4.2875285957356776E-2</v>
      </c>
      <c r="X267" s="23">
        <f t="shared" si="66"/>
        <v>0.16681897041070867</v>
      </c>
      <c r="Y267" s="3">
        <f t="shared" si="59"/>
        <v>0.30080952795381621</v>
      </c>
      <c r="Z267" s="3">
        <f t="shared" si="60"/>
        <v>-0.14340590461074879</v>
      </c>
      <c r="AA267" s="37">
        <f t="shared" si="56"/>
        <v>15</v>
      </c>
      <c r="AB267" s="37">
        <f t="shared" si="57"/>
        <v>30</v>
      </c>
      <c r="AC267" s="3">
        <f t="shared" si="58"/>
        <v>0.5</v>
      </c>
      <c r="AD267" s="37">
        <f t="shared" si="53"/>
        <v>62.241887905604706</v>
      </c>
      <c r="AE267" s="37">
        <f t="shared" si="54"/>
        <v>33.038348082595867</v>
      </c>
      <c r="AF267" s="37">
        <f t="shared" si="55"/>
        <v>4.71976401179941</v>
      </c>
      <c r="AG267" s="22">
        <v>0.73</v>
      </c>
      <c r="AH267" s="45">
        <f t="shared" si="61"/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f t="shared" si="62"/>
        <v>82.706953547219342</v>
      </c>
      <c r="U268" s="3">
        <f t="shared" si="63"/>
        <v>0.16124367317425889</v>
      </c>
      <c r="V268" s="3">
        <f t="shared" si="64"/>
        <v>3.2729967015909966E-2</v>
      </c>
      <c r="W268" s="23">
        <f t="shared" si="65"/>
        <v>3.5881227255615544E-2</v>
      </c>
      <c r="X268" s="23">
        <f t="shared" si="66"/>
        <v>0.18963733809563979</v>
      </c>
      <c r="Y268" s="3">
        <f t="shared" si="59"/>
        <v>0.3434342308097007</v>
      </c>
      <c r="Z268" s="3">
        <f t="shared" si="60"/>
        <v>-8.2009171376772924E-2</v>
      </c>
      <c r="AA268" s="37">
        <f t="shared" si="56"/>
        <v>15</v>
      </c>
      <c r="AB268" s="37">
        <f t="shared" si="57"/>
        <v>30</v>
      </c>
      <c r="AC268" s="3">
        <f t="shared" si="58"/>
        <v>0.5</v>
      </c>
      <c r="AD268" s="37">
        <f t="shared" si="53"/>
        <v>62.241887905604706</v>
      </c>
      <c r="AE268" s="37">
        <f t="shared" si="54"/>
        <v>33.038348082595867</v>
      </c>
      <c r="AF268" s="37">
        <f t="shared" si="55"/>
        <v>4.71976401179941</v>
      </c>
      <c r="AG268" s="22">
        <v>0.73</v>
      </c>
      <c r="AH268" s="45">
        <f t="shared" si="61"/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f t="shared" si="62"/>
        <v>81.994949581023718</v>
      </c>
      <c r="U269" s="3">
        <f t="shared" si="63"/>
        <v>0.15492744860943169</v>
      </c>
      <c r="V269" s="3">
        <f t="shared" si="64"/>
        <v>4.3429477857185872E-2</v>
      </c>
      <c r="W269" s="23">
        <f t="shared" si="65"/>
        <v>2.8367803242034716E-2</v>
      </c>
      <c r="X269" s="23">
        <f t="shared" si="66"/>
        <v>0.1882000944621324</v>
      </c>
      <c r="Y269" s="3">
        <f t="shared" si="59"/>
        <v>0.33098868086507516</v>
      </c>
      <c r="Z269" s="3">
        <f t="shared" si="60"/>
        <v>-0.12083293934713867</v>
      </c>
      <c r="AA269" s="37">
        <f t="shared" si="56"/>
        <v>15</v>
      </c>
      <c r="AB269" s="37">
        <f t="shared" si="57"/>
        <v>30</v>
      </c>
      <c r="AC269" s="3">
        <f t="shared" si="58"/>
        <v>0.5</v>
      </c>
      <c r="AD269" s="37">
        <f t="shared" si="53"/>
        <v>62.241887905604706</v>
      </c>
      <c r="AE269" s="37">
        <f t="shared" si="54"/>
        <v>33.038348082595867</v>
      </c>
      <c r="AF269" s="37">
        <f t="shared" si="55"/>
        <v>4.71976401179941</v>
      </c>
      <c r="AG269" s="22">
        <v>0.73</v>
      </c>
      <c r="AH269" s="45">
        <f t="shared" si="61"/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f t="shared" si="62"/>
        <v>79.340948810215266</v>
      </c>
      <c r="U270" s="3">
        <f t="shared" si="63"/>
        <v>0.10210020856574678</v>
      </c>
      <c r="V270" s="3">
        <f t="shared" si="64"/>
        <v>5.4907424106139024E-2</v>
      </c>
      <c r="W270" s="23">
        <f t="shared" si="65"/>
        <v>4.2892378525034913E-2</v>
      </c>
      <c r="X270" s="23">
        <f t="shared" si="66"/>
        <v>0.16837959760282387</v>
      </c>
      <c r="Y270" s="3">
        <f t="shared" si="59"/>
        <v>0.28091696858258353</v>
      </c>
      <c r="Z270" s="3">
        <f t="shared" si="60"/>
        <v>-0.14901506373117032</v>
      </c>
      <c r="AA270" s="37">
        <f t="shared" si="56"/>
        <v>20</v>
      </c>
      <c r="AB270" s="37">
        <f t="shared" si="57"/>
        <v>30</v>
      </c>
      <c r="AC270" s="3">
        <f t="shared" si="58"/>
        <v>0.66666666666666663</v>
      </c>
      <c r="AD270" s="37">
        <f t="shared" si="53"/>
        <v>69.075144508670519</v>
      </c>
      <c r="AE270" s="37">
        <f t="shared" si="54"/>
        <v>22.25433526011561</v>
      </c>
      <c r="AF270" s="37">
        <f t="shared" si="55"/>
        <v>8.6705202312138745</v>
      </c>
      <c r="AG270" s="22">
        <v>0.04</v>
      </c>
      <c r="AH270" s="45">
        <f t="shared" si="61"/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f t="shared" si="62"/>
        <v>80.943500212849827</v>
      </c>
      <c r="U271" s="3">
        <f t="shared" si="63"/>
        <v>0.13717226043336606</v>
      </c>
      <c r="V271" s="3">
        <f t="shared" si="64"/>
        <v>2.6362430800087905E-2</v>
      </c>
      <c r="W271" s="23">
        <f t="shared" si="65"/>
        <v>5.3655553167925661E-2</v>
      </c>
      <c r="X271" s="23">
        <f t="shared" si="66"/>
        <v>0.17960979000785748</v>
      </c>
      <c r="Y271" s="3">
        <f t="shared" si="59"/>
        <v>0.31002597967493933</v>
      </c>
      <c r="Z271" s="3">
        <f t="shared" si="60"/>
        <v>-0.10354925484943762</v>
      </c>
      <c r="AA271" s="37">
        <f t="shared" si="56"/>
        <v>20</v>
      </c>
      <c r="AB271" s="37">
        <f t="shared" si="57"/>
        <v>30</v>
      </c>
      <c r="AC271" s="3">
        <f t="shared" si="58"/>
        <v>0.66666666666666663</v>
      </c>
      <c r="AD271" s="37">
        <f t="shared" si="53"/>
        <v>69.075144508670519</v>
      </c>
      <c r="AE271" s="37">
        <f t="shared" si="54"/>
        <v>22.25433526011561</v>
      </c>
      <c r="AF271" s="37">
        <f t="shared" si="55"/>
        <v>8.6705202312138745</v>
      </c>
      <c r="AG271" s="22">
        <v>0.04</v>
      </c>
      <c r="AH271" s="45">
        <f t="shared" si="61"/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f t="shared" si="62"/>
        <v>80.394169905118289</v>
      </c>
      <c r="U272" s="3">
        <f t="shared" si="63"/>
        <v>0.12564921012767796</v>
      </c>
      <c r="V272" s="3">
        <f t="shared" si="64"/>
        <v>5.0768706779199535E-2</v>
      </c>
      <c r="W272" s="23">
        <f t="shared" si="65"/>
        <v>4.2825084154095562E-2</v>
      </c>
      <c r="X272" s="23">
        <f t="shared" si="66"/>
        <v>0.16739017958716162</v>
      </c>
      <c r="Y272" s="3">
        <f t="shared" si="59"/>
        <v>0.29101034823440458</v>
      </c>
      <c r="Z272" s="3">
        <f t="shared" si="60"/>
        <v>-0.14970675514638876</v>
      </c>
      <c r="AA272" s="37">
        <f t="shared" si="56"/>
        <v>20</v>
      </c>
      <c r="AB272" s="37">
        <f t="shared" si="57"/>
        <v>30</v>
      </c>
      <c r="AC272" s="3">
        <f t="shared" si="58"/>
        <v>0.66666666666666663</v>
      </c>
      <c r="AD272" s="37">
        <f t="shared" si="53"/>
        <v>69.075144508670519</v>
      </c>
      <c r="AE272" s="37">
        <f t="shared" si="54"/>
        <v>22.25433526011561</v>
      </c>
      <c r="AF272" s="37">
        <f t="shared" si="55"/>
        <v>8.6705202312138745</v>
      </c>
      <c r="AG272" s="22">
        <v>0.04</v>
      </c>
      <c r="AH272" s="45">
        <f t="shared" si="61"/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f t="shared" si="62"/>
        <v>78.609349628893995</v>
      </c>
      <c r="U273" s="3">
        <f t="shared" si="63"/>
        <v>9.9500141469395495E-2</v>
      </c>
      <c r="V273" s="3">
        <f t="shared" si="64"/>
        <v>3.2001222634195275E-2</v>
      </c>
      <c r="W273" s="23">
        <f t="shared" si="65"/>
        <v>4.0855665991538712E-2</v>
      </c>
      <c r="X273" s="23">
        <f t="shared" si="66"/>
        <v>0.18683692235625046</v>
      </c>
      <c r="Y273" s="3">
        <f t="shared" si="59"/>
        <v>0.2848202169715997</v>
      </c>
      <c r="Z273" s="3">
        <f t="shared" si="60"/>
        <v>-0.1314638091825989</v>
      </c>
      <c r="AA273" s="37">
        <f t="shared" si="56"/>
        <v>18</v>
      </c>
      <c r="AB273" s="37">
        <f t="shared" si="57"/>
        <v>30</v>
      </c>
      <c r="AC273" s="3">
        <f t="shared" si="58"/>
        <v>0.6</v>
      </c>
      <c r="AD273" s="37">
        <f t="shared" si="53"/>
        <v>70.183486238532112</v>
      </c>
      <c r="AE273" s="37">
        <f t="shared" si="54"/>
        <v>26.605504587155966</v>
      </c>
      <c r="AF273" s="37">
        <f t="shared" si="55"/>
        <v>3.2110091743119273</v>
      </c>
      <c r="AG273" s="22">
        <v>0.32</v>
      </c>
      <c r="AH273" s="45">
        <f t="shared" si="61"/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f t="shared" si="62"/>
        <v>80.502534557946973</v>
      </c>
      <c r="U274" s="3">
        <f t="shared" si="63"/>
        <v>0.13881169408626054</v>
      </c>
      <c r="V274" s="3">
        <f t="shared" si="64"/>
        <v>1.8141195790000453E-2</v>
      </c>
      <c r="W274" s="23">
        <f t="shared" si="65"/>
        <v>5.1147988179131604E-2</v>
      </c>
      <c r="X274" s="23">
        <f t="shared" si="66"/>
        <v>0.17851109209234028</v>
      </c>
      <c r="Y274" s="3">
        <f t="shared" si="59"/>
        <v>0.30210153670293388</v>
      </c>
      <c r="Z274" s="3">
        <f t="shared" si="60"/>
        <v>-9.7802159404591402E-2</v>
      </c>
      <c r="AA274" s="37">
        <f t="shared" si="56"/>
        <v>18</v>
      </c>
      <c r="AB274" s="37">
        <f t="shared" si="57"/>
        <v>30</v>
      </c>
      <c r="AC274" s="3">
        <f t="shared" si="58"/>
        <v>0.6</v>
      </c>
      <c r="AD274" s="37">
        <f t="shared" si="53"/>
        <v>70.183486238532112</v>
      </c>
      <c r="AE274" s="37">
        <f t="shared" si="54"/>
        <v>26.605504587155966</v>
      </c>
      <c r="AF274" s="37">
        <f t="shared" si="55"/>
        <v>3.2110091743119273</v>
      </c>
      <c r="AG274" s="22">
        <v>0.32</v>
      </c>
      <c r="AH274" s="45">
        <f t="shared" si="61"/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f t="shared" si="62"/>
        <v>81.11484348992424</v>
      </c>
      <c r="U275" s="3">
        <f t="shared" si="63"/>
        <v>0.14507165837964309</v>
      </c>
      <c r="V275" s="3">
        <f t="shared" si="64"/>
        <v>5.682476440419898E-2</v>
      </c>
      <c r="W275" s="23">
        <f t="shared" si="65"/>
        <v>5.4446415422719094E-2</v>
      </c>
      <c r="X275" s="23">
        <f t="shared" si="66"/>
        <v>0.16689600221561796</v>
      </c>
      <c r="Y275" s="3">
        <f t="shared" si="59"/>
        <v>0.29825822051858336</v>
      </c>
      <c r="Z275" s="3">
        <f t="shared" si="60"/>
        <v>-0.14068962257462245</v>
      </c>
      <c r="AA275" s="37">
        <f t="shared" si="56"/>
        <v>18</v>
      </c>
      <c r="AB275" s="37">
        <f t="shared" si="57"/>
        <v>30</v>
      </c>
      <c r="AC275" s="3">
        <f t="shared" si="58"/>
        <v>0.6</v>
      </c>
      <c r="AD275" s="37">
        <f t="shared" si="53"/>
        <v>70.183486238532112</v>
      </c>
      <c r="AE275" s="37">
        <f t="shared" si="54"/>
        <v>26.605504587155966</v>
      </c>
      <c r="AF275" s="37">
        <f t="shared" si="55"/>
        <v>3.2110091743119273</v>
      </c>
      <c r="AG275" s="22">
        <v>0.32</v>
      </c>
      <c r="AH275" s="45">
        <f t="shared" si="61"/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f t="shared" si="62"/>
        <v>79.48803374793593</v>
      </c>
      <c r="U276" s="3">
        <f t="shared" si="63"/>
        <v>0.10745766069129445</v>
      </c>
      <c r="V276" s="3">
        <f t="shared" si="64"/>
        <v>5.5583731016108917E-2</v>
      </c>
      <c r="W276" s="23">
        <f t="shared" si="65"/>
        <v>2.1794170253428148E-2</v>
      </c>
      <c r="X276" s="23">
        <f t="shared" si="66"/>
        <v>0.17100875871006008</v>
      </c>
      <c r="Y276" s="3">
        <f t="shared" si="59"/>
        <v>0.28479179563591478</v>
      </c>
      <c r="Z276" s="3">
        <f t="shared" si="60"/>
        <v>-0.1394322932304779</v>
      </c>
      <c r="AA276" s="37">
        <f t="shared" si="56"/>
        <v>12</v>
      </c>
      <c r="AB276" s="37">
        <f t="shared" si="57"/>
        <v>30</v>
      </c>
      <c r="AC276" s="3">
        <f t="shared" si="58"/>
        <v>0.4</v>
      </c>
      <c r="AD276" s="37">
        <f t="shared" si="53"/>
        <v>59.121621621621621</v>
      </c>
      <c r="AE276" s="37">
        <f t="shared" si="54"/>
        <v>40.878378378378379</v>
      </c>
      <c r="AF276" s="37">
        <f t="shared" si="55"/>
        <v>0</v>
      </c>
      <c r="AG276" s="22">
        <v>0.62</v>
      </c>
      <c r="AH276" s="45">
        <f t="shared" si="61"/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f t="shared" si="62"/>
        <v>83.549575918082013</v>
      </c>
      <c r="U277" s="3">
        <f t="shared" si="63"/>
        <v>0.15874444844556473</v>
      </c>
      <c r="V277" s="3">
        <f t="shared" si="64"/>
        <v>7.2887121587321274E-2</v>
      </c>
      <c r="W277" s="23">
        <f t="shared" si="65"/>
        <v>6.6353140856774073E-2</v>
      </c>
      <c r="X277" s="23">
        <f t="shared" si="66"/>
        <v>0.14009528503446819</v>
      </c>
      <c r="Y277" s="3">
        <f t="shared" si="59"/>
        <v>0.29852627152854855</v>
      </c>
      <c r="Z277" s="3">
        <f t="shared" si="60"/>
        <v>-0.11246706420746082</v>
      </c>
      <c r="AA277" s="37">
        <f t="shared" si="56"/>
        <v>12</v>
      </c>
      <c r="AB277" s="37">
        <f t="shared" si="57"/>
        <v>30</v>
      </c>
      <c r="AC277" s="3">
        <f t="shared" si="58"/>
        <v>0.4</v>
      </c>
      <c r="AD277" s="37">
        <f t="shared" si="53"/>
        <v>59.121621621621621</v>
      </c>
      <c r="AE277" s="37">
        <f t="shared" si="54"/>
        <v>40.878378378378379</v>
      </c>
      <c r="AF277" s="37">
        <f t="shared" si="55"/>
        <v>0</v>
      </c>
      <c r="AG277" s="22">
        <v>0.62</v>
      </c>
      <c r="AH277" s="45">
        <f t="shared" si="61"/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f t="shared" si="62"/>
        <v>82.183217740738314</v>
      </c>
      <c r="U278" s="3">
        <f t="shared" si="63"/>
        <v>0.14872187536812342</v>
      </c>
      <c r="V278" s="3">
        <f t="shared" si="64"/>
        <v>7.8351444432648604E-2</v>
      </c>
      <c r="W278" s="23">
        <f t="shared" si="65"/>
        <v>7.3667444593973119E-2</v>
      </c>
      <c r="X278" s="23">
        <f t="shared" si="66"/>
        <v>0.15278064158932061</v>
      </c>
      <c r="Y278" s="3">
        <f t="shared" si="59"/>
        <v>0.29649418239928843</v>
      </c>
      <c r="Z278" s="3">
        <f t="shared" si="60"/>
        <v>-0.1502931538838182</v>
      </c>
      <c r="AA278" s="37">
        <f t="shared" si="56"/>
        <v>12</v>
      </c>
      <c r="AB278" s="37">
        <f t="shared" si="57"/>
        <v>30</v>
      </c>
      <c r="AC278" s="3">
        <f t="shared" si="58"/>
        <v>0.4</v>
      </c>
      <c r="AD278" s="37">
        <f t="shared" si="53"/>
        <v>59.121621621621621</v>
      </c>
      <c r="AE278" s="37">
        <f t="shared" si="54"/>
        <v>40.878378378378379</v>
      </c>
      <c r="AF278" s="37">
        <f t="shared" si="55"/>
        <v>0</v>
      </c>
      <c r="AG278" s="22">
        <v>0.62</v>
      </c>
      <c r="AH278" s="45">
        <f t="shared" si="61"/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f t="shared" si="62"/>
        <v>79.682383853965604</v>
      </c>
      <c r="U279" s="3">
        <f t="shared" si="63"/>
        <v>0.11911658218682114</v>
      </c>
      <c r="V279" s="3">
        <f t="shared" si="64"/>
        <v>7.8142329388951326E-3</v>
      </c>
      <c r="W279" s="23">
        <f t="shared" si="65"/>
        <v>3.9957513143416064E-2</v>
      </c>
      <c r="X279" s="23">
        <f t="shared" si="66"/>
        <v>0.191379091508625</v>
      </c>
      <c r="Y279" s="3">
        <f t="shared" si="59"/>
        <v>0.30368544669897157</v>
      </c>
      <c r="Z279" s="3">
        <f t="shared" si="60"/>
        <v>-9.1625270805523323E-2</v>
      </c>
      <c r="AA279" s="37">
        <f t="shared" si="56"/>
        <v>11</v>
      </c>
      <c r="AB279" s="37">
        <f t="shared" si="57"/>
        <v>30</v>
      </c>
      <c r="AC279" s="3">
        <f t="shared" si="58"/>
        <v>0.36666666666666664</v>
      </c>
      <c r="AD279" s="37">
        <f t="shared" si="53"/>
        <v>80.882352941176478</v>
      </c>
      <c r="AE279" s="37">
        <f t="shared" si="54"/>
        <v>12.867647058823529</v>
      </c>
      <c r="AF279" s="37">
        <f t="shared" si="55"/>
        <v>6.25</v>
      </c>
      <c r="AG279" s="22">
        <v>0.38</v>
      </c>
      <c r="AH279" s="45">
        <f t="shared" si="61"/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f t="shared" si="62"/>
        <v>81.822461795263095</v>
      </c>
      <c r="U280" s="3">
        <f t="shared" si="63"/>
        <v>0.1607071112896746</v>
      </c>
      <c r="V280" s="3">
        <f t="shared" si="64"/>
        <v>3.4390834194871878E-2</v>
      </c>
      <c r="W280" s="23">
        <f t="shared" si="65"/>
        <v>6.0972617340561759E-2</v>
      </c>
      <c r="X280" s="23">
        <f t="shared" si="66"/>
        <v>0.19915386569741048</v>
      </c>
      <c r="Y280" s="3">
        <f t="shared" si="59"/>
        <v>0.33853645051398357</v>
      </c>
      <c r="Z280" s="3">
        <f t="shared" si="60"/>
        <v>-9.4590300060483634E-2</v>
      </c>
      <c r="AA280" s="37">
        <f t="shared" si="56"/>
        <v>11</v>
      </c>
      <c r="AB280" s="37">
        <f t="shared" si="57"/>
        <v>30</v>
      </c>
      <c r="AC280" s="3">
        <f t="shared" si="58"/>
        <v>0.36666666666666664</v>
      </c>
      <c r="AD280" s="37">
        <f t="shared" si="53"/>
        <v>80.882352941176478</v>
      </c>
      <c r="AE280" s="37">
        <f t="shared" si="54"/>
        <v>12.867647058823529</v>
      </c>
      <c r="AF280" s="37">
        <f t="shared" si="55"/>
        <v>6.25</v>
      </c>
      <c r="AG280" s="22">
        <v>0.38</v>
      </c>
      <c r="AH280" s="45">
        <f t="shared" si="61"/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f t="shared" si="62"/>
        <v>82.414589061258738</v>
      </c>
      <c r="U281" s="3">
        <f t="shared" si="63"/>
        <v>0.17548155403199478</v>
      </c>
      <c r="V281" s="3">
        <f t="shared" si="64"/>
        <v>5.4176889105047837E-2</v>
      </c>
      <c r="W281" s="23">
        <f t="shared" ref="W281:W323" si="67">(O281 - K281)*1.5 / (O281 + K281 + 0.5)</f>
        <v>6.6007718598473E-2</v>
      </c>
      <c r="X281" s="23">
        <f t="shared" si="66"/>
        <v>0.1898263768113729</v>
      </c>
      <c r="Y281" s="3">
        <f t="shared" si="59"/>
        <v>0.33788525615067661</v>
      </c>
      <c r="Z281" s="3">
        <f t="shared" si="60"/>
        <v>-0.12423520186543681</v>
      </c>
      <c r="AA281" s="37">
        <f t="shared" si="56"/>
        <v>11</v>
      </c>
      <c r="AB281" s="37">
        <f t="shared" si="57"/>
        <v>30</v>
      </c>
      <c r="AC281" s="3">
        <f t="shared" si="58"/>
        <v>0.36666666666666664</v>
      </c>
      <c r="AD281" s="37">
        <f t="shared" si="53"/>
        <v>80.882352941176478</v>
      </c>
      <c r="AE281" s="37">
        <f t="shared" si="54"/>
        <v>12.867647058823529</v>
      </c>
      <c r="AF281" s="37">
        <f t="shared" si="55"/>
        <v>6.25</v>
      </c>
      <c r="AG281" s="22">
        <v>0.38</v>
      </c>
      <c r="AH281" s="45">
        <f t="shared" si="61"/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f t="shared" si="62"/>
        <v>79.096386860420537</v>
      </c>
      <c r="U282" s="3">
        <f t="shared" si="63"/>
        <v>0.10907245084930427</v>
      </c>
      <c r="V282" s="3">
        <f t="shared" si="64"/>
        <v>4.49550112876618E-2</v>
      </c>
      <c r="W282" s="23">
        <f t="shared" si="67"/>
        <v>4.5075814147257927E-2</v>
      </c>
      <c r="X282" s="23">
        <f t="shared" si="66"/>
        <v>0.18361499878217405</v>
      </c>
      <c r="Y282" s="3">
        <f t="shared" si="59"/>
        <v>0.28889650687779944</v>
      </c>
      <c r="Z282" s="3">
        <f t="shared" si="60"/>
        <v>-0.15193055585397827</v>
      </c>
      <c r="AA282" s="37">
        <f t="shared" si="56"/>
        <v>16</v>
      </c>
      <c r="AB282" s="37">
        <f t="shared" si="57"/>
        <v>30</v>
      </c>
      <c r="AC282" s="3">
        <f t="shared" si="58"/>
        <v>0.53333333333333333</v>
      </c>
      <c r="AD282" s="37">
        <f t="shared" si="53"/>
        <v>64.356435643564353</v>
      </c>
      <c r="AE282" s="37">
        <f t="shared" si="54"/>
        <v>31.188118811881189</v>
      </c>
      <c r="AF282" s="37">
        <f t="shared" si="55"/>
        <v>4.455445544554455</v>
      </c>
      <c r="AG282" s="22">
        <v>0.57999999999999996</v>
      </c>
      <c r="AH282" s="45">
        <f t="shared" si="61"/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f t="shared" si="62"/>
        <v>82.002014348080849</v>
      </c>
      <c r="U283" s="3">
        <f t="shared" si="63"/>
        <v>0.16192422575066817</v>
      </c>
      <c r="V283" s="3">
        <f t="shared" si="64"/>
        <v>2.9172045630917298E-2</v>
      </c>
      <c r="W283" s="23">
        <f t="shared" si="67"/>
        <v>3.7443143629741903E-2</v>
      </c>
      <c r="X283" s="23">
        <f t="shared" si="66"/>
        <v>0.18860341695973826</v>
      </c>
      <c r="Y283" s="3">
        <f t="shared" si="59"/>
        <v>0.3318121573974333</v>
      </c>
      <c r="Z283" s="3">
        <f t="shared" si="60"/>
        <v>-9.4045103704023095E-2</v>
      </c>
      <c r="AA283" s="37">
        <f t="shared" si="56"/>
        <v>16</v>
      </c>
      <c r="AB283" s="37">
        <f t="shared" si="57"/>
        <v>30</v>
      </c>
      <c r="AC283" s="3">
        <f t="shared" si="58"/>
        <v>0.53333333333333333</v>
      </c>
      <c r="AD283" s="37">
        <f t="shared" si="53"/>
        <v>64.356435643564353</v>
      </c>
      <c r="AE283" s="37">
        <f t="shared" si="54"/>
        <v>31.188118811881189</v>
      </c>
      <c r="AF283" s="37">
        <f t="shared" si="55"/>
        <v>4.455445544554455</v>
      </c>
      <c r="AG283" s="22">
        <v>0.57999999999999996</v>
      </c>
      <c r="AH283" s="45">
        <f t="shared" si="61"/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f t="shared" si="62"/>
        <v>82.667240837342064</v>
      </c>
      <c r="U284" s="3">
        <f t="shared" si="63"/>
        <v>0.17941005751675373</v>
      </c>
      <c r="V284" s="3">
        <f t="shared" si="64"/>
        <v>3.9216232885809416E-2</v>
      </c>
      <c r="W284" s="23">
        <f t="shared" si="67"/>
        <v>9.2600622856467123E-3</v>
      </c>
      <c r="X284" s="23">
        <f t="shared" si="66"/>
        <v>0.19613891902311373</v>
      </c>
      <c r="Y284" s="3">
        <f t="shared" si="59"/>
        <v>0.34651414579239698</v>
      </c>
      <c r="Z284" s="3">
        <f t="shared" si="60"/>
        <v>-6.933338989162012E-2</v>
      </c>
      <c r="AA284" s="37">
        <f t="shared" si="56"/>
        <v>16</v>
      </c>
      <c r="AB284" s="37">
        <f t="shared" si="57"/>
        <v>30</v>
      </c>
      <c r="AC284" s="3">
        <f t="shared" si="58"/>
        <v>0.53333333333333333</v>
      </c>
      <c r="AD284" s="37">
        <f t="shared" si="53"/>
        <v>64.356435643564353</v>
      </c>
      <c r="AE284" s="37">
        <f t="shared" si="54"/>
        <v>31.188118811881189</v>
      </c>
      <c r="AF284" s="37">
        <f t="shared" si="55"/>
        <v>4.455445544554455</v>
      </c>
      <c r="AG284" s="22">
        <v>0.57999999999999996</v>
      </c>
      <c r="AH284" s="45">
        <f t="shared" si="61"/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f t="shared" si="62"/>
        <v>81.428757528073575</v>
      </c>
      <c r="U285" s="3">
        <f t="shared" si="63"/>
        <v>0.15367773405021889</v>
      </c>
      <c r="V285" s="3">
        <f t="shared" si="64"/>
        <v>4.683881706869919E-2</v>
      </c>
      <c r="W285" s="23">
        <f t="shared" si="67"/>
        <v>4.6028538956938973E-2</v>
      </c>
      <c r="X285" s="23">
        <f t="shared" si="66"/>
        <v>0.18020576202404481</v>
      </c>
      <c r="Y285" s="3">
        <f t="shared" si="59"/>
        <v>0.31541014393198602</v>
      </c>
      <c r="Z285" s="3">
        <f t="shared" si="60"/>
        <v>-0.13164712598252315</v>
      </c>
      <c r="AA285" s="37">
        <f t="shared" si="56"/>
        <v>16</v>
      </c>
      <c r="AB285" s="37">
        <f t="shared" si="57"/>
        <v>30</v>
      </c>
      <c r="AC285" s="3">
        <f t="shared" si="58"/>
        <v>0.53333333333333333</v>
      </c>
      <c r="AD285" s="37">
        <f t="shared" si="53"/>
        <v>64.356435643564353</v>
      </c>
      <c r="AE285" s="37">
        <f t="shared" si="54"/>
        <v>31.188118811881189</v>
      </c>
      <c r="AF285" s="37">
        <f t="shared" si="55"/>
        <v>4.455445544554455</v>
      </c>
      <c r="AG285" s="22">
        <v>0.57999999999999996</v>
      </c>
      <c r="AH285" s="45">
        <f t="shared" si="61"/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f t="shared" si="62"/>
        <v>78.610054762810762</v>
      </c>
      <c r="U286" s="3">
        <f t="shared" si="63"/>
        <v>0.10713947093960366</v>
      </c>
      <c r="V286" s="3">
        <f t="shared" si="64"/>
        <v>3.409557445914721E-2</v>
      </c>
      <c r="W286" s="23">
        <f t="shared" si="67"/>
        <v>2.9904134528944689E-2</v>
      </c>
      <c r="X286" s="23">
        <f t="shared" si="66"/>
        <v>0.20100141514150813</v>
      </c>
      <c r="Y286" s="3">
        <f t="shared" si="59"/>
        <v>0.29486640439373268</v>
      </c>
      <c r="Z286" s="3">
        <f t="shared" si="60"/>
        <v>-0.13872135102533173</v>
      </c>
      <c r="AA286" s="37">
        <f t="shared" si="56"/>
        <v>16</v>
      </c>
      <c r="AB286" s="37">
        <f t="shared" si="57"/>
        <v>30</v>
      </c>
      <c r="AC286" s="3">
        <f t="shared" si="58"/>
        <v>0.53333333333333333</v>
      </c>
      <c r="AD286" s="37">
        <f t="shared" si="53"/>
        <v>74.203821656050948</v>
      </c>
      <c r="AE286" s="37">
        <f t="shared" si="54"/>
        <v>25.796178343949045</v>
      </c>
      <c r="AF286" s="37">
        <f t="shared" si="55"/>
        <v>0</v>
      </c>
      <c r="AG286" s="22">
        <v>0.23</v>
      </c>
      <c r="AH286" s="45">
        <f t="shared" si="61"/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f t="shared" si="62"/>
        <v>81.380302788419712</v>
      </c>
      <c r="U287" s="3">
        <f t="shared" si="63"/>
        <v>0.15645354593298941</v>
      </c>
      <c r="V287" s="3">
        <f t="shared" si="64"/>
        <v>2.4465057350180869E-2</v>
      </c>
      <c r="W287" s="23">
        <f t="shared" si="67"/>
        <v>1.9467817555189879E-2</v>
      </c>
      <c r="X287" s="23">
        <f t="shared" si="66"/>
        <v>0.196802791872699</v>
      </c>
      <c r="Y287" s="3">
        <f t="shared" si="59"/>
        <v>0.32909441616588081</v>
      </c>
      <c r="Z287" s="3">
        <f t="shared" si="60"/>
        <v>-9.2108457259860485E-2</v>
      </c>
      <c r="AA287" s="37">
        <f t="shared" si="56"/>
        <v>16</v>
      </c>
      <c r="AB287" s="37">
        <f t="shared" si="57"/>
        <v>30</v>
      </c>
      <c r="AC287" s="3">
        <f t="shared" si="58"/>
        <v>0.53333333333333333</v>
      </c>
      <c r="AD287" s="37">
        <f t="shared" si="53"/>
        <v>74.203821656050948</v>
      </c>
      <c r="AE287" s="37">
        <f t="shared" si="54"/>
        <v>25.796178343949045</v>
      </c>
      <c r="AF287" s="37">
        <f t="shared" si="55"/>
        <v>0</v>
      </c>
      <c r="AG287" s="22">
        <v>0.23</v>
      </c>
      <c r="AH287" s="45">
        <f t="shared" si="61"/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f t="shared" si="62"/>
        <v>80.542725311302775</v>
      </c>
      <c r="U288" s="3">
        <f t="shared" si="63"/>
        <v>0.14933946008041349</v>
      </c>
      <c r="V288" s="3">
        <f t="shared" si="64"/>
        <v>2.3468107416879769E-2</v>
      </c>
      <c r="W288" s="23">
        <f t="shared" si="67"/>
        <v>2.6350349502224119E-2</v>
      </c>
      <c r="X288" s="23">
        <f t="shared" si="66"/>
        <v>0.22261062168928258</v>
      </c>
      <c r="Y288" s="3">
        <f t="shared" si="59"/>
        <v>0.33815241798250634</v>
      </c>
      <c r="Z288" s="3">
        <f t="shared" si="60"/>
        <v>-0.10724208186701241</v>
      </c>
      <c r="AA288" s="37">
        <f t="shared" si="56"/>
        <v>16</v>
      </c>
      <c r="AB288" s="37">
        <f t="shared" si="57"/>
        <v>30</v>
      </c>
      <c r="AC288" s="3">
        <f t="shared" si="58"/>
        <v>0.53333333333333333</v>
      </c>
      <c r="AD288" s="37">
        <f t="shared" si="53"/>
        <v>74.203821656050948</v>
      </c>
      <c r="AE288" s="37">
        <f t="shared" si="54"/>
        <v>25.796178343949045</v>
      </c>
      <c r="AF288" s="37">
        <f t="shared" si="55"/>
        <v>0</v>
      </c>
      <c r="AG288" s="22">
        <v>0.23</v>
      </c>
      <c r="AH288" s="45">
        <f t="shared" si="61"/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f t="shared" si="62"/>
        <v>79.842156332308079</v>
      </c>
      <c r="U289" s="3">
        <f t="shared" si="63"/>
        <v>0.13000053553258722</v>
      </c>
      <c r="V289" s="3">
        <f t="shared" si="64"/>
        <v>3.8184994828102448E-2</v>
      </c>
      <c r="W289" s="23">
        <f t="shared" si="67"/>
        <v>2.403549565795093E-2</v>
      </c>
      <c r="X289" s="23">
        <f t="shared" si="66"/>
        <v>0.18877030427950733</v>
      </c>
      <c r="Y289" s="3">
        <f t="shared" si="59"/>
        <v>0.30045902203768715</v>
      </c>
      <c r="Z289" s="3">
        <f t="shared" si="60"/>
        <v>-0.13978264361047163</v>
      </c>
      <c r="AA289" s="37">
        <f t="shared" si="56"/>
        <v>16</v>
      </c>
      <c r="AB289" s="37">
        <f t="shared" si="57"/>
        <v>30</v>
      </c>
      <c r="AC289" s="3">
        <f t="shared" si="58"/>
        <v>0.53333333333333333</v>
      </c>
      <c r="AD289" s="37">
        <f t="shared" si="53"/>
        <v>74.203821656050948</v>
      </c>
      <c r="AE289" s="37">
        <f t="shared" si="54"/>
        <v>25.796178343949045</v>
      </c>
      <c r="AF289" s="37">
        <f t="shared" si="55"/>
        <v>0</v>
      </c>
      <c r="AG289" s="22">
        <v>0.23</v>
      </c>
      <c r="AH289" s="45">
        <f t="shared" si="61"/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f t="shared" si="62"/>
        <v>78.286903439206995</v>
      </c>
      <c r="U290" s="3">
        <f t="shared" si="63"/>
        <v>9.7784022850824645E-2</v>
      </c>
      <c r="V290" s="3">
        <f t="shared" si="64"/>
        <v>3.6661738358567175E-2</v>
      </c>
      <c r="W290" s="23">
        <f t="shared" si="67"/>
        <v>2.631936733815235E-2</v>
      </c>
      <c r="X290" s="23">
        <f t="shared" si="66"/>
        <v>0.19611860640382336</v>
      </c>
      <c r="Y290" s="3">
        <f t="shared" si="59"/>
        <v>0.28715257404026973</v>
      </c>
      <c r="Z290" s="3">
        <f t="shared" si="60"/>
        <v>-0.13880914899527733</v>
      </c>
      <c r="AA290" s="37">
        <f t="shared" si="56"/>
        <v>17</v>
      </c>
      <c r="AB290" s="37">
        <f t="shared" si="57"/>
        <v>30</v>
      </c>
      <c r="AC290" s="3">
        <f t="shared" si="58"/>
        <v>0.56666666666666665</v>
      </c>
      <c r="AD290" s="37">
        <f t="shared" si="53"/>
        <v>79.264214046822744</v>
      </c>
      <c r="AE290" s="37">
        <f t="shared" si="54"/>
        <v>20.735785953177256</v>
      </c>
      <c r="AF290" s="37">
        <f t="shared" si="55"/>
        <v>0</v>
      </c>
      <c r="AG290" s="22">
        <v>0.18</v>
      </c>
      <c r="AH290" s="45">
        <f t="shared" si="61"/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f t="shared" si="62"/>
        <v>80.40462273445597</v>
      </c>
      <c r="U291" s="3">
        <f t="shared" si="63"/>
        <v>0.14321945397583166</v>
      </c>
      <c r="V291" s="3">
        <f t="shared" si="64"/>
        <v>1.7099078939751933E-2</v>
      </c>
      <c r="W291" s="23">
        <f t="shared" si="67"/>
        <v>4.871398609118005E-2</v>
      </c>
      <c r="X291" s="23">
        <f t="shared" si="66"/>
        <v>0.20809272505837928</v>
      </c>
      <c r="Y291" s="3">
        <f t="shared" si="59"/>
        <v>0.32555322612076654</v>
      </c>
      <c r="Z291" s="3">
        <f t="shared" si="60"/>
        <v>-0.11217023958405144</v>
      </c>
      <c r="AA291" s="37">
        <f t="shared" si="56"/>
        <v>17</v>
      </c>
      <c r="AB291" s="37">
        <f t="shared" si="57"/>
        <v>30</v>
      </c>
      <c r="AC291" s="3">
        <f t="shared" si="58"/>
        <v>0.56666666666666665</v>
      </c>
      <c r="AD291" s="37">
        <f t="shared" si="53"/>
        <v>79.264214046822744</v>
      </c>
      <c r="AE291" s="37">
        <f t="shared" si="54"/>
        <v>20.735785953177256</v>
      </c>
      <c r="AF291" s="37">
        <f t="shared" si="55"/>
        <v>0</v>
      </c>
      <c r="AG291" s="22">
        <v>0.18</v>
      </c>
      <c r="AH291" s="45">
        <f t="shared" si="61"/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f t="shared" si="62"/>
        <v>80.391232154211295</v>
      </c>
      <c r="U292" s="3">
        <f t="shared" si="63"/>
        <v>0.13852745872218233</v>
      </c>
      <c r="V292" s="3">
        <f t="shared" si="64"/>
        <v>2.769317367447785E-2</v>
      </c>
      <c r="W292" s="23">
        <f t="shared" si="67"/>
        <v>4.7426810477657982E-2</v>
      </c>
      <c r="X292" s="23">
        <f t="shared" si="66"/>
        <v>0.22251460126872072</v>
      </c>
      <c r="Y292" s="3">
        <f t="shared" si="59"/>
        <v>0.3368555275974528</v>
      </c>
      <c r="Z292" s="3">
        <f t="shared" si="60"/>
        <v>-0.12235200232153223</v>
      </c>
      <c r="AA292" s="37">
        <f t="shared" si="56"/>
        <v>17</v>
      </c>
      <c r="AB292" s="37">
        <f t="shared" si="57"/>
        <v>30</v>
      </c>
      <c r="AC292" s="3">
        <f t="shared" si="58"/>
        <v>0.56666666666666665</v>
      </c>
      <c r="AD292" s="37">
        <f t="shared" si="53"/>
        <v>79.264214046822744</v>
      </c>
      <c r="AE292" s="37">
        <f t="shared" si="54"/>
        <v>20.735785953177256</v>
      </c>
      <c r="AF292" s="37">
        <f t="shared" si="55"/>
        <v>0</v>
      </c>
      <c r="AG292" s="22">
        <v>0.18</v>
      </c>
      <c r="AH292" s="45">
        <f t="shared" si="61"/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f t="shared" si="62"/>
        <v>79.535014755737507</v>
      </c>
      <c r="U293" s="3">
        <f t="shared" si="63"/>
        <v>0.12998631722976528</v>
      </c>
      <c r="V293" s="3">
        <f t="shared" si="64"/>
        <v>3.188059895324466E-2</v>
      </c>
      <c r="W293" s="23">
        <f t="shared" si="67"/>
        <v>5.0802098610502132E-2</v>
      </c>
      <c r="X293" s="23">
        <f t="shared" si="66"/>
        <v>0.1971257015769943</v>
      </c>
      <c r="Y293" s="3">
        <f t="shared" si="59"/>
        <v>0.30444574959490839</v>
      </c>
      <c r="Z293" s="3">
        <f t="shared" si="60"/>
        <v>-0.14942505568040965</v>
      </c>
      <c r="AA293" s="37">
        <f t="shared" si="56"/>
        <v>17</v>
      </c>
      <c r="AB293" s="37">
        <f t="shared" si="57"/>
        <v>30</v>
      </c>
      <c r="AC293" s="3">
        <f t="shared" si="58"/>
        <v>0.56666666666666665</v>
      </c>
      <c r="AD293" s="37">
        <f t="shared" si="53"/>
        <v>79.264214046822744</v>
      </c>
      <c r="AE293" s="37">
        <f t="shared" si="54"/>
        <v>20.735785953177256</v>
      </c>
      <c r="AF293" s="37">
        <f t="shared" si="55"/>
        <v>0</v>
      </c>
      <c r="AG293" s="22">
        <v>0.18</v>
      </c>
      <c r="AH293" s="45">
        <f t="shared" si="61"/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f t="shared" si="62"/>
        <v>79.607756130224843</v>
      </c>
      <c r="U294" s="3">
        <f t="shared" si="63"/>
        <v>0.11583496658123525</v>
      </c>
      <c r="V294" s="3">
        <f t="shared" si="64"/>
        <v>3.4976038727158598E-2</v>
      </c>
      <c r="W294" s="23">
        <f t="shared" si="67"/>
        <v>5.5588954192012284E-2</v>
      </c>
      <c r="X294" s="23">
        <f t="shared" si="66"/>
        <v>0.18039223930091894</v>
      </c>
      <c r="Y294" s="3">
        <f t="shared" si="59"/>
        <v>0.2934610131332015</v>
      </c>
      <c r="Z294" s="3">
        <f t="shared" si="60"/>
        <v>-0.13918808784334455</v>
      </c>
      <c r="AA294" s="37">
        <f t="shared" si="56"/>
        <v>18</v>
      </c>
      <c r="AB294" s="37">
        <f t="shared" si="57"/>
        <v>30</v>
      </c>
      <c r="AC294" s="3">
        <f t="shared" si="58"/>
        <v>0.6</v>
      </c>
      <c r="AD294" s="37">
        <f t="shared" si="53"/>
        <v>85.211267605633793</v>
      </c>
      <c r="AE294" s="37">
        <f t="shared" si="54"/>
        <v>11.267605633802818</v>
      </c>
      <c r="AF294" s="37">
        <f t="shared" si="55"/>
        <v>3.5211267605633805</v>
      </c>
      <c r="AG294" s="22">
        <v>0.68</v>
      </c>
      <c r="AH294" s="45">
        <f t="shared" si="61"/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f t="shared" si="62"/>
        <v>80.518998650545214</v>
      </c>
      <c r="U295" s="3">
        <f t="shared" si="63"/>
        <v>0.13276175630033776</v>
      </c>
      <c r="V295" s="3">
        <f t="shared" si="64"/>
        <v>1.8814352998000577E-2</v>
      </c>
      <c r="W295" s="23">
        <f t="shared" si="67"/>
        <v>5.2182760792674074E-2</v>
      </c>
      <c r="X295" s="23">
        <f t="shared" si="66"/>
        <v>0.17935020986265329</v>
      </c>
      <c r="Y295" s="3">
        <f t="shared" si="59"/>
        <v>0.30569870849694253</v>
      </c>
      <c r="Z295" s="3">
        <f t="shared" si="60"/>
        <v>-0.1036795359796991</v>
      </c>
      <c r="AA295" s="37">
        <f t="shared" si="56"/>
        <v>18</v>
      </c>
      <c r="AB295" s="37">
        <f t="shared" si="57"/>
        <v>30</v>
      </c>
      <c r="AC295" s="3">
        <f t="shared" si="58"/>
        <v>0.6</v>
      </c>
      <c r="AD295" s="37">
        <f t="shared" si="53"/>
        <v>85.211267605633793</v>
      </c>
      <c r="AE295" s="37">
        <f t="shared" si="54"/>
        <v>11.267605633802818</v>
      </c>
      <c r="AF295" s="37">
        <f t="shared" si="55"/>
        <v>3.5211267605633805</v>
      </c>
      <c r="AG295" s="22">
        <v>0.68</v>
      </c>
      <c r="AH295" s="45">
        <f t="shared" si="61"/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f t="shared" si="62"/>
        <v>82.685966168075382</v>
      </c>
      <c r="U296" s="3">
        <f t="shared" si="63"/>
        <v>0.16282501399277466</v>
      </c>
      <c r="V296" s="3">
        <f t="shared" si="64"/>
        <v>6.0967235511700274E-2</v>
      </c>
      <c r="W296" s="23">
        <f t="shared" si="67"/>
        <v>5.3206827589414474E-2</v>
      </c>
      <c r="X296" s="23">
        <f t="shared" si="66"/>
        <v>0.18377194804672689</v>
      </c>
      <c r="Y296" s="3">
        <f t="shared" si="59"/>
        <v>0.33553125870074596</v>
      </c>
      <c r="Z296" s="3">
        <f t="shared" si="60"/>
        <v>-0.11685975544467526</v>
      </c>
      <c r="AA296" s="37">
        <f t="shared" si="56"/>
        <v>18</v>
      </c>
      <c r="AB296" s="37">
        <f t="shared" si="57"/>
        <v>30</v>
      </c>
      <c r="AC296" s="3">
        <f t="shared" si="58"/>
        <v>0.6</v>
      </c>
      <c r="AD296" s="37">
        <f t="shared" si="53"/>
        <v>85.211267605633793</v>
      </c>
      <c r="AE296" s="37">
        <f t="shared" si="54"/>
        <v>11.267605633802818</v>
      </c>
      <c r="AF296" s="37">
        <f t="shared" si="55"/>
        <v>3.5211267605633805</v>
      </c>
      <c r="AG296" s="22">
        <v>0.68</v>
      </c>
      <c r="AH296" s="45">
        <f t="shared" si="61"/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f t="shared" si="62"/>
        <v>82.770663238080971</v>
      </c>
      <c r="U297" s="3">
        <f t="shared" si="63"/>
        <v>0.17111400368803564</v>
      </c>
      <c r="V297" s="3">
        <f t="shared" si="64"/>
        <v>5.4138506655945662E-2</v>
      </c>
      <c r="W297" s="23">
        <f t="shared" si="67"/>
        <v>4.4958029687475309E-2</v>
      </c>
      <c r="X297" s="23">
        <f t="shared" si="66"/>
        <v>0.17970793589105136</v>
      </c>
      <c r="Y297" s="3">
        <f t="shared" si="59"/>
        <v>0.3326846282663915</v>
      </c>
      <c r="Z297" s="3">
        <f t="shared" si="60"/>
        <v>-0.11894273127753299</v>
      </c>
      <c r="AA297" s="37">
        <f t="shared" si="56"/>
        <v>18</v>
      </c>
      <c r="AB297" s="37">
        <f t="shared" si="57"/>
        <v>30</v>
      </c>
      <c r="AC297" s="3">
        <f t="shared" si="58"/>
        <v>0.6</v>
      </c>
      <c r="AD297" s="37">
        <f t="shared" ref="AD297:AD323" si="68">INDEX($AO$3:$AO$86,MATCH($A297,$AJ$3:$AJ$86,0))</f>
        <v>85.211267605633793</v>
      </c>
      <c r="AE297" s="37">
        <f t="shared" ref="AE297:AE323" si="69">INDEX($AP$3:$AP$86,MATCH($A297,$AJ$3:$AJ$86,0))</f>
        <v>11.267605633802818</v>
      </c>
      <c r="AF297" s="37">
        <f t="shared" ref="AF297:AF323" si="70">INDEX($AQ$3:$AQ$86,MATCH($A297,$AJ$3:$AJ$86,0))</f>
        <v>3.5211267605633805</v>
      </c>
      <c r="AG297" s="22">
        <v>0.68</v>
      </c>
      <c r="AH297" s="45">
        <f t="shared" si="61"/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f t="shared" si="62"/>
        <v>79.155235237798792</v>
      </c>
      <c r="U298" s="3">
        <f t="shared" si="63"/>
        <v>0.11158462779907197</v>
      </c>
      <c r="V298" s="3">
        <f t="shared" si="64"/>
        <v>5.5809797167336972E-2</v>
      </c>
      <c r="W298" s="23">
        <f t="shared" si="67"/>
        <v>4.7050495516753221E-2</v>
      </c>
      <c r="X298" s="23">
        <f t="shared" si="66"/>
        <v>0.18325767226625042</v>
      </c>
      <c r="Y298" s="3">
        <f t="shared" si="59"/>
        <v>0.28930415884800664</v>
      </c>
      <c r="Z298" s="3">
        <f t="shared" si="60"/>
        <v>-0.14237192187942266</v>
      </c>
      <c r="AA298" s="37">
        <f t="shared" si="56"/>
        <v>16</v>
      </c>
      <c r="AB298" s="37">
        <f t="shared" si="57"/>
        <v>30</v>
      </c>
      <c r="AC298" s="3">
        <f t="shared" si="58"/>
        <v>0.53333333333333333</v>
      </c>
      <c r="AD298" s="37">
        <f t="shared" si="68"/>
        <v>70.754716981132077</v>
      </c>
      <c r="AE298" s="37">
        <f t="shared" si="69"/>
        <v>24.056603773584907</v>
      </c>
      <c r="AF298" s="37">
        <f t="shared" si="70"/>
        <v>5.1886792452830202</v>
      </c>
      <c r="AG298" s="22">
        <v>0.21</v>
      </c>
      <c r="AH298" s="45">
        <f t="shared" si="61"/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f t="shared" si="62"/>
        <v>81.830938943927691</v>
      </c>
      <c r="U299" s="3">
        <f t="shared" si="63"/>
        <v>0.16042923495809081</v>
      </c>
      <c r="V299" s="3">
        <f t="shared" si="64"/>
        <v>3.2561703365882294E-2</v>
      </c>
      <c r="W299" s="23">
        <f t="shared" si="67"/>
        <v>4.5807520136246754E-2</v>
      </c>
      <c r="X299" s="23">
        <f t="shared" si="66"/>
        <v>0.18832337436795607</v>
      </c>
      <c r="Y299" s="3">
        <f t="shared" si="59"/>
        <v>0.32759351012819232</v>
      </c>
      <c r="Z299" s="3">
        <f t="shared" si="60"/>
        <v>-8.6470101956461862E-2</v>
      </c>
      <c r="AA299" s="37">
        <f t="shared" si="56"/>
        <v>16</v>
      </c>
      <c r="AB299" s="37">
        <f t="shared" si="57"/>
        <v>30</v>
      </c>
      <c r="AC299" s="3">
        <f t="shared" si="58"/>
        <v>0.53333333333333333</v>
      </c>
      <c r="AD299" s="37">
        <f t="shared" si="68"/>
        <v>70.754716981132077</v>
      </c>
      <c r="AE299" s="37">
        <f t="shared" si="69"/>
        <v>24.056603773584907</v>
      </c>
      <c r="AF299" s="37">
        <f t="shared" si="70"/>
        <v>5.1886792452830202</v>
      </c>
      <c r="AG299" s="22">
        <v>0.21</v>
      </c>
      <c r="AH299" s="45">
        <f t="shared" si="61"/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f t="shared" si="62"/>
        <v>82.926176206793187</v>
      </c>
      <c r="U300" s="3">
        <f t="shared" si="63"/>
        <v>0.17044009157975074</v>
      </c>
      <c r="V300" s="3">
        <f t="shared" si="64"/>
        <v>5.0173527148805575E-2</v>
      </c>
      <c r="W300" s="23">
        <f t="shared" si="67"/>
        <v>4.9139482305172295E-2</v>
      </c>
      <c r="X300" s="23">
        <f t="shared" si="66"/>
        <v>0.19037278050066808</v>
      </c>
      <c r="Y300" s="3">
        <f t="shared" si="59"/>
        <v>0.3429596294146654</v>
      </c>
      <c r="Z300" s="3">
        <f t="shared" si="60"/>
        <v>-9.0899344975825191E-2</v>
      </c>
      <c r="AA300" s="37">
        <f t="shared" si="56"/>
        <v>16</v>
      </c>
      <c r="AB300" s="37">
        <f t="shared" si="57"/>
        <v>30</v>
      </c>
      <c r="AC300" s="3">
        <f t="shared" si="58"/>
        <v>0.53333333333333333</v>
      </c>
      <c r="AD300" s="37">
        <f t="shared" si="68"/>
        <v>70.754716981132077</v>
      </c>
      <c r="AE300" s="37">
        <f t="shared" si="69"/>
        <v>24.056603773584907</v>
      </c>
      <c r="AF300" s="37">
        <f t="shared" si="70"/>
        <v>5.1886792452830202</v>
      </c>
      <c r="AG300" s="22">
        <v>0.21</v>
      </c>
      <c r="AH300" s="45">
        <f t="shared" si="61"/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f t="shared" si="62"/>
        <v>80.530753633313211</v>
      </c>
      <c r="U301" s="3">
        <f t="shared" si="63"/>
        <v>0.14907881827101277</v>
      </c>
      <c r="V301" s="3">
        <f t="shared" si="64"/>
        <v>3.9313916975235896E-2</v>
      </c>
      <c r="W301" s="23">
        <f t="shared" si="67"/>
        <v>3.9045086023861496E-2</v>
      </c>
      <c r="X301" s="23">
        <f t="shared" si="66"/>
        <v>0.19619801788555924</v>
      </c>
      <c r="Y301" s="3">
        <f t="shared" si="59"/>
        <v>0.31669775741028228</v>
      </c>
      <c r="Z301" s="3">
        <f t="shared" si="60"/>
        <v>-0.13518155053974482</v>
      </c>
      <c r="AA301" s="37">
        <f t="shared" si="56"/>
        <v>16</v>
      </c>
      <c r="AB301" s="37">
        <f t="shared" si="57"/>
        <v>30</v>
      </c>
      <c r="AC301" s="3">
        <f t="shared" si="58"/>
        <v>0.53333333333333333</v>
      </c>
      <c r="AD301" s="37">
        <f t="shared" si="68"/>
        <v>70.754716981132077</v>
      </c>
      <c r="AE301" s="37">
        <f t="shared" si="69"/>
        <v>24.056603773584907</v>
      </c>
      <c r="AF301" s="37">
        <f t="shared" si="70"/>
        <v>5.1886792452830202</v>
      </c>
      <c r="AG301" s="22">
        <v>0.21</v>
      </c>
      <c r="AH301" s="45">
        <f t="shared" si="61"/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f t="shared" si="62"/>
        <v>81.678623655136121</v>
      </c>
      <c r="U302" s="3">
        <f t="shared" si="63"/>
        <v>0.13333155735521335</v>
      </c>
      <c r="V302" s="3">
        <f t="shared" si="64"/>
        <v>5.9903099992909992E-2</v>
      </c>
      <c r="W302" s="23">
        <f t="shared" si="67"/>
        <v>5.3150859325270541E-2</v>
      </c>
      <c r="X302" s="23">
        <f t="shared" si="66"/>
        <v>0.15605204616124427</v>
      </c>
      <c r="Y302" s="3">
        <f t="shared" si="59"/>
        <v>0.29723271323369171</v>
      </c>
      <c r="Z302" s="3">
        <f t="shared" si="60"/>
        <v>-0.11811460725189882</v>
      </c>
      <c r="AA302" s="37">
        <f t="shared" si="56"/>
        <v>17</v>
      </c>
      <c r="AB302" s="37">
        <f t="shared" si="57"/>
        <v>30</v>
      </c>
      <c r="AC302" s="3">
        <f t="shared" si="58"/>
        <v>0.56666666666666665</v>
      </c>
      <c r="AD302" s="37">
        <f t="shared" si="68"/>
        <v>70.445344129554655</v>
      </c>
      <c r="AE302" s="37">
        <f t="shared" si="69"/>
        <v>23.076923076923073</v>
      </c>
      <c r="AF302" s="37">
        <f t="shared" si="70"/>
        <v>6.4777327935222671</v>
      </c>
      <c r="AG302" s="22">
        <v>0.87</v>
      </c>
      <c r="AH302" s="45">
        <f t="shared" si="61"/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f t="shared" si="62"/>
        <v>83.211871221222751</v>
      </c>
      <c r="U303" s="3">
        <f t="shared" si="63"/>
        <v>0.17190309954511795</v>
      </c>
      <c r="V303" s="3">
        <f t="shared" si="64"/>
        <v>4.8254507473974306E-2</v>
      </c>
      <c r="W303" s="23">
        <f t="shared" si="67"/>
        <v>5.1289190170681537E-2</v>
      </c>
      <c r="X303" s="23">
        <f t="shared" si="66"/>
        <v>0.17756272131278006</v>
      </c>
      <c r="Y303" s="3">
        <f t="shared" si="59"/>
        <v>0.33643065527108956</v>
      </c>
      <c r="Z303" s="3">
        <f t="shared" si="60"/>
        <v>-7.9724465666731414E-2</v>
      </c>
      <c r="AA303" s="37">
        <f t="shared" si="56"/>
        <v>17</v>
      </c>
      <c r="AB303" s="37">
        <f t="shared" si="57"/>
        <v>30</v>
      </c>
      <c r="AC303" s="3">
        <f t="shared" si="58"/>
        <v>0.56666666666666665</v>
      </c>
      <c r="AD303" s="37">
        <f t="shared" si="68"/>
        <v>70.445344129554655</v>
      </c>
      <c r="AE303" s="37">
        <f t="shared" si="69"/>
        <v>23.076923076923073</v>
      </c>
      <c r="AF303" s="37">
        <f t="shared" si="70"/>
        <v>6.4777327935222671</v>
      </c>
      <c r="AG303" s="22">
        <v>0.87</v>
      </c>
      <c r="AH303" s="45">
        <f t="shared" si="61"/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f t="shared" si="62"/>
        <v>82.891300761512269</v>
      </c>
      <c r="U304" s="3">
        <f t="shared" si="63"/>
        <v>0.16795366795366795</v>
      </c>
      <c r="V304" s="3">
        <f t="shared" si="64"/>
        <v>6.4188721113549618E-2</v>
      </c>
      <c r="W304" s="23">
        <f t="shared" si="67"/>
        <v>4.8936693300553107E-2</v>
      </c>
      <c r="X304" s="23">
        <f t="shared" si="66"/>
        <v>0.17235839920867732</v>
      </c>
      <c r="Y304" s="3">
        <f t="shared" si="59"/>
        <v>0.32588873154516945</v>
      </c>
      <c r="Z304" s="3">
        <f t="shared" si="60"/>
        <v>-0.12694736604268103</v>
      </c>
      <c r="AA304" s="37">
        <f t="shared" si="56"/>
        <v>17</v>
      </c>
      <c r="AB304" s="37">
        <f t="shared" si="57"/>
        <v>30</v>
      </c>
      <c r="AC304" s="3">
        <f t="shared" si="58"/>
        <v>0.56666666666666665</v>
      </c>
      <c r="AD304" s="37">
        <f t="shared" si="68"/>
        <v>70.445344129554655</v>
      </c>
      <c r="AE304" s="37">
        <f t="shared" si="69"/>
        <v>23.076923076923073</v>
      </c>
      <c r="AF304" s="37">
        <f t="shared" si="70"/>
        <v>6.4777327935222671</v>
      </c>
      <c r="AG304" s="22">
        <v>0.87</v>
      </c>
      <c r="AH304" s="45">
        <f t="shared" si="61"/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f t="shared" si="62"/>
        <v>80.933265655369496</v>
      </c>
      <c r="U305" s="3">
        <f t="shared" si="63"/>
        <v>9.850720361048429E-2</v>
      </c>
      <c r="V305" s="3">
        <f t="shared" si="64"/>
        <v>6.867888685715029E-2</v>
      </c>
      <c r="W305" s="23">
        <f t="shared" si="67"/>
        <v>5.8902765120028837E-2</v>
      </c>
      <c r="X305" s="23">
        <f t="shared" si="66"/>
        <v>0.11351556427791448</v>
      </c>
      <c r="Y305" s="3">
        <f t="shared" si="59"/>
        <v>0.24141733310738106</v>
      </c>
      <c r="Z305" s="3">
        <f t="shared" si="60"/>
        <v>-0.15726884685013867</v>
      </c>
      <c r="AA305" s="37">
        <f t="shared" si="56"/>
        <v>21</v>
      </c>
      <c r="AB305" s="37">
        <f t="shared" si="57"/>
        <v>30</v>
      </c>
      <c r="AC305" s="3">
        <f t="shared" si="58"/>
        <v>0.7</v>
      </c>
      <c r="AD305" s="37">
        <f t="shared" si="68"/>
        <v>93.1899641577061</v>
      </c>
      <c r="AE305" s="37">
        <f t="shared" si="69"/>
        <v>0</v>
      </c>
      <c r="AF305" s="37">
        <f t="shared" si="70"/>
        <v>6.8100358422939076</v>
      </c>
      <c r="AG305" s="22">
        <v>2.61</v>
      </c>
      <c r="AH305" s="45">
        <f t="shared" si="61"/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f t="shared" si="62"/>
        <v>81.069889873029652</v>
      </c>
      <c r="U306" s="3">
        <f t="shared" si="63"/>
        <v>9.7691475291571489E-2</v>
      </c>
      <c r="V306" s="3">
        <f t="shared" si="64"/>
        <v>3.6862498963156326E-2</v>
      </c>
      <c r="W306" s="23">
        <f t="shared" si="67"/>
        <v>4.5277383549746864E-2</v>
      </c>
      <c r="X306" s="23">
        <f t="shared" si="66"/>
        <v>0.10702410943334217</v>
      </c>
      <c r="Y306" s="3">
        <f t="shared" si="59"/>
        <v>0.23416202769959787</v>
      </c>
      <c r="Z306" s="3">
        <f t="shared" si="60"/>
        <v>-0.10714618988074129</v>
      </c>
      <c r="AA306" s="37">
        <f t="shared" si="56"/>
        <v>21</v>
      </c>
      <c r="AB306" s="37">
        <f t="shared" si="57"/>
        <v>30</v>
      </c>
      <c r="AC306" s="3">
        <f t="shared" si="58"/>
        <v>0.7</v>
      </c>
      <c r="AD306" s="37">
        <f t="shared" si="68"/>
        <v>93.1899641577061</v>
      </c>
      <c r="AE306" s="37">
        <f t="shared" si="69"/>
        <v>0</v>
      </c>
      <c r="AF306" s="37">
        <f t="shared" si="70"/>
        <v>6.8100358422939076</v>
      </c>
      <c r="AG306" s="22">
        <v>2.61</v>
      </c>
      <c r="AH306" s="45">
        <f t="shared" si="61"/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f t="shared" si="62"/>
        <v>81.466412652487534</v>
      </c>
      <c r="U307" s="3">
        <f t="shared" si="63"/>
        <v>0.11451715374841165</v>
      </c>
      <c r="V307" s="3">
        <f t="shared" si="64"/>
        <v>4.8991447817234746E-2</v>
      </c>
      <c r="W307" s="23">
        <f t="shared" si="67"/>
        <v>4.2871817595874981E-2</v>
      </c>
      <c r="X307" s="23">
        <f t="shared" si="66"/>
        <v>0.11594719583595897</v>
      </c>
      <c r="Y307" s="3">
        <f t="shared" si="59"/>
        <v>0.24703350326570939</v>
      </c>
      <c r="Z307" s="3">
        <f t="shared" si="60"/>
        <v>-0.12355093526655961</v>
      </c>
      <c r="AA307" s="37">
        <f t="shared" si="56"/>
        <v>21</v>
      </c>
      <c r="AB307" s="37">
        <f t="shared" si="57"/>
        <v>30</v>
      </c>
      <c r="AC307" s="3">
        <f t="shared" si="58"/>
        <v>0.7</v>
      </c>
      <c r="AD307" s="37">
        <f t="shared" si="68"/>
        <v>93.1899641577061</v>
      </c>
      <c r="AE307" s="37">
        <f t="shared" si="69"/>
        <v>0</v>
      </c>
      <c r="AF307" s="37">
        <f t="shared" si="70"/>
        <v>6.8100358422939076</v>
      </c>
      <c r="AG307" s="22">
        <v>2.61</v>
      </c>
      <c r="AH307" s="45">
        <f t="shared" si="61"/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f t="shared" si="62"/>
        <v>82.521740219466665</v>
      </c>
      <c r="U308" s="3">
        <f t="shared" si="63"/>
        <v>0.11277974950869683</v>
      </c>
      <c r="V308" s="3">
        <f t="shared" si="64"/>
        <v>6.8414457493438552E-2</v>
      </c>
      <c r="W308" s="23">
        <f t="shared" si="67"/>
        <v>6.3707978382339409E-2</v>
      </c>
      <c r="X308" s="23">
        <f t="shared" si="66"/>
        <v>0.10942839871095822</v>
      </c>
      <c r="Y308" s="3">
        <f t="shared" si="59"/>
        <v>0.25165313756976915</v>
      </c>
      <c r="Z308" s="3">
        <f t="shared" si="60"/>
        <v>-0.13195405480210354</v>
      </c>
      <c r="AA308" s="37">
        <f t="shared" si="56"/>
        <v>18</v>
      </c>
      <c r="AB308" s="37">
        <f t="shared" si="57"/>
        <v>30</v>
      </c>
      <c r="AC308" s="3">
        <f t="shared" si="58"/>
        <v>0.6</v>
      </c>
      <c r="AD308" s="37">
        <f t="shared" si="68"/>
        <v>100</v>
      </c>
      <c r="AE308" s="37">
        <f t="shared" si="69"/>
        <v>0</v>
      </c>
      <c r="AF308" s="37">
        <f t="shared" si="70"/>
        <v>0</v>
      </c>
      <c r="AG308" s="22">
        <v>2.37</v>
      </c>
      <c r="AH308" s="45">
        <f t="shared" si="61"/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f t="shared" si="62"/>
        <v>81.42428206899109</v>
      </c>
      <c r="U309" s="3">
        <f t="shared" si="63"/>
        <v>0.10152587416763714</v>
      </c>
      <c r="V309" s="3">
        <f t="shared" si="64"/>
        <v>3.252020678778958E-2</v>
      </c>
      <c r="W309" s="23">
        <f t="shared" si="67"/>
        <v>5.6289632170966677E-2</v>
      </c>
      <c r="X309" s="23">
        <f t="shared" si="66"/>
        <v>0.10814925899987582</v>
      </c>
      <c r="Y309" s="3">
        <f t="shared" si="59"/>
        <v>0.23879288979201049</v>
      </c>
      <c r="Z309" s="3">
        <f t="shared" si="60"/>
        <v>-9.465788442520473E-2</v>
      </c>
      <c r="AA309" s="37">
        <f t="shared" ref="AA309:AA323" si="71">INDEX($AM$3:$AM$86,MATCH($A309,$AJ$3:$AJ$86,0))</f>
        <v>18</v>
      </c>
      <c r="AB309" s="37">
        <f t="shared" ref="AB309:AB323" si="72">INDEX($AK$3:$AK$86,MATCH($A309,$AJ$3:$AJ$86,0))</f>
        <v>30</v>
      </c>
      <c r="AC309" s="3">
        <f t="shared" si="58"/>
        <v>0.6</v>
      </c>
      <c r="AD309" s="37">
        <f t="shared" si="68"/>
        <v>100</v>
      </c>
      <c r="AE309" s="37">
        <f t="shared" si="69"/>
        <v>0</v>
      </c>
      <c r="AF309" s="37">
        <f t="shared" si="70"/>
        <v>0</v>
      </c>
      <c r="AG309" s="22">
        <v>2.37</v>
      </c>
      <c r="AH309" s="45">
        <f t="shared" si="61"/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f t="shared" si="62"/>
        <v>80.694164202195424</v>
      </c>
      <c r="U310" s="3">
        <f t="shared" si="63"/>
        <v>0.10316518916219253</v>
      </c>
      <c r="V310" s="3">
        <f t="shared" si="64"/>
        <v>4.455840059543506E-2</v>
      </c>
      <c r="W310" s="23">
        <f t="shared" si="67"/>
        <v>5.1647068298969048E-2</v>
      </c>
      <c r="X310" s="23">
        <f t="shared" si="66"/>
        <v>0.11426694379585219</v>
      </c>
      <c r="Y310" s="3">
        <f t="shared" si="59"/>
        <v>0.23840067461109643</v>
      </c>
      <c r="Z310" s="3">
        <f t="shared" si="60"/>
        <v>-0.12846260387811642</v>
      </c>
      <c r="AA310" s="37">
        <f t="shared" si="71"/>
        <v>18</v>
      </c>
      <c r="AB310" s="37">
        <f t="shared" si="72"/>
        <v>30</v>
      </c>
      <c r="AC310" s="3">
        <f t="shared" ref="AC310:AC323" si="73">AA310/AB310</f>
        <v>0.6</v>
      </c>
      <c r="AD310" s="37">
        <f t="shared" si="68"/>
        <v>100</v>
      </c>
      <c r="AE310" s="37">
        <f t="shared" si="69"/>
        <v>0</v>
      </c>
      <c r="AF310" s="37">
        <f t="shared" si="70"/>
        <v>0</v>
      </c>
      <c r="AG310" s="22">
        <v>2.37</v>
      </c>
      <c r="AH310" s="45">
        <f t="shared" si="61"/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f t="shared" si="62"/>
        <v>81.692954423571152</v>
      </c>
      <c r="U311" s="3">
        <f t="shared" si="63"/>
        <v>0.10433811427227836</v>
      </c>
      <c r="V311" s="3">
        <f t="shared" si="64"/>
        <v>5.9434855155581029E-2</v>
      </c>
      <c r="W311" s="23">
        <f t="shared" si="67"/>
        <v>7.0165745856353601E-2</v>
      </c>
      <c r="X311" s="23">
        <f t="shared" si="66"/>
        <v>0.10942794686713059</v>
      </c>
      <c r="Y311" s="3">
        <f t="shared" si="59"/>
        <v>0.24370996308970866</v>
      </c>
      <c r="Z311" s="3">
        <f t="shared" si="60"/>
        <v>-0.13205033827601922</v>
      </c>
      <c r="AA311" s="37">
        <f t="shared" si="71"/>
        <v>21</v>
      </c>
      <c r="AB311" s="37">
        <f t="shared" si="72"/>
        <v>30</v>
      </c>
      <c r="AC311" s="3">
        <f t="shared" si="73"/>
        <v>0.7</v>
      </c>
      <c r="AD311" s="37">
        <f t="shared" si="68"/>
        <v>93.582887700534755</v>
      </c>
      <c r="AE311" s="37">
        <f t="shared" si="69"/>
        <v>0</v>
      </c>
      <c r="AF311" s="37">
        <f t="shared" si="70"/>
        <v>6.4171122994652396</v>
      </c>
      <c r="AG311" s="22">
        <v>3.68</v>
      </c>
      <c r="AH311" s="45">
        <f t="shared" si="61"/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f t="shared" si="62"/>
        <v>81.66844200910522</v>
      </c>
      <c r="U312" s="3">
        <f t="shared" si="63"/>
        <v>9.9448725176971689E-2</v>
      </c>
      <c r="V312" s="3">
        <f t="shared" si="64"/>
        <v>5.9123054227846361E-2</v>
      </c>
      <c r="W312" s="23">
        <f t="shared" si="67"/>
        <v>4.3592582341544409E-2</v>
      </c>
      <c r="X312" s="23">
        <f t="shared" si="66"/>
        <v>9.8451979270211834E-2</v>
      </c>
      <c r="Y312" s="3">
        <f t="shared" si="59"/>
        <v>0.22804064013430056</v>
      </c>
      <c r="Z312" s="3">
        <f t="shared" si="60"/>
        <v>-0.14249830934209265</v>
      </c>
      <c r="AA312" s="37">
        <f t="shared" si="71"/>
        <v>21</v>
      </c>
      <c r="AB312" s="37">
        <f t="shared" si="72"/>
        <v>30</v>
      </c>
      <c r="AC312" s="3">
        <f t="shared" si="73"/>
        <v>0.7</v>
      </c>
      <c r="AD312" s="37">
        <f t="shared" si="68"/>
        <v>93.582887700534755</v>
      </c>
      <c r="AE312" s="37">
        <f t="shared" si="69"/>
        <v>0</v>
      </c>
      <c r="AF312" s="37">
        <f t="shared" si="70"/>
        <v>6.4171122994652396</v>
      </c>
      <c r="AG312" s="22">
        <v>3.68</v>
      </c>
      <c r="AH312" s="45">
        <f t="shared" si="61"/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f t="shared" si="62"/>
        <v>81.317946955334577</v>
      </c>
      <c r="U313" s="3">
        <f t="shared" si="63"/>
        <v>0.11011979036685793</v>
      </c>
      <c r="V313" s="3">
        <f t="shared" si="64"/>
        <v>5.2079284734495718E-2</v>
      </c>
      <c r="W313" s="23">
        <f t="shared" si="67"/>
        <v>5.3912538544711848E-2</v>
      </c>
      <c r="X313" s="23">
        <f t="shared" si="66"/>
        <v>0.11463179702372674</v>
      </c>
      <c r="Y313" s="3">
        <f t="shared" si="59"/>
        <v>0.24469649452178108</v>
      </c>
      <c r="Z313" s="3">
        <f t="shared" si="60"/>
        <v>-0.13384216982417887</v>
      </c>
      <c r="AA313" s="37">
        <f t="shared" si="71"/>
        <v>21</v>
      </c>
      <c r="AB313" s="37">
        <f t="shared" si="72"/>
        <v>30</v>
      </c>
      <c r="AC313" s="3">
        <f t="shared" si="73"/>
        <v>0.7</v>
      </c>
      <c r="AD313" s="37">
        <f t="shared" si="68"/>
        <v>93.582887700534755</v>
      </c>
      <c r="AE313" s="37">
        <f t="shared" si="69"/>
        <v>0</v>
      </c>
      <c r="AF313" s="37">
        <f t="shared" si="70"/>
        <v>6.4171122994652396</v>
      </c>
      <c r="AG313" s="22">
        <v>3.68</v>
      </c>
      <c r="AH313" s="45">
        <f t="shared" si="61"/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f t="shared" si="62"/>
        <v>82.190227486994644</v>
      </c>
      <c r="U314" s="3">
        <f t="shared" si="63"/>
        <v>0.11335948178522613</v>
      </c>
      <c r="V314" s="3">
        <f t="shared" si="64"/>
        <v>6.3041356677944971E-2</v>
      </c>
      <c r="W314" s="23">
        <f t="shared" si="67"/>
        <v>5.8593513796787157E-2</v>
      </c>
      <c r="X314" s="23">
        <f t="shared" si="66"/>
        <v>0.11223479852523459</v>
      </c>
      <c r="Y314" s="3">
        <f t="shared" si="59"/>
        <v>0.25199055520157504</v>
      </c>
      <c r="Z314" s="3">
        <f t="shared" si="60"/>
        <v>-0.12883372828477413</v>
      </c>
      <c r="AA314" s="37">
        <f t="shared" si="71"/>
        <v>18</v>
      </c>
      <c r="AB314" s="37">
        <f t="shared" si="72"/>
        <v>30</v>
      </c>
      <c r="AC314" s="3">
        <f t="shared" si="73"/>
        <v>0.6</v>
      </c>
      <c r="AD314" s="37">
        <f t="shared" si="68"/>
        <v>95.358649789029542</v>
      </c>
      <c r="AE314" s="37">
        <f t="shared" si="69"/>
        <v>0</v>
      </c>
      <c r="AF314" s="37">
        <f t="shared" si="70"/>
        <v>4.6413502109704634</v>
      </c>
      <c r="AG314" s="22">
        <v>3.22</v>
      </c>
      <c r="AH314" s="45">
        <f t="shared" si="61"/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f t="shared" si="62"/>
        <v>84.004390293915492</v>
      </c>
      <c r="U315" s="3">
        <f t="shared" si="63"/>
        <v>0.12315431856788187</v>
      </c>
      <c r="V315" s="3">
        <f t="shared" si="64"/>
        <v>6.9888844153017743E-2</v>
      </c>
      <c r="W315" s="23">
        <f t="shared" si="67"/>
        <v>5.3938441446327215E-2</v>
      </c>
      <c r="X315" s="23">
        <f t="shared" si="66"/>
        <v>9.5636464454377082E-2</v>
      </c>
      <c r="Y315" s="3">
        <f t="shared" si="59"/>
        <v>0.24236781805437876</v>
      </c>
      <c r="Z315" s="3">
        <f t="shared" si="60"/>
        <v>-0.11566395230187472</v>
      </c>
      <c r="AA315" s="37">
        <f t="shared" si="71"/>
        <v>18</v>
      </c>
      <c r="AB315" s="37">
        <f t="shared" si="72"/>
        <v>30</v>
      </c>
      <c r="AC315" s="3">
        <f t="shared" si="73"/>
        <v>0.6</v>
      </c>
      <c r="AD315" s="37">
        <f t="shared" si="68"/>
        <v>95.358649789029542</v>
      </c>
      <c r="AE315" s="37">
        <f t="shared" si="69"/>
        <v>0</v>
      </c>
      <c r="AF315" s="37">
        <f t="shared" si="70"/>
        <v>4.6413502109704634</v>
      </c>
      <c r="AG315" s="22">
        <v>3.22</v>
      </c>
      <c r="AH315" s="45">
        <f t="shared" si="61"/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f t="shared" si="62"/>
        <v>84.337442365009892</v>
      </c>
      <c r="U316" s="3">
        <f t="shared" si="63"/>
        <v>0.15287651395471297</v>
      </c>
      <c r="V316" s="3">
        <f t="shared" si="64"/>
        <v>6.018271927954813E-2</v>
      </c>
      <c r="W316" s="23">
        <f t="shared" si="67"/>
        <v>4.1204043935090459E-2</v>
      </c>
      <c r="X316" s="23">
        <f t="shared" si="66"/>
        <v>0.11543011834968471</v>
      </c>
      <c r="Y316" s="3">
        <f t="shared" si="59"/>
        <v>0.2734601790319966</v>
      </c>
      <c r="Z316" s="3">
        <f t="shared" si="60"/>
        <v>-0.10363862802517761</v>
      </c>
      <c r="AA316" s="37">
        <f t="shared" si="71"/>
        <v>18</v>
      </c>
      <c r="AB316" s="37">
        <f t="shared" si="72"/>
        <v>30</v>
      </c>
      <c r="AC316" s="3">
        <f t="shared" si="73"/>
        <v>0.6</v>
      </c>
      <c r="AD316" s="37">
        <f t="shared" si="68"/>
        <v>95.358649789029542</v>
      </c>
      <c r="AE316" s="37">
        <f t="shared" si="69"/>
        <v>0</v>
      </c>
      <c r="AF316" s="37">
        <f t="shared" si="70"/>
        <v>4.6413502109704634</v>
      </c>
      <c r="AG316" s="22">
        <v>3.22</v>
      </c>
      <c r="AH316" s="45">
        <f t="shared" si="61"/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f t="shared" si="62"/>
        <v>81.762090054491267</v>
      </c>
      <c r="U317" s="3">
        <f t="shared" si="63"/>
        <v>0.11008230452674897</v>
      </c>
      <c r="V317" s="3">
        <f t="shared" si="64"/>
        <v>5.6643425843110412E-2</v>
      </c>
      <c r="W317" s="23">
        <f t="shared" si="67"/>
        <v>6.2363304675610041E-2</v>
      </c>
      <c r="X317" s="23">
        <f t="shared" si="66"/>
        <v>0.11530562769343818</v>
      </c>
      <c r="Y317" s="3">
        <f t="shared" si="59"/>
        <v>0.25123066395620303</v>
      </c>
      <c r="Z317" s="3">
        <f t="shared" si="60"/>
        <v>-0.1277331810700971</v>
      </c>
      <c r="AA317" s="37">
        <f t="shared" si="71"/>
        <v>22</v>
      </c>
      <c r="AB317" s="37">
        <f t="shared" si="72"/>
        <v>30</v>
      </c>
      <c r="AC317" s="3">
        <f t="shared" si="73"/>
        <v>0.73333333333333328</v>
      </c>
      <c r="AD317" s="37">
        <f t="shared" si="68"/>
        <v>94.552529182879368</v>
      </c>
      <c r="AE317" s="37">
        <f t="shared" si="69"/>
        <v>0</v>
      </c>
      <c r="AF317" s="37">
        <f t="shared" si="70"/>
        <v>5.4474708171206228</v>
      </c>
      <c r="AG317" s="22">
        <v>3.3</v>
      </c>
      <c r="AH317" s="45">
        <f t="shared" si="61"/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f t="shared" si="62"/>
        <v>83.589554603343203</v>
      </c>
      <c r="U318" s="3">
        <f t="shared" si="63"/>
        <v>0.12009788138321847</v>
      </c>
      <c r="V318" s="3">
        <f t="shared" si="64"/>
        <v>6.2560841222480887E-2</v>
      </c>
      <c r="W318" s="23">
        <f t="shared" si="67"/>
        <v>6.4292640879215615E-2</v>
      </c>
      <c r="X318" s="23">
        <f t="shared" si="66"/>
        <v>9.7967296130449133E-2</v>
      </c>
      <c r="Y318" s="3">
        <f t="shared" si="59"/>
        <v>0.24250011549220421</v>
      </c>
      <c r="Z318" s="3">
        <f t="shared" si="60"/>
        <v>-0.1160177582210348</v>
      </c>
      <c r="AA318" s="37">
        <f t="shared" si="71"/>
        <v>22</v>
      </c>
      <c r="AB318" s="37">
        <f t="shared" si="72"/>
        <v>30</v>
      </c>
      <c r="AC318" s="3">
        <f t="shared" si="73"/>
        <v>0.73333333333333328</v>
      </c>
      <c r="AD318" s="37">
        <f t="shared" si="68"/>
        <v>94.552529182879368</v>
      </c>
      <c r="AE318" s="37">
        <f t="shared" si="69"/>
        <v>0</v>
      </c>
      <c r="AF318" s="37">
        <f t="shared" si="70"/>
        <v>5.4474708171206228</v>
      </c>
      <c r="AG318" s="22">
        <v>3.3</v>
      </c>
      <c r="AH318" s="45">
        <f t="shared" si="61"/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f t="shared" si="62"/>
        <v>81.802383559081804</v>
      </c>
      <c r="U319" s="3">
        <f t="shared" si="63"/>
        <v>0.12007504690431522</v>
      </c>
      <c r="V319" s="3">
        <f t="shared" si="64"/>
        <v>3.9273570256862983E-2</v>
      </c>
      <c r="W319" s="23">
        <f t="shared" si="67"/>
        <v>3.5035371299845866E-2</v>
      </c>
      <c r="X319" s="23">
        <f t="shared" si="66"/>
        <v>0.11985819399050975</v>
      </c>
      <c r="Y319" s="3">
        <f t="shared" si="59"/>
        <v>0.25478022333847589</v>
      </c>
      <c r="Z319" s="3">
        <f t="shared" si="60"/>
        <v>-0.10749415701242579</v>
      </c>
      <c r="AA319" s="37">
        <f t="shared" si="71"/>
        <v>22</v>
      </c>
      <c r="AB319" s="37">
        <f t="shared" si="72"/>
        <v>30</v>
      </c>
      <c r="AC319" s="3">
        <f t="shared" si="73"/>
        <v>0.73333333333333328</v>
      </c>
      <c r="AD319" s="37">
        <f t="shared" si="68"/>
        <v>94.552529182879368</v>
      </c>
      <c r="AE319" s="37">
        <f t="shared" si="69"/>
        <v>0</v>
      </c>
      <c r="AF319" s="37">
        <f t="shared" si="70"/>
        <v>5.4474708171206228</v>
      </c>
      <c r="AG319" s="22">
        <v>3.3</v>
      </c>
      <c r="AH319" s="45">
        <f t="shared" si="61"/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f t="shared" si="62"/>
        <v>81.640421183631361</v>
      </c>
      <c r="U320" s="3">
        <f t="shared" si="63"/>
        <v>0.10738255033557043</v>
      </c>
      <c r="V320" s="3">
        <f t="shared" si="64"/>
        <v>2.2827890391978883E-2</v>
      </c>
      <c r="W320" s="23">
        <f t="shared" si="67"/>
        <v>7.670163832756216E-2</v>
      </c>
      <c r="X320" s="23">
        <f t="shared" si="66"/>
        <v>0.11420967073277503</v>
      </c>
      <c r="Y320" s="3">
        <f t="shared" si="59"/>
        <v>0.24921918767531417</v>
      </c>
      <c r="Z320" s="3">
        <f t="shared" si="60"/>
        <v>-4.2934308466207639E-2</v>
      </c>
      <c r="AA320" s="37">
        <f t="shared" si="71"/>
        <v>27</v>
      </c>
      <c r="AB320" s="37">
        <f t="shared" si="72"/>
        <v>30</v>
      </c>
      <c r="AC320" s="3">
        <f t="shared" si="73"/>
        <v>0.9</v>
      </c>
      <c r="AD320" s="37">
        <f t="shared" si="68"/>
        <v>92.20779220779221</v>
      </c>
      <c r="AE320" s="37">
        <f t="shared" si="69"/>
        <v>0</v>
      </c>
      <c r="AF320" s="37">
        <f t="shared" si="70"/>
        <v>7.7922077922077921</v>
      </c>
      <c r="AG320" s="22">
        <v>2.5099999999999998</v>
      </c>
      <c r="AH320" s="45">
        <f t="shared" si="61"/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f t="shared" si="62"/>
        <v>84.910175054084974</v>
      </c>
      <c r="U321" s="3">
        <f t="shared" si="63"/>
        <v>0.14242034116511104</v>
      </c>
      <c r="V321" s="3">
        <f t="shared" si="64"/>
        <v>1.9804084734661345E-2</v>
      </c>
      <c r="W321" s="23">
        <f t="shared" si="67"/>
        <v>3.2835583796664007E-2</v>
      </c>
      <c r="X321" s="23">
        <f t="shared" si="66"/>
        <v>0.10402312242958293</v>
      </c>
      <c r="Y321" s="3">
        <f t="shared" si="59"/>
        <v>0.26334284731244545</v>
      </c>
      <c r="Z321" s="3">
        <f t="shared" si="60"/>
        <v>-8.3549643088903572E-3</v>
      </c>
      <c r="AA321" s="37">
        <f t="shared" si="71"/>
        <v>27</v>
      </c>
      <c r="AB321" s="37">
        <f t="shared" si="72"/>
        <v>30</v>
      </c>
      <c r="AC321" s="3">
        <f t="shared" si="73"/>
        <v>0.9</v>
      </c>
      <c r="AD321" s="37">
        <f t="shared" si="68"/>
        <v>92.20779220779221</v>
      </c>
      <c r="AE321" s="37">
        <f t="shared" si="69"/>
        <v>0</v>
      </c>
      <c r="AF321" s="37">
        <f t="shared" si="70"/>
        <v>7.7922077922077921</v>
      </c>
      <c r="AG321" s="22">
        <v>2.5099999999999998</v>
      </c>
      <c r="AH321" s="45">
        <f t="shared" si="61"/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f t="shared" si="62"/>
        <v>77.599280344038291</v>
      </c>
      <c r="U322" s="3">
        <f t="shared" si="63"/>
        <v>4.7837530231896436E-2</v>
      </c>
      <c r="V322" s="3">
        <f t="shared" si="64"/>
        <v>4.2317672118912797E-3</v>
      </c>
      <c r="W322" s="23">
        <f t="shared" si="67"/>
        <v>5.0247381213833625E-2</v>
      </c>
      <c r="X322" s="23">
        <f t="shared" si="66"/>
        <v>6.9279955414406999E-2</v>
      </c>
      <c r="Y322" s="3">
        <f t="shared" si="59"/>
        <v>0.15098365307008102</v>
      </c>
      <c r="Z322" s="3">
        <f t="shared" si="60"/>
        <v>-7.3494668284272993E-2</v>
      </c>
      <c r="AA322" s="37">
        <f t="shared" si="71"/>
        <v>27</v>
      </c>
      <c r="AB322" s="37">
        <f t="shared" si="72"/>
        <v>30</v>
      </c>
      <c r="AC322" s="3">
        <f t="shared" si="73"/>
        <v>0.9</v>
      </c>
      <c r="AD322" s="37">
        <f t="shared" si="68"/>
        <v>92.20779220779221</v>
      </c>
      <c r="AE322" s="37">
        <f t="shared" si="69"/>
        <v>0</v>
      </c>
      <c r="AF322" s="37">
        <f t="shared" si="70"/>
        <v>7.7922077922077921</v>
      </c>
      <c r="AG322" s="22">
        <v>2.5099999999999998</v>
      </c>
      <c r="AH322" s="45">
        <f t="shared" si="61"/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f t="shared" ref="T323" si="74">100*SQRT(R323+0.5)</f>
        <v>85.634401275857215</v>
      </c>
      <c r="U323" s="3">
        <f t="shared" ref="U323" si="75">2.5*((M323 - I323) / (M323 + 6*I323 -7.5*G323 +1))</f>
        <v>0.1545358996255666</v>
      </c>
      <c r="V323" s="3">
        <f t="shared" ref="V323" si="76">(2*(P323-I323)/(P323+I323+1))-(Q323/2)</f>
        <v>7.8379915541939252E-2</v>
      </c>
      <c r="W323" s="23">
        <f t="shared" si="67"/>
        <v>4.735259729413728E-2</v>
      </c>
      <c r="X323" s="23">
        <f t="shared" ref="X323" si="77">(SQRT((I323*I323)+(H323*H323)+(M323*M323)))/3</f>
        <v>0.10610680677715471</v>
      </c>
      <c r="Y323" s="3">
        <f t="shared" si="59"/>
        <v>0.27046384474223839</v>
      </c>
      <c r="Z323" s="3">
        <f t="shared" si="60"/>
        <v>-8.4551109802333727E-2</v>
      </c>
      <c r="AA323" s="37">
        <f t="shared" si="71"/>
        <v>27</v>
      </c>
      <c r="AB323" s="37">
        <f t="shared" si="72"/>
        <v>30</v>
      </c>
      <c r="AC323" s="3">
        <f t="shared" si="73"/>
        <v>0.9</v>
      </c>
      <c r="AD323" s="37">
        <f t="shared" si="68"/>
        <v>92.20779220779221</v>
      </c>
      <c r="AE323" s="37">
        <f t="shared" si="69"/>
        <v>0</v>
      </c>
      <c r="AF323" s="37">
        <f t="shared" si="70"/>
        <v>7.7922077922077921</v>
      </c>
      <c r="AG323" s="22">
        <v>2.5099999999999998</v>
      </c>
      <c r="AH323" s="45">
        <f t="shared" si="61"/>
        <v>0.17019139430144403</v>
      </c>
    </row>
  </sheetData>
  <phoneticPr fontId="18" type="noConversion"/>
  <conditionalFormatting sqref="R1">
    <cfRule type="cellIs" dxfId="118" priority="30" operator="greaterThan">
      <formula>0.3</formula>
    </cfRule>
  </conditionalFormatting>
  <conditionalFormatting sqref="S1">
    <cfRule type="cellIs" dxfId="117" priority="29" operator="lessThan">
      <formula>0.1</formula>
    </cfRule>
  </conditionalFormatting>
  <conditionalFormatting sqref="R1">
    <cfRule type="cellIs" dxfId="116" priority="27" operator="greaterThan">
      <formula>0.3</formula>
    </cfRule>
    <cfRule type="cellIs" dxfId="115" priority="28" operator="greaterThan">
      <formula>0.3</formula>
    </cfRule>
  </conditionalFormatting>
  <conditionalFormatting sqref="R1">
    <cfRule type="cellIs" dxfId="114" priority="26" operator="greaterThan">
      <formula>0.3</formula>
    </cfRule>
  </conditionalFormatting>
  <conditionalFormatting sqref="S1">
    <cfRule type="cellIs" dxfId="113" priority="25" operator="lessThan">
      <formula>0.1</formula>
    </cfRule>
  </conditionalFormatting>
  <conditionalFormatting sqref="R2:R36">
    <cfRule type="cellIs" dxfId="112" priority="22" operator="greaterThan">
      <formula>0.3</formula>
    </cfRule>
    <cfRule type="cellIs" dxfId="111" priority="24" operator="greaterThan">
      <formula>0.3</formula>
    </cfRule>
  </conditionalFormatting>
  <conditionalFormatting sqref="S2:S36">
    <cfRule type="cellIs" dxfId="110" priority="21" operator="lessThan">
      <formula>0.1</formula>
    </cfRule>
    <cfRule type="cellIs" dxfId="109" priority="23" operator="lessThan">
      <formula>0.1</formula>
    </cfRule>
  </conditionalFormatting>
  <conditionalFormatting sqref="R37:R114">
    <cfRule type="cellIs" dxfId="108" priority="18" operator="greaterThan">
      <formula>0.3</formula>
    </cfRule>
    <cfRule type="cellIs" dxfId="107" priority="20" operator="greaterThan">
      <formula>0.3</formula>
    </cfRule>
  </conditionalFormatting>
  <conditionalFormatting sqref="S37:S114">
    <cfRule type="cellIs" dxfId="106" priority="17" operator="lessThan">
      <formula>0.1</formula>
    </cfRule>
    <cfRule type="cellIs" dxfId="105" priority="19" operator="lessThan">
      <formula>0.1</formula>
    </cfRule>
  </conditionalFormatting>
  <conditionalFormatting sqref="R115:R188">
    <cfRule type="cellIs" dxfId="104" priority="14" operator="greaterThan">
      <formula>0.3</formula>
    </cfRule>
    <cfRule type="cellIs" dxfId="103" priority="16" operator="greaterThan">
      <formula>0.3</formula>
    </cfRule>
  </conditionalFormatting>
  <conditionalFormatting sqref="S115:S188">
    <cfRule type="cellIs" dxfId="102" priority="13" operator="lessThan">
      <formula>0.1</formula>
    </cfRule>
    <cfRule type="cellIs" dxfId="101" priority="15" operator="lessThan">
      <formula>0.1</formula>
    </cfRule>
  </conditionalFormatting>
  <conditionalFormatting sqref="R189:R222">
    <cfRule type="cellIs" dxfId="100" priority="10" operator="greaterThan">
      <formula>0.3</formula>
    </cfRule>
    <cfRule type="cellIs" dxfId="99" priority="12" operator="greaterThan">
      <formula>0.3</formula>
    </cfRule>
  </conditionalFormatting>
  <conditionalFormatting sqref="S189:S222">
    <cfRule type="cellIs" dxfId="98" priority="9" operator="lessThan">
      <formula>0.1</formula>
    </cfRule>
    <cfRule type="cellIs" dxfId="97" priority="11" operator="lessThan">
      <formula>0.1</formula>
    </cfRule>
  </conditionalFormatting>
  <conditionalFormatting sqref="R223:R298">
    <cfRule type="cellIs" dxfId="96" priority="6" operator="greaterThan">
      <formula>0.3</formula>
    </cfRule>
    <cfRule type="cellIs" dxfId="95" priority="8" operator="greaterThan">
      <formula>0.3</formula>
    </cfRule>
  </conditionalFormatting>
  <conditionalFormatting sqref="S223:S298">
    <cfRule type="cellIs" dxfId="94" priority="5" operator="lessThan">
      <formula>0.1</formula>
    </cfRule>
    <cfRule type="cellIs" dxfId="93" priority="7" operator="lessThan">
      <formula>0.1</formula>
    </cfRule>
  </conditionalFormatting>
  <conditionalFormatting sqref="R299:R323">
    <cfRule type="cellIs" dxfId="92" priority="2" operator="greaterThan">
      <formula>0.3</formula>
    </cfRule>
    <cfRule type="cellIs" dxfId="91" priority="4" operator="greaterThan">
      <formula>0.3</formula>
    </cfRule>
  </conditionalFormatting>
  <conditionalFormatting sqref="S299:S323">
    <cfRule type="cellIs" dxfId="90" priority="1" operator="lessThan">
      <formula>0.1</formula>
    </cfRule>
    <cfRule type="cellIs" dxfId="8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workbookViewId="0">
      <pane xSplit="1" topLeftCell="S1" activePane="topRight" state="frozen"/>
      <selection activeCell="A261" sqref="A261"/>
      <selection pane="topRight" activeCell="AA2" sqref="AA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261</v>
      </c>
      <c r="U1" s="5" t="s">
        <v>223</v>
      </c>
      <c r="V1" s="5" t="s">
        <v>262</v>
      </c>
      <c r="W1" s="5" t="s">
        <v>260</v>
      </c>
      <c r="X1" s="5" t="s">
        <v>263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258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243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v>82.959202216432629</v>
      </c>
      <c r="U2" s="3">
        <v>0.16583287011302572</v>
      </c>
      <c r="V2" s="3">
        <v>2.307392898363736E-3</v>
      </c>
      <c r="W2" s="23">
        <v>0.17036802030456849</v>
      </c>
      <c r="X2" s="23">
        <v>0.19735945773019228</v>
      </c>
      <c r="Y2" s="3">
        <v>0.355000033538316</v>
      </c>
      <c r="Z2" s="3"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v>83.656542454072309</v>
      </c>
      <c r="U3" s="3">
        <v>0.14150414705223049</v>
      </c>
      <c r="V3" s="3">
        <v>9.2942560776430705E-2</v>
      </c>
      <c r="W3" s="23">
        <v>5.873149872911293E-2</v>
      </c>
      <c r="X3" s="23">
        <v>0.13071687810769589</v>
      </c>
      <c r="Y3" s="3">
        <v>0.29016712111255166</v>
      </c>
      <c r="Z3" s="3"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v>-3.5867541506808126E-2</v>
      </c>
      <c r="AJ3" s="16">
        <v>10</v>
      </c>
      <c r="AK3" s="16">
        <v>37</v>
      </c>
      <c r="AL3" s="16">
        <v>74</v>
      </c>
      <c r="AM3" s="16">
        <v>23</v>
      </c>
      <c r="AN3" s="31"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v>87.203516786910626</v>
      </c>
      <c r="U4" s="3">
        <v>0.15883914675455466</v>
      </c>
      <c r="V4" s="3">
        <v>0.11744555122238749</v>
      </c>
      <c r="W4" s="23">
        <v>5.3967641321469167E-2</v>
      </c>
      <c r="X4" s="23">
        <v>0.10311937526748093</v>
      </c>
      <c r="Y4" s="3">
        <v>0.28166970717879958</v>
      </c>
      <c r="Z4" s="3"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v>-3.5867541506808126E-2</v>
      </c>
      <c r="AJ4" s="16">
        <v>11</v>
      </c>
      <c r="AK4" s="16">
        <v>42</v>
      </c>
      <c r="AL4" s="16">
        <v>84</v>
      </c>
      <c r="AM4" s="16">
        <v>22</v>
      </c>
      <c r="AN4" s="31"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v>83.049160866124211</v>
      </c>
      <c r="U5" s="3">
        <v>0.13007537077558967</v>
      </c>
      <c r="V5" s="3">
        <v>0.11807288176214029</v>
      </c>
      <c r="W5" s="23">
        <v>3.8563010321984288E-2</v>
      </c>
      <c r="X5" s="23">
        <v>0.1181422870948417</v>
      </c>
      <c r="Y5" s="3">
        <v>0.26578361945908641</v>
      </c>
      <c r="Z5" s="3"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v>-3.5867541506808126E-2</v>
      </c>
      <c r="AJ5" s="16">
        <v>12</v>
      </c>
      <c r="AK5" s="16">
        <v>46</v>
      </c>
      <c r="AL5" s="16">
        <v>92</v>
      </c>
      <c r="AM5" s="16">
        <v>38</v>
      </c>
      <c r="AN5" s="31"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v>83.359216690212264</v>
      </c>
      <c r="U6" s="3">
        <v>0.15542784163473816</v>
      </c>
      <c r="V6" s="3">
        <v>6.9054598393574307E-2</v>
      </c>
      <c r="W6" s="23">
        <v>5.7986478781461272E-2</v>
      </c>
      <c r="X6" s="23">
        <v>0.16297223008162395</v>
      </c>
      <c r="Y6" s="3">
        <v>0.32393301758269299</v>
      </c>
      <c r="Z6" s="3"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v>-3.5867541506808126E-2</v>
      </c>
      <c r="AJ6" s="16">
        <v>13</v>
      </c>
      <c r="AK6" s="16">
        <v>37</v>
      </c>
      <c r="AL6" s="16">
        <v>74</v>
      </c>
      <c r="AM6" s="16">
        <v>16</v>
      </c>
      <c r="AN6" s="31"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v>78.86994455811346</v>
      </c>
      <c r="U7" s="3">
        <v>0.11765323257766581</v>
      </c>
      <c r="V7" s="3">
        <v>-4.6505262678377651E-2</v>
      </c>
      <c r="W7" s="23">
        <v>5.2610512604814003E-2</v>
      </c>
      <c r="X7" s="23">
        <v>0.23918693061657395</v>
      </c>
      <c r="Y7" s="3">
        <v>0.32546042696088695</v>
      </c>
      <c r="Z7" s="3"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v>-6.1689919156413184E-2</v>
      </c>
      <c r="AJ7" s="16">
        <v>14</v>
      </c>
      <c r="AK7" s="16">
        <v>40</v>
      </c>
      <c r="AL7" s="16">
        <v>80</v>
      </c>
      <c r="AM7" s="16">
        <v>16</v>
      </c>
      <c r="AN7" s="31"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v>79.318398407634092</v>
      </c>
      <c r="U8" s="3">
        <v>9.423474663908997E-2</v>
      </c>
      <c r="V8" s="3">
        <v>9.4603772684414528E-2</v>
      </c>
      <c r="W8" s="23">
        <v>3.7713844816729764E-2</v>
      </c>
      <c r="X8" s="23">
        <v>0.14584386247704159</v>
      </c>
      <c r="Y8" s="3">
        <v>0.2597359353792732</v>
      </c>
      <c r="Z8" s="3"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v>-6.1689919156413184E-2</v>
      </c>
      <c r="AJ8" s="16">
        <v>15</v>
      </c>
      <c r="AK8" s="16">
        <v>44</v>
      </c>
      <c r="AL8" s="16">
        <v>88</v>
      </c>
      <c r="AM8" s="16">
        <v>22</v>
      </c>
      <c r="AN8" s="31"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v>81.404552890900803</v>
      </c>
      <c r="U9" s="3">
        <v>0.10512942227682687</v>
      </c>
      <c r="V9" s="3">
        <v>7.4134635563323281E-2</v>
      </c>
      <c r="W9" s="23">
        <v>3.3857400360504754E-2</v>
      </c>
      <c r="X9" s="23">
        <v>0.11955138829994592</v>
      </c>
      <c r="Y9" s="3">
        <v>0.25373701274370453</v>
      </c>
      <c r="Z9" s="3"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v>-6.1689919156413184E-2</v>
      </c>
      <c r="AJ9" s="16">
        <v>16</v>
      </c>
      <c r="AK9" s="16">
        <v>42</v>
      </c>
      <c r="AL9" s="16">
        <v>84</v>
      </c>
      <c r="AM9" s="16">
        <v>20</v>
      </c>
      <c r="AN9" s="31"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v>76.288162882569253</v>
      </c>
      <c r="U10" s="3">
        <v>2.6983385033782357E-2</v>
      </c>
      <c r="V10" s="3">
        <v>4.812723180827521E-3</v>
      </c>
      <c r="W10" s="23">
        <v>-4.8813414807446352E-2</v>
      </c>
      <c r="X10" s="23">
        <v>4.1865246791209627E-2</v>
      </c>
      <c r="Y10" s="3">
        <v>9.9618248310956989E-2</v>
      </c>
      <c r="Z10" s="3"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v>-6.1689919156413184E-2</v>
      </c>
      <c r="AJ10" s="16">
        <v>17</v>
      </c>
      <c r="AK10" s="16">
        <v>36</v>
      </c>
      <c r="AL10" s="16">
        <v>72</v>
      </c>
      <c r="AM10" s="16">
        <v>12</v>
      </c>
      <c r="AN10" s="31"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v>80.128204647044953</v>
      </c>
      <c r="U11" s="3">
        <v>0.10427571767039509</v>
      </c>
      <c r="V11" s="3">
        <v>7.1569924017678727E-2</v>
      </c>
      <c r="W11" s="23">
        <v>3.1325886352598337E-2</v>
      </c>
      <c r="X11" s="23">
        <v>0.13859581924109801</v>
      </c>
      <c r="Y11" s="3">
        <v>0.26095111415903816</v>
      </c>
      <c r="Z11" s="3"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v>-6.1689919156413184E-2</v>
      </c>
      <c r="AJ11" s="16">
        <v>18</v>
      </c>
      <c r="AK11" s="16">
        <v>25</v>
      </c>
      <c r="AL11" s="16">
        <v>50</v>
      </c>
      <c r="AM11" s="16">
        <v>20</v>
      </c>
      <c r="AN11" s="31"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v>77.317051297916692</v>
      </c>
      <c r="U12" s="3">
        <v>8.5919134931828872E-2</v>
      </c>
      <c r="V12" s="3">
        <v>-1.4767176655054171E-3</v>
      </c>
      <c r="W12" s="23">
        <v>4.2137847531583367E-2</v>
      </c>
      <c r="X12" s="23">
        <v>0.1950131306120465</v>
      </c>
      <c r="Y12" s="3">
        <v>0.27089467275720769</v>
      </c>
      <c r="Z12" s="3"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v>-6.1689919156413184E-2</v>
      </c>
      <c r="AJ12" s="16">
        <v>19</v>
      </c>
      <c r="AK12" s="16">
        <v>39</v>
      </c>
      <c r="AL12" s="16">
        <v>78</v>
      </c>
      <c r="AM12" s="16">
        <v>12</v>
      </c>
      <c r="AN12" s="31"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v>78.853372221090297</v>
      </c>
      <c r="U13" s="3">
        <v>0.11353075363298409</v>
      </c>
      <c r="V13" s="3">
        <v>-4.1450051058843168E-2</v>
      </c>
      <c r="W13" s="23">
        <v>4.4201648325210875E-2</v>
      </c>
      <c r="X13" s="23">
        <v>0.22836174275818522</v>
      </c>
      <c r="Y13" s="3">
        <v>0.31943232133540372</v>
      </c>
      <c r="Z13" s="3"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v>-8.1699145793881281E-2</v>
      </c>
      <c r="AJ13" s="16">
        <v>20</v>
      </c>
      <c r="AK13" s="16">
        <v>42</v>
      </c>
      <c r="AL13" s="16">
        <v>84</v>
      </c>
      <c r="AM13" s="16">
        <v>19</v>
      </c>
      <c r="AN13" s="31"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v>78.252706078649396</v>
      </c>
      <c r="U14" s="3">
        <v>9.5784076342401422E-2</v>
      </c>
      <c r="V14" s="3">
        <v>4.2369436739444072E-2</v>
      </c>
      <c r="W14" s="23">
        <v>3.1769137207203688E-2</v>
      </c>
      <c r="X14" s="23">
        <v>0.18762709174198577</v>
      </c>
      <c r="Y14" s="3">
        <v>0.28004102111579998</v>
      </c>
      <c r="Z14" s="3"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v>-8.1699145793881281E-2</v>
      </c>
      <c r="AJ14" s="16">
        <v>21</v>
      </c>
      <c r="AK14" s="16">
        <v>26</v>
      </c>
      <c r="AL14" s="16">
        <v>52</v>
      </c>
      <c r="AM14" s="16">
        <v>22</v>
      </c>
      <c r="AN14" s="31"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v>80.36591303416364</v>
      </c>
      <c r="U15" s="3">
        <v>0.10175918283120097</v>
      </c>
      <c r="V15" s="3">
        <v>6.4367632277153891E-2</v>
      </c>
      <c r="W15" s="23">
        <v>4.8654089926179998E-2</v>
      </c>
      <c r="X15" s="23">
        <v>0.13916411175299473</v>
      </c>
      <c r="Y15" s="3">
        <v>0.26591426746035951</v>
      </c>
      <c r="Z15" s="3"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v>-8.1699145793881281E-2</v>
      </c>
      <c r="AJ15" s="16">
        <v>22</v>
      </c>
      <c r="AK15" s="16">
        <v>40</v>
      </c>
      <c r="AL15" s="16">
        <v>80</v>
      </c>
      <c r="AM15" s="16">
        <v>19</v>
      </c>
      <c r="AN15" s="31"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v>80.572114887677941</v>
      </c>
      <c r="U16" s="3">
        <v>0.11427510870718001</v>
      </c>
      <c r="V16" s="3">
        <v>7.8799795270155709E-2</v>
      </c>
      <c r="W16" s="23">
        <v>3.9465055479290363E-2</v>
      </c>
      <c r="X16" s="23">
        <v>0.1492322574601975</v>
      </c>
      <c r="Y16" s="3">
        <v>0.27842653705622111</v>
      </c>
      <c r="Z16" s="3"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v>-8.1699145793881281E-2</v>
      </c>
      <c r="AJ16" s="16">
        <v>23</v>
      </c>
      <c r="AK16" s="16">
        <v>46</v>
      </c>
      <c r="AL16" s="16">
        <v>92</v>
      </c>
      <c r="AM16" s="16">
        <v>27</v>
      </c>
      <c r="AN16" s="31"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v>78.306245803691368</v>
      </c>
      <c r="U17" s="3">
        <v>9.7815764482431178E-2</v>
      </c>
      <c r="V17" s="3">
        <v>1.905877346710827E-3</v>
      </c>
      <c r="W17" s="23">
        <v>5.4812615434970707E-2</v>
      </c>
      <c r="X17" s="23">
        <v>0.18861737872093218</v>
      </c>
      <c r="Y17" s="3">
        <v>0.2827729521788222</v>
      </c>
      <c r="Z17" s="3"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v>-8.1699145793881281E-2</v>
      </c>
      <c r="AJ17" s="16">
        <v>24</v>
      </c>
      <c r="AK17" s="16">
        <v>35</v>
      </c>
      <c r="AL17" s="16">
        <v>70</v>
      </c>
      <c r="AM17" s="16">
        <v>25</v>
      </c>
      <c r="AN17" s="31"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v>79.196287768341634</v>
      </c>
      <c r="U18" s="3">
        <v>0.12006485254809166</v>
      </c>
      <c r="V18" s="3">
        <v>-1.9290225505443209E-2</v>
      </c>
      <c r="W18" s="23">
        <v>4.8083931374747702E-2</v>
      </c>
      <c r="X18" s="23">
        <v>0.2240047618541475</v>
      </c>
      <c r="Y18" s="3">
        <v>0.32143360120355025</v>
      </c>
      <c r="Z18" s="3"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v>-0.23993623626760446</v>
      </c>
      <c r="AJ18" s="16">
        <v>25</v>
      </c>
      <c r="AK18" s="16">
        <v>28</v>
      </c>
      <c r="AL18" s="16">
        <v>56</v>
      </c>
      <c r="AM18" s="16">
        <v>18</v>
      </c>
      <c r="AN18" s="31"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v>79.49776618935455</v>
      </c>
      <c r="U19" s="3">
        <v>0.10069537309441033</v>
      </c>
      <c r="V19" s="3">
        <v>8.6837162573922322E-2</v>
      </c>
      <c r="W19" s="23">
        <v>4.4367644311600972E-2</v>
      </c>
      <c r="X19" s="23">
        <v>0.14891217769768417</v>
      </c>
      <c r="Y19" s="3">
        <v>0.26349392253504994</v>
      </c>
      <c r="Z19" s="3"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v>-0.23993623626760446</v>
      </c>
      <c r="AJ19" s="16">
        <v>26</v>
      </c>
      <c r="AK19" s="16">
        <v>30</v>
      </c>
      <c r="AL19" s="16">
        <v>60</v>
      </c>
      <c r="AM19" s="16">
        <v>20</v>
      </c>
      <c r="AN19" s="31"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v>79.950061963140726</v>
      </c>
      <c r="U20" s="3">
        <v>0.10076910121821142</v>
      </c>
      <c r="V20" s="3">
        <v>5.2252412756731093E-2</v>
      </c>
      <c r="W20" s="23">
        <v>1.7898579570278697E-2</v>
      </c>
      <c r="X20" s="23">
        <v>0.13483537287291411</v>
      </c>
      <c r="Y20" s="3">
        <v>0.25412766393237157</v>
      </c>
      <c r="Z20" s="3"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v>-0.23993623626760446</v>
      </c>
      <c r="AJ20" s="16">
        <v>27</v>
      </c>
      <c r="AK20" s="16">
        <v>30</v>
      </c>
      <c r="AL20" s="16">
        <v>60</v>
      </c>
      <c r="AM20" s="16">
        <v>15</v>
      </c>
      <c r="AN20" s="31"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v>80.013925027040187</v>
      </c>
      <c r="U21" s="3">
        <v>0.10436920965343705</v>
      </c>
      <c r="V21" s="3">
        <v>7.0712706726544977E-2</v>
      </c>
      <c r="W21" s="23">
        <v>2.9043822469518431E-2</v>
      </c>
      <c r="X21" s="23">
        <v>0.13583719012929493</v>
      </c>
      <c r="Y21" s="3">
        <v>0.25620452649520592</v>
      </c>
      <c r="Z21" s="3"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v>-0.23993623626760446</v>
      </c>
      <c r="AJ21" s="16">
        <v>28</v>
      </c>
      <c r="AK21" s="16">
        <v>46</v>
      </c>
      <c r="AL21" s="16">
        <v>92</v>
      </c>
      <c r="AM21" s="16">
        <v>27</v>
      </c>
      <c r="AN21" s="31"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v>78.908297009988587</v>
      </c>
      <c r="U22" s="3">
        <v>0.10874357090374723</v>
      </c>
      <c r="V22" s="3">
        <v>2.0809481612158981E-2</v>
      </c>
      <c r="W22" s="23">
        <v>4.8782592325311409E-2</v>
      </c>
      <c r="X22" s="23">
        <v>0.18800294323937236</v>
      </c>
      <c r="Y22" s="3">
        <v>0.29093896827078136</v>
      </c>
      <c r="Z22" s="3"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v>-0.23993623626760446</v>
      </c>
      <c r="AJ22" s="16">
        <v>29</v>
      </c>
      <c r="AK22" s="16">
        <v>46</v>
      </c>
      <c r="AL22" s="16">
        <v>92</v>
      </c>
      <c r="AM22" s="16">
        <v>49</v>
      </c>
      <c r="AN22" s="31"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v>79.094048730615242</v>
      </c>
      <c r="U23" s="3">
        <v>0.12220889726457658</v>
      </c>
      <c r="V23" s="3">
        <v>-1.5753791618975999E-2</v>
      </c>
      <c r="W23" s="23">
        <v>8.3965924766660482E-2</v>
      </c>
      <c r="X23" s="23">
        <v>0.18146643399446263</v>
      </c>
      <c r="Y23" s="3">
        <v>0.28459667714511194</v>
      </c>
      <c r="Z23" s="3"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v>0.29205248147287188</v>
      </c>
      <c r="AJ23" s="16">
        <v>30</v>
      </c>
      <c r="AK23" s="16">
        <v>45</v>
      </c>
      <c r="AL23" s="16">
        <v>90</v>
      </c>
      <c r="AM23" s="16">
        <v>28</v>
      </c>
      <c r="AN23" s="31"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v>86.552635322107946</v>
      </c>
      <c r="U24" s="3">
        <v>0.16098549927840011</v>
      </c>
      <c r="V24" s="3">
        <v>0.13134393587566578</v>
      </c>
      <c r="W24" s="23">
        <v>0.10723259438313029</v>
      </c>
      <c r="X24" s="23">
        <v>9.8615645592145043E-2</v>
      </c>
      <c r="Y24" s="3">
        <v>0.26638200359315967</v>
      </c>
      <c r="Z24" s="3"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v>0.29205248147287188</v>
      </c>
      <c r="AJ24" s="16">
        <v>31</v>
      </c>
      <c r="AK24" s="16">
        <v>45</v>
      </c>
      <c r="AL24" s="16">
        <v>90</v>
      </c>
      <c r="AM24" s="16">
        <v>25</v>
      </c>
      <c r="AN24" s="31"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v>78.304175005066526</v>
      </c>
      <c r="U25" s="3">
        <v>0.1094503098462245</v>
      </c>
      <c r="V25" s="3">
        <v>-2.4192510883102342E-2</v>
      </c>
      <c r="W25" s="23">
        <v>5.6756497093721436E-2</v>
      </c>
      <c r="X25" s="23">
        <v>0.18072595890525031</v>
      </c>
      <c r="Y25" s="3">
        <v>0.27177345788017004</v>
      </c>
      <c r="Z25" s="3"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v>0.29205248147287188</v>
      </c>
      <c r="AJ25" s="16">
        <v>32</v>
      </c>
      <c r="AK25" s="16">
        <v>40</v>
      </c>
      <c r="AL25" s="16">
        <v>80</v>
      </c>
      <c r="AM25" s="16">
        <v>20</v>
      </c>
      <c r="AN25" s="31"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v>78.404465905792648</v>
      </c>
      <c r="U26" s="3">
        <v>0.12110804826246102</v>
      </c>
      <c r="V26" s="3">
        <v>-3.532493590345262E-2</v>
      </c>
      <c r="W26" s="23">
        <v>4.1588454939953598E-2</v>
      </c>
      <c r="X26" s="23">
        <v>0.24532260846123055</v>
      </c>
      <c r="Y26" s="3">
        <v>0.31990417464088694</v>
      </c>
      <c r="Z26" s="3"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v>-6.2182526682476286E-2</v>
      </c>
      <c r="AJ26" s="16">
        <v>33</v>
      </c>
      <c r="AK26" s="16">
        <v>40</v>
      </c>
      <c r="AL26" s="16">
        <v>80</v>
      </c>
      <c r="AM26" s="16">
        <v>25</v>
      </c>
      <c r="AN26" s="31"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v>79.009186154852358</v>
      </c>
      <c r="U27" s="3">
        <v>0.1171666747443416</v>
      </c>
      <c r="V27" s="3">
        <v>1.6180881147980469E-2</v>
      </c>
      <c r="W27" s="23">
        <v>4.5448059360730632E-2</v>
      </c>
      <c r="X27" s="23">
        <v>0.20453460723201722</v>
      </c>
      <c r="Y27" s="3">
        <v>0.30325449251824182</v>
      </c>
      <c r="Z27" s="3"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v>-6.2182526682476286E-2</v>
      </c>
      <c r="AJ27" s="16">
        <v>34</v>
      </c>
      <c r="AK27" s="16">
        <v>29</v>
      </c>
      <c r="AL27" s="16">
        <v>58</v>
      </c>
      <c r="AM27" s="16">
        <v>22</v>
      </c>
      <c r="AN27" s="31"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v>80.162119102533822</v>
      </c>
      <c r="U28" s="3">
        <v>0.1232718288387742</v>
      </c>
      <c r="V28" s="3">
        <v>5.199983357264068E-2</v>
      </c>
      <c r="W28" s="23">
        <v>3.1052567808491853E-2</v>
      </c>
      <c r="X28" s="23">
        <v>0.17151795500439274</v>
      </c>
      <c r="Y28" s="3">
        <v>0.29360358407719811</v>
      </c>
      <c r="Z28" s="3"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v>-6.2182526682476286E-2</v>
      </c>
      <c r="AJ28" s="16">
        <v>35</v>
      </c>
      <c r="AK28" s="16">
        <v>30</v>
      </c>
      <c r="AL28" s="16">
        <v>60</v>
      </c>
      <c r="AM28" s="16">
        <v>14</v>
      </c>
      <c r="AN28" s="31"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v>79.226949116030895</v>
      </c>
      <c r="U29" s="3">
        <v>0.11147152713417775</v>
      </c>
      <c r="V29" s="3">
        <v>6.5394892273199556E-2</v>
      </c>
      <c r="W29" s="23">
        <v>1.4034328333361044E-2</v>
      </c>
      <c r="X29" s="23">
        <v>0.17688691930785108</v>
      </c>
      <c r="Y29" s="3">
        <v>0.28570023577463238</v>
      </c>
      <c r="Z29" s="3"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v>-6.2182526682476286E-2</v>
      </c>
      <c r="AJ29" s="16">
        <v>36</v>
      </c>
      <c r="AK29" s="16">
        <v>30</v>
      </c>
      <c r="AL29" s="16">
        <v>60</v>
      </c>
      <c r="AM29" s="16">
        <v>15</v>
      </c>
      <c r="AN29" s="31"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v>76.535127141222063</v>
      </c>
      <c r="U30" s="3">
        <v>9.3946686412439834E-2</v>
      </c>
      <c r="V30" s="3">
        <v>-4.9991408636840651E-2</v>
      </c>
      <c r="W30" s="23">
        <v>3.0537005651624882E-2</v>
      </c>
      <c r="X30" s="23">
        <v>0.25211542330184139</v>
      </c>
      <c r="Y30" s="3">
        <v>0.28713433217479184</v>
      </c>
      <c r="Z30" s="3"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v>-6.2182526682476286E-2</v>
      </c>
      <c r="AJ30" s="16">
        <v>37</v>
      </c>
      <c r="AK30" s="16">
        <v>30</v>
      </c>
      <c r="AL30" s="16">
        <v>60</v>
      </c>
      <c r="AM30" s="16">
        <v>25</v>
      </c>
      <c r="AN30" s="31"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v>73.607267354132802</v>
      </c>
      <c r="U31" s="3">
        <v>2.5851991727362675E-2</v>
      </c>
      <c r="V31" s="3">
        <v>1.2086080660089857E-2</v>
      </c>
      <c r="W31" s="23">
        <v>-2.0576411651926505E-2</v>
      </c>
      <c r="X31" s="23">
        <v>7.6764524503329157E-2</v>
      </c>
      <c r="Y31" s="3">
        <v>0.11268201488831865</v>
      </c>
      <c r="Z31" s="3"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v>0.19372969573303958</v>
      </c>
      <c r="AJ31" s="16">
        <v>38</v>
      </c>
      <c r="AK31" s="16">
        <v>30</v>
      </c>
      <c r="AL31" s="16">
        <v>60</v>
      </c>
      <c r="AM31" s="16">
        <v>17</v>
      </c>
      <c r="AN31" s="31"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v>76.702420251191313</v>
      </c>
      <c r="U32" s="3">
        <v>3.3120251991847302E-2</v>
      </c>
      <c r="V32" s="3">
        <v>6.6163838934130081E-2</v>
      </c>
      <c r="W32" s="23">
        <v>5.3837067153826086E-2</v>
      </c>
      <c r="X32" s="23">
        <v>4.4994678697720593E-2</v>
      </c>
      <c r="Y32" s="3">
        <v>0.10527831067395604</v>
      </c>
      <c r="Z32" s="3"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v>0.19372969573303958</v>
      </c>
      <c r="AJ32" s="16">
        <v>39</v>
      </c>
      <c r="AK32" s="16">
        <v>30</v>
      </c>
      <c r="AL32" s="16">
        <v>60</v>
      </c>
      <c r="AM32" s="16">
        <v>17</v>
      </c>
      <c r="AN32" s="31"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v>79.39503402966352</v>
      </c>
      <c r="U33" s="3">
        <v>3.6040483831152791E-2</v>
      </c>
      <c r="V33" s="3">
        <v>8.8811045554080661E-2</v>
      </c>
      <c r="W33" s="23">
        <v>0.22887708270320742</v>
      </c>
      <c r="X33" s="23">
        <v>3.067222775664584E-2</v>
      </c>
      <c r="Y33" s="3">
        <v>9.5798348203381747E-2</v>
      </c>
      <c r="Z33" s="3"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v>0.19372969573303958</v>
      </c>
      <c r="AJ33" s="16">
        <v>40</v>
      </c>
      <c r="AK33" s="16">
        <v>30</v>
      </c>
      <c r="AL33" s="16">
        <v>60</v>
      </c>
      <c r="AM33" s="16">
        <v>18</v>
      </c>
      <c r="AN33" s="31"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v>74.989265932878581</v>
      </c>
      <c r="U34" s="3">
        <v>3.0376060651704572E-2</v>
      </c>
      <c r="V34" s="3">
        <v>5.9936358244365356E-2</v>
      </c>
      <c r="W34" s="23">
        <v>1.7604810192765438E-2</v>
      </c>
      <c r="X34" s="23">
        <v>5.4673749541154469E-2</v>
      </c>
      <c r="Y34" s="3">
        <v>0.10428038829102869</v>
      </c>
      <c r="Z34" s="3"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v>0.19372969573303958</v>
      </c>
      <c r="AJ34" s="16">
        <v>41</v>
      </c>
      <c r="AK34" s="16">
        <v>30</v>
      </c>
      <c r="AL34" s="16">
        <v>60</v>
      </c>
      <c r="AM34" s="16">
        <v>19</v>
      </c>
      <c r="AN34" s="31"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v>77.698026495190206</v>
      </c>
      <c r="U35" s="3">
        <v>3.7438475233008695E-2</v>
      </c>
      <c r="V35" s="3">
        <v>4.02443687240139E-2</v>
      </c>
      <c r="W35" s="23">
        <v>3.156166382875214E-2</v>
      </c>
      <c r="X35" s="23">
        <v>3.9244943057106803E-2</v>
      </c>
      <c r="Y35" s="3">
        <v>0.10069441294487308</v>
      </c>
      <c r="Z35" s="3"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v>0.19372969573303958</v>
      </c>
      <c r="AJ35" s="16">
        <v>42</v>
      </c>
      <c r="AK35" s="16">
        <v>30</v>
      </c>
      <c r="AL35" s="16">
        <v>60</v>
      </c>
      <c r="AM35" s="16">
        <v>18</v>
      </c>
      <c r="AN35" s="31"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v>68.467146867385438</v>
      </c>
      <c r="U36" s="3">
        <v>-1.8663859111791734E-2</v>
      </c>
      <c r="V36" s="3">
        <v>1.6220622972758419E-2</v>
      </c>
      <c r="W36" s="23">
        <v>-2.8531546621998905E-2</v>
      </c>
      <c r="X36" s="23">
        <v>7.1392063050920912E-2</v>
      </c>
      <c r="Y36" s="3">
        <v>-9.3684112425007515E-2</v>
      </c>
      <c r="Z36" s="3"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v>0.19372969573303958</v>
      </c>
      <c r="AJ36" s="16">
        <v>43</v>
      </c>
      <c r="AK36" s="16">
        <v>30</v>
      </c>
      <c r="AL36" s="16">
        <v>60</v>
      </c>
      <c r="AM36" s="16">
        <v>21</v>
      </c>
      <c r="AN36" s="31"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v>84.776344917771098</v>
      </c>
      <c r="U37" s="3">
        <v>6.8004877591220328E-2</v>
      </c>
      <c r="V37" s="3">
        <v>6.4928807588075871E-2</v>
      </c>
      <c r="W37" s="23">
        <v>5.966019908404005E-2</v>
      </c>
      <c r="X37" s="23">
        <v>3.583052702189387E-2</v>
      </c>
      <c r="Y37" s="3">
        <v>0.13048775818187872</v>
      </c>
      <c r="Z37" s="3"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v>-8.732218916134557E-2</v>
      </c>
      <c r="AJ37" s="16">
        <v>44</v>
      </c>
      <c r="AK37" s="16">
        <v>30</v>
      </c>
      <c r="AL37" s="16">
        <v>60</v>
      </c>
      <c r="AM37" s="16">
        <v>19</v>
      </c>
      <c r="AN37" s="31"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v>76.308208230776344</v>
      </c>
      <c r="U38" s="3">
        <v>2.3900342812997938E-2</v>
      </c>
      <c r="V38" s="3">
        <v>2.0542005331856107E-2</v>
      </c>
      <c r="W38" s="23">
        <v>0.27227277536768596</v>
      </c>
      <c r="X38" s="23">
        <v>3.3666749174816386E-2</v>
      </c>
      <c r="Y38" s="3">
        <v>8.4758908610084782E-2</v>
      </c>
      <c r="Z38" s="3"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v>-8.732218916134557E-2</v>
      </c>
      <c r="AJ38" s="16">
        <v>45</v>
      </c>
      <c r="AK38" s="16">
        <v>30</v>
      </c>
      <c r="AL38" s="16">
        <v>60</v>
      </c>
      <c r="AM38" s="16">
        <v>20</v>
      </c>
      <c r="AN38" s="31"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v>75.585724981247751</v>
      </c>
      <c r="U39" s="3">
        <v>2.3990607932213772E-2</v>
      </c>
      <c r="V39" s="3">
        <v>2.1226553481496754E-2</v>
      </c>
      <c r="W39" s="23">
        <v>3.774890685457407E-4</v>
      </c>
      <c r="X39" s="23">
        <v>3.7637687967721337E-2</v>
      </c>
      <c r="Y39" s="3">
        <v>8.5408654173285942E-2</v>
      </c>
      <c r="Z39" s="3"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v>-8.732218916134557E-2</v>
      </c>
      <c r="AJ39" s="16">
        <v>46</v>
      </c>
      <c r="AK39" s="16">
        <v>30</v>
      </c>
      <c r="AL39" s="16">
        <v>60</v>
      </c>
      <c r="AM39" s="16">
        <v>20</v>
      </c>
      <c r="AN39" s="31"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v>72.748027974047062</v>
      </c>
      <c r="U40" s="3">
        <v>1.4372241043014048E-2</v>
      </c>
      <c r="V40" s="3">
        <v>2.6414800833420647E-2</v>
      </c>
      <c r="W40" s="23">
        <v>1.5206310334026259E-2</v>
      </c>
      <c r="X40" s="23">
        <v>5.4529828738244003E-2</v>
      </c>
      <c r="Y40" s="3">
        <v>7.9412842789742796E-2</v>
      </c>
      <c r="Z40" s="3"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v>-8.732218916134557E-2</v>
      </c>
      <c r="AJ40" s="16">
        <v>47</v>
      </c>
      <c r="AK40" s="16">
        <v>30</v>
      </c>
      <c r="AL40" s="16">
        <v>60</v>
      </c>
      <c r="AM40" s="16">
        <v>17</v>
      </c>
      <c r="AN40" s="31"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v>79.82455995657341</v>
      </c>
      <c r="U41" s="3">
        <v>0.10669094644441336</v>
      </c>
      <c r="V41" s="3">
        <v>-9.8204248765218216E-3</v>
      </c>
      <c r="W41" s="23">
        <v>2.5779980838921957E-2</v>
      </c>
      <c r="X41" s="23">
        <v>0.17156054972581028</v>
      </c>
      <c r="Y41" s="3">
        <v>0.29111683971858376</v>
      </c>
      <c r="Z41" s="3">
        <v>-4.6000025184793361E-2</v>
      </c>
      <c r="AA41" s="3">
        <v>23</v>
      </c>
      <c r="AB41" s="3">
        <v>37</v>
      </c>
      <c r="AC41" s="3">
        <v>0.6216216216216216</v>
      </c>
      <c r="AD41" s="37">
        <v>29.126213592233015</v>
      </c>
      <c r="AE41" s="37">
        <v>70.873786407766985</v>
      </c>
      <c r="AF41" s="37">
        <v>0</v>
      </c>
      <c r="AG41" s="21" t="s">
        <v>14</v>
      </c>
      <c r="AH41" s="45">
        <v>0.21323412688160953</v>
      </c>
      <c r="AJ41" s="16">
        <v>48</v>
      </c>
      <c r="AK41" s="16">
        <v>30</v>
      </c>
      <c r="AL41" s="16">
        <v>60</v>
      </c>
      <c r="AM41" s="16">
        <v>17</v>
      </c>
      <c r="AN41" s="31"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v>79.755874728891527</v>
      </c>
      <c r="U42" s="3">
        <v>8.3415381249316273E-2</v>
      </c>
      <c r="V42" s="3">
        <v>4.7640853710397654E-2</v>
      </c>
      <c r="W42" s="23">
        <v>3.9508578776067858E-2</v>
      </c>
      <c r="X42" s="23">
        <v>0.11481142026045242</v>
      </c>
      <c r="Y42" s="3">
        <v>0.23222711014472766</v>
      </c>
      <c r="Z42" s="3">
        <v>-0.10028977312884309</v>
      </c>
      <c r="AA42" s="3">
        <v>23</v>
      </c>
      <c r="AB42" s="3">
        <v>37</v>
      </c>
      <c r="AC42" s="3">
        <v>0.6216216216216216</v>
      </c>
      <c r="AD42" s="37">
        <v>29.126213592233015</v>
      </c>
      <c r="AE42" s="37">
        <v>70.873786407766985</v>
      </c>
      <c r="AF42" s="37">
        <v>0</v>
      </c>
      <c r="AG42" s="21" t="s">
        <v>14</v>
      </c>
      <c r="AH42" s="45">
        <v>0.21323412688160953</v>
      </c>
      <c r="AJ42" s="16">
        <v>49</v>
      </c>
      <c r="AK42" s="16">
        <v>30</v>
      </c>
      <c r="AL42" s="16">
        <v>60</v>
      </c>
      <c r="AM42" s="16">
        <v>19</v>
      </c>
      <c r="AN42" s="31"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v>77.44016304194966</v>
      </c>
      <c r="U43" s="3">
        <v>7.2687224669603534E-2</v>
      </c>
      <c r="V43" s="3">
        <v>-1.3677570548148499E-2</v>
      </c>
      <c r="W43" s="23">
        <v>1.8057715569379615E-2</v>
      </c>
      <c r="X43" s="23">
        <v>0.16929066391531722</v>
      </c>
      <c r="Y43" s="3">
        <v>0.25644494560693193</v>
      </c>
      <c r="Z43" s="3">
        <v>-7.1819259750360173E-2</v>
      </c>
      <c r="AA43" s="3">
        <v>23</v>
      </c>
      <c r="AB43" s="3">
        <v>37</v>
      </c>
      <c r="AC43" s="3">
        <v>0.6216216216216216</v>
      </c>
      <c r="AD43" s="37">
        <v>29.126213592233015</v>
      </c>
      <c r="AE43" s="37">
        <v>70.873786407766985</v>
      </c>
      <c r="AF43" s="37">
        <v>0</v>
      </c>
      <c r="AG43" s="21" t="s">
        <v>14</v>
      </c>
      <c r="AH43" s="45">
        <v>0.21323412688160953</v>
      </c>
      <c r="AJ43" s="16">
        <v>50</v>
      </c>
      <c r="AK43" s="16">
        <v>30</v>
      </c>
      <c r="AL43" s="16">
        <v>60</v>
      </c>
      <c r="AM43" s="16">
        <v>17</v>
      </c>
      <c r="AN43" s="31"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v>81.360409261273702</v>
      </c>
      <c r="U44" s="3">
        <v>0.1443221123398451</v>
      </c>
      <c r="V44" s="3">
        <v>2.57266111923318E-2</v>
      </c>
      <c r="W44" s="23">
        <v>5.2592874833301571E-2</v>
      </c>
      <c r="X44" s="23">
        <v>0.19018082915419676</v>
      </c>
      <c r="Y44" s="3">
        <v>0.3268870863975103</v>
      </c>
      <c r="Z44" s="3">
        <v>-9.3564757558957753E-2</v>
      </c>
      <c r="AA44" s="3">
        <v>22</v>
      </c>
      <c r="AB44" s="3">
        <v>42</v>
      </c>
      <c r="AC44" s="3">
        <v>0.52380952380952384</v>
      </c>
      <c r="AD44" s="37">
        <v>65.373134328358219</v>
      </c>
      <c r="AE44" s="37">
        <v>34.626865671641795</v>
      </c>
      <c r="AF44" s="37">
        <v>0</v>
      </c>
      <c r="AG44" s="21" t="s">
        <v>15</v>
      </c>
      <c r="AH44" s="45">
        <v>2.343017376717707E-2</v>
      </c>
      <c r="AJ44" s="16">
        <v>51</v>
      </c>
      <c r="AK44" s="16">
        <v>30</v>
      </c>
      <c r="AL44" s="16">
        <v>60</v>
      </c>
      <c r="AM44" s="16">
        <v>20</v>
      </c>
      <c r="AN44" s="31"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v>82.285173743568038</v>
      </c>
      <c r="U45" s="3">
        <v>0.14609117969606766</v>
      </c>
      <c r="V45" s="3">
        <v>9.0639931324138723E-2</v>
      </c>
      <c r="W45" s="23">
        <v>4.1572046611082596E-2</v>
      </c>
      <c r="X45" s="23">
        <v>0.16505650547615505</v>
      </c>
      <c r="Y45" s="3">
        <v>0.31344594913286544</v>
      </c>
      <c r="Z45" s="3">
        <v>-0.14877546349279011</v>
      </c>
      <c r="AA45" s="3">
        <v>22</v>
      </c>
      <c r="AB45" s="3">
        <v>42</v>
      </c>
      <c r="AC45" s="3">
        <v>0.52380952380952384</v>
      </c>
      <c r="AD45" s="37">
        <v>65.373134328358219</v>
      </c>
      <c r="AE45" s="37">
        <v>34.626865671641795</v>
      </c>
      <c r="AF45" s="37">
        <v>0</v>
      </c>
      <c r="AG45" s="21" t="s">
        <v>15</v>
      </c>
      <c r="AH45" s="45">
        <v>2.343017376717707E-2</v>
      </c>
      <c r="AJ45" s="16">
        <v>52</v>
      </c>
      <c r="AK45" s="16">
        <v>30</v>
      </c>
      <c r="AL45" s="16">
        <v>60</v>
      </c>
      <c r="AM45" s="16">
        <v>19</v>
      </c>
      <c r="AN45" s="31"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v>84.807014314953307</v>
      </c>
      <c r="U46" s="3">
        <v>0.19069982083717904</v>
      </c>
      <c r="V46" s="3">
        <v>5.9581342863561676E-2</v>
      </c>
      <c r="W46" s="23">
        <v>3.5938794405730681E-2</v>
      </c>
      <c r="X46" s="23">
        <v>0.16904620341459575</v>
      </c>
      <c r="Y46" s="3">
        <v>0.34526698882036544</v>
      </c>
      <c r="Z46" s="3">
        <v>-6.0772152507332075E-2</v>
      </c>
      <c r="AA46" s="3">
        <v>22</v>
      </c>
      <c r="AB46" s="3">
        <v>42</v>
      </c>
      <c r="AC46" s="3">
        <v>0.52380952380952384</v>
      </c>
      <c r="AD46" s="37">
        <v>65.373134328358219</v>
      </c>
      <c r="AE46" s="37">
        <v>34.626865671641795</v>
      </c>
      <c r="AF46" s="37">
        <v>0</v>
      </c>
      <c r="AG46" s="21" t="s">
        <v>15</v>
      </c>
      <c r="AH46" s="45">
        <v>2.343017376717707E-2</v>
      </c>
      <c r="AJ46" s="16">
        <v>53</v>
      </c>
      <c r="AK46" s="16">
        <v>30</v>
      </c>
      <c r="AL46" s="16">
        <v>60</v>
      </c>
      <c r="AM46" s="16">
        <v>15</v>
      </c>
      <c r="AN46" s="31"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v>86.606103315946797</v>
      </c>
      <c r="U47" s="3">
        <v>0.25885419328461173</v>
      </c>
      <c r="V47" s="3">
        <v>7.7171150896646223E-2</v>
      </c>
      <c r="W47" s="23">
        <v>4.6826921091216986E-2</v>
      </c>
      <c r="X47" s="23">
        <v>0.21578447065944706</v>
      </c>
      <c r="Y47" s="3">
        <v>0.41491173575152379</v>
      </c>
      <c r="Z47" s="3">
        <v>-5.454477563175051E-2</v>
      </c>
      <c r="AA47" s="3">
        <v>22</v>
      </c>
      <c r="AB47" s="3">
        <v>42</v>
      </c>
      <c r="AC47" s="3">
        <v>0.52380952380952384</v>
      </c>
      <c r="AD47" s="37">
        <v>65.373134328358219</v>
      </c>
      <c r="AE47" s="37">
        <v>34.626865671641795</v>
      </c>
      <c r="AF47" s="37">
        <v>0</v>
      </c>
      <c r="AG47" s="21" t="s">
        <v>15</v>
      </c>
      <c r="AH47" s="45">
        <v>2.343017376717707E-2</v>
      </c>
      <c r="AJ47" s="16">
        <v>54</v>
      </c>
      <c r="AK47" s="16">
        <v>30</v>
      </c>
      <c r="AL47" s="16">
        <v>60</v>
      </c>
      <c r="AM47" s="16">
        <v>20</v>
      </c>
      <c r="AN47" s="31"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v>79.754565852368827</v>
      </c>
      <c r="U48" s="3">
        <v>0.10905730129390021</v>
      </c>
      <c r="V48" s="3">
        <v>6.1487244242839162E-2</v>
      </c>
      <c r="W48" s="23">
        <v>3.7965285955660254E-2</v>
      </c>
      <c r="X48" s="23">
        <v>0.15750884278527208</v>
      </c>
      <c r="Y48" s="3">
        <v>0.27594889020698932</v>
      </c>
      <c r="Z48" s="3">
        <v>-0.15991569919719323</v>
      </c>
      <c r="AA48" s="3">
        <v>22</v>
      </c>
      <c r="AB48" s="3">
        <v>42</v>
      </c>
      <c r="AC48" s="3">
        <v>0.52380952380952384</v>
      </c>
      <c r="AD48" s="37">
        <v>65.373134328358219</v>
      </c>
      <c r="AE48" s="37">
        <v>34.626865671641795</v>
      </c>
      <c r="AF48" s="37">
        <v>0</v>
      </c>
      <c r="AG48" s="21" t="s">
        <v>15</v>
      </c>
      <c r="AH48" s="45">
        <v>2.343017376717707E-2</v>
      </c>
      <c r="AJ48" s="16">
        <v>55</v>
      </c>
      <c r="AK48" s="16">
        <v>30</v>
      </c>
      <c r="AL48" s="16">
        <v>60</v>
      </c>
      <c r="AM48" s="16">
        <v>18</v>
      </c>
      <c r="AN48" s="31"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v>80.754110824739683</v>
      </c>
      <c r="U49" s="3">
        <v>0.12576776835331963</v>
      </c>
      <c r="V49" s="3">
        <v>4.4556882194945469E-2</v>
      </c>
      <c r="W49" s="23">
        <v>5.6856565593528439E-2</v>
      </c>
      <c r="X49" s="23">
        <v>0.1753500118809995</v>
      </c>
      <c r="Y49" s="3">
        <v>0.30628052842501602</v>
      </c>
      <c r="Z49" s="3">
        <v>-0.11840012632956226</v>
      </c>
      <c r="AA49" s="3">
        <v>22</v>
      </c>
      <c r="AB49" s="3">
        <v>42</v>
      </c>
      <c r="AC49" s="3">
        <v>0.52380952380952384</v>
      </c>
      <c r="AD49" s="37">
        <v>65.373134328358219</v>
      </c>
      <c r="AE49" s="37">
        <v>34.626865671641795</v>
      </c>
      <c r="AF49" s="37">
        <v>0</v>
      </c>
      <c r="AG49" s="21" t="s">
        <v>15</v>
      </c>
      <c r="AH49" s="45">
        <v>2.343017376717707E-2</v>
      </c>
      <c r="AJ49" s="16">
        <v>56</v>
      </c>
      <c r="AK49" s="16">
        <v>26</v>
      </c>
      <c r="AL49" s="16">
        <v>52</v>
      </c>
      <c r="AM49" s="16">
        <v>10</v>
      </c>
      <c r="AN49" s="31"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v>82.372129169018592</v>
      </c>
      <c r="U50" s="3">
        <v>0.1646391540909557</v>
      </c>
      <c r="V50" s="3">
        <v>3.6338349646607648E-2</v>
      </c>
      <c r="W50" s="23">
        <v>4.7743522718536165E-2</v>
      </c>
      <c r="X50" s="23">
        <v>0.1887927405619424</v>
      </c>
      <c r="Y50" s="3">
        <v>0.33706629096812457</v>
      </c>
      <c r="Z50" s="3">
        <v>-8.1683544029316768E-2</v>
      </c>
      <c r="AA50" s="3">
        <v>38</v>
      </c>
      <c r="AB50" s="3">
        <v>46</v>
      </c>
      <c r="AC50" s="3">
        <v>0.82608695652173914</v>
      </c>
      <c r="AD50" s="37">
        <v>54.301075268817215</v>
      </c>
      <c r="AE50" s="37">
        <v>45.6989247311828</v>
      </c>
      <c r="AF50" s="37">
        <v>0</v>
      </c>
      <c r="AG50" s="21" t="s">
        <v>16</v>
      </c>
      <c r="AH50" s="45">
        <v>-4.6699653881823497E-2</v>
      </c>
      <c r="AJ50" s="16">
        <v>57</v>
      </c>
      <c r="AK50" s="16">
        <v>30</v>
      </c>
      <c r="AL50" s="16">
        <v>60</v>
      </c>
      <c r="AM50" s="16">
        <v>19</v>
      </c>
      <c r="AN50" s="31"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v>83.66600265340756</v>
      </c>
      <c r="U51" s="3">
        <v>0.16134389371486973</v>
      </c>
      <c r="V51" s="3">
        <v>8.1000022338049177E-2</v>
      </c>
      <c r="W51" s="23">
        <v>3.5535850180326241E-2</v>
      </c>
      <c r="X51" s="23">
        <v>0.16470823024703748</v>
      </c>
      <c r="Y51" s="3">
        <v>0.32947845169071077</v>
      </c>
      <c r="Z51" s="3">
        <v>-0.10355596564695863</v>
      </c>
      <c r="AA51" s="3">
        <v>38</v>
      </c>
      <c r="AB51" s="3">
        <v>46</v>
      </c>
      <c r="AC51" s="3">
        <v>0.82608695652173914</v>
      </c>
      <c r="AD51" s="37">
        <v>54.301075268817215</v>
      </c>
      <c r="AE51" s="37">
        <v>45.6989247311828</v>
      </c>
      <c r="AF51" s="37">
        <v>0</v>
      </c>
      <c r="AG51" s="21" t="s">
        <v>16</v>
      </c>
      <c r="AH51" s="45">
        <v>-4.6699653881823497E-2</v>
      </c>
      <c r="AJ51" s="16">
        <v>58</v>
      </c>
      <c r="AK51" s="16">
        <v>30</v>
      </c>
      <c r="AL51" s="16">
        <v>60</v>
      </c>
      <c r="AM51" s="16">
        <v>19</v>
      </c>
      <c r="AN51" s="31"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v>82.179733696479346</v>
      </c>
      <c r="U52" s="3">
        <v>0.14356278725764704</v>
      </c>
      <c r="V52" s="3">
        <v>4.7324988503908066E-2</v>
      </c>
      <c r="W52" s="23">
        <v>3.9161580656742294E-2</v>
      </c>
      <c r="X52" s="23">
        <v>0.16177034819631056</v>
      </c>
      <c r="Y52" s="3">
        <v>0.30890980496453002</v>
      </c>
      <c r="Z52" s="3">
        <v>-8.4937769237531824E-2</v>
      </c>
      <c r="AA52" s="3">
        <v>38</v>
      </c>
      <c r="AB52" s="3">
        <v>46</v>
      </c>
      <c r="AC52" s="3">
        <v>0.82608695652173914</v>
      </c>
      <c r="AD52" s="37">
        <v>54.301075268817215</v>
      </c>
      <c r="AE52" s="37">
        <v>45.6989247311828</v>
      </c>
      <c r="AF52" s="37">
        <v>0</v>
      </c>
      <c r="AG52" s="21" t="s">
        <v>16</v>
      </c>
      <c r="AH52" s="45">
        <v>-4.6699653881823497E-2</v>
      </c>
      <c r="AJ52" s="16">
        <v>59</v>
      </c>
      <c r="AK52" s="16">
        <v>30</v>
      </c>
      <c r="AL52" s="16">
        <v>60</v>
      </c>
      <c r="AM52" s="16">
        <v>18</v>
      </c>
      <c r="AN52" s="31"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v>82.427553635493609</v>
      </c>
      <c r="U53" s="3">
        <v>0.16445859872611462</v>
      </c>
      <c r="V53" s="3">
        <v>6.8579167655057893E-2</v>
      </c>
      <c r="W53" s="23">
        <v>5.4451215398799248E-2</v>
      </c>
      <c r="X53" s="23">
        <v>0.18985086837363221</v>
      </c>
      <c r="Y53" s="3">
        <v>0.33797796742580294</v>
      </c>
      <c r="Z53" s="3">
        <v>-9.8969006487508102E-2</v>
      </c>
      <c r="AA53" s="3">
        <v>38</v>
      </c>
      <c r="AB53" s="3">
        <v>46</v>
      </c>
      <c r="AC53" s="3">
        <v>0.82608695652173914</v>
      </c>
      <c r="AD53" s="37">
        <v>54.301075268817215</v>
      </c>
      <c r="AE53" s="37">
        <v>45.6989247311828</v>
      </c>
      <c r="AF53" s="37">
        <v>0</v>
      </c>
      <c r="AG53" s="21" t="s">
        <v>16</v>
      </c>
      <c r="AH53" s="45">
        <v>-4.6699653881823497E-2</v>
      </c>
      <c r="AJ53" s="16">
        <v>60</v>
      </c>
      <c r="AK53" s="16">
        <v>30</v>
      </c>
      <c r="AL53" s="16">
        <v>60</v>
      </c>
      <c r="AM53" s="16">
        <v>21</v>
      </c>
      <c r="AN53" s="31"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v>80.605380445394374</v>
      </c>
      <c r="U54" s="3">
        <v>0.12134996731314013</v>
      </c>
      <c r="V54" s="3">
        <v>6.2433561372274571E-2</v>
      </c>
      <c r="W54" s="23">
        <v>3.502062079444327E-2</v>
      </c>
      <c r="X54" s="23">
        <v>0.15560113181536381</v>
      </c>
      <c r="Y54" s="3">
        <v>0.2834330302886755</v>
      </c>
      <c r="Z54" s="3">
        <v>-0.14113201862847241</v>
      </c>
      <c r="AA54" s="3">
        <v>38</v>
      </c>
      <c r="AB54" s="3">
        <v>46</v>
      </c>
      <c r="AC54" s="3">
        <v>0.82608695652173914</v>
      </c>
      <c r="AD54" s="37">
        <v>54.301075268817215</v>
      </c>
      <c r="AE54" s="37">
        <v>45.6989247311828</v>
      </c>
      <c r="AF54" s="37">
        <v>0</v>
      </c>
      <c r="AG54" s="21" t="s">
        <v>16</v>
      </c>
      <c r="AH54" s="45">
        <v>-4.6699653881823497E-2</v>
      </c>
      <c r="AJ54" s="16">
        <v>61</v>
      </c>
      <c r="AK54" s="16">
        <v>30</v>
      </c>
      <c r="AL54" s="16">
        <v>60</v>
      </c>
      <c r="AM54" s="16">
        <v>30</v>
      </c>
      <c r="AN54" s="31"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v>83.943874794648551</v>
      </c>
      <c r="U55" s="3">
        <v>0.18145481497167659</v>
      </c>
      <c r="V55" s="3">
        <v>5.5126838318251908E-2</v>
      </c>
      <c r="W55" s="23">
        <v>4.5229428031309103E-2</v>
      </c>
      <c r="X55" s="23">
        <v>0.17479836320108313</v>
      </c>
      <c r="Y55" s="3">
        <v>0.34364769784111215</v>
      </c>
      <c r="Z55" s="3">
        <v>-7.7018093647779992E-2</v>
      </c>
      <c r="AA55" s="3">
        <v>38</v>
      </c>
      <c r="AB55" s="3">
        <v>46</v>
      </c>
      <c r="AC55" s="3">
        <v>0.82608695652173914</v>
      </c>
      <c r="AD55" s="37">
        <v>54.301075268817215</v>
      </c>
      <c r="AE55" s="37">
        <v>45.6989247311828</v>
      </c>
      <c r="AF55" s="37">
        <v>0</v>
      </c>
      <c r="AG55" s="21" t="s">
        <v>16</v>
      </c>
      <c r="AH55" s="45">
        <v>-4.6699653881823497E-2</v>
      </c>
      <c r="AJ55" s="16">
        <v>62</v>
      </c>
      <c r="AK55" s="16">
        <v>30</v>
      </c>
      <c r="AL55" s="16">
        <v>60</v>
      </c>
      <c r="AM55" s="16">
        <v>10</v>
      </c>
      <c r="AN55" s="31"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v>79.722505222298807</v>
      </c>
      <c r="U56" s="3">
        <v>0.12402178390005031</v>
      </c>
      <c r="V56" s="3">
        <v>-1.1887258799459399E-2</v>
      </c>
      <c r="W56" s="23">
        <v>3.4322779243623536E-2</v>
      </c>
      <c r="X56" s="23">
        <v>0.20840311364703212</v>
      </c>
      <c r="Y56" s="3">
        <v>0.31815797116771799</v>
      </c>
      <c r="Z56" s="3">
        <v>-7.3837962443517383E-2</v>
      </c>
      <c r="AA56" s="3">
        <v>16</v>
      </c>
      <c r="AB56" s="3">
        <v>37</v>
      </c>
      <c r="AC56" s="3">
        <v>0.43243243243243246</v>
      </c>
      <c r="AD56" s="37">
        <v>37.323943661971832</v>
      </c>
      <c r="AE56" s="37">
        <v>62.676056338028175</v>
      </c>
      <c r="AF56" s="37">
        <v>0</v>
      </c>
      <c r="AG56" s="21" t="s">
        <v>17</v>
      </c>
      <c r="AH56" s="45">
        <v>-0.15048590688299318</v>
      </c>
      <c r="AJ56" s="16">
        <v>63</v>
      </c>
      <c r="AK56" s="16">
        <v>30</v>
      </c>
      <c r="AL56" s="16">
        <v>60</v>
      </c>
      <c r="AM56" s="16">
        <v>18</v>
      </c>
      <c r="AN56" s="31"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v>78.997301915268338</v>
      </c>
      <c r="U57" s="3">
        <v>0.10320818776755397</v>
      </c>
      <c r="V57" s="3">
        <v>3.4906464974070461E-2</v>
      </c>
      <c r="W57" s="23">
        <v>3.8435423638391787E-2</v>
      </c>
      <c r="X57" s="23">
        <v>0.17676991008401602</v>
      </c>
      <c r="Y57" s="3">
        <v>0.28207831301687586</v>
      </c>
      <c r="Z57" s="3">
        <v>-0.11591287055019944</v>
      </c>
      <c r="AA57" s="3">
        <v>16</v>
      </c>
      <c r="AB57" s="3">
        <v>37</v>
      </c>
      <c r="AC57" s="3">
        <v>0.43243243243243246</v>
      </c>
      <c r="AD57" s="37">
        <v>37.323943661971832</v>
      </c>
      <c r="AE57" s="37">
        <v>62.676056338028175</v>
      </c>
      <c r="AF57" s="37">
        <v>0</v>
      </c>
      <c r="AG57" s="21" t="s">
        <v>17</v>
      </c>
      <c r="AH57" s="45">
        <v>-0.15048590688299318</v>
      </c>
      <c r="AJ57" s="16">
        <v>64</v>
      </c>
      <c r="AK57" s="16">
        <v>30</v>
      </c>
      <c r="AL57" s="16">
        <v>60</v>
      </c>
      <c r="AM57" s="16">
        <v>19</v>
      </c>
      <c r="AN57" s="31"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v>81.187626874172352</v>
      </c>
      <c r="U58" s="3">
        <v>0.11432968724234596</v>
      </c>
      <c r="V58" s="3">
        <v>5.2168954470026313E-2</v>
      </c>
      <c r="W58" s="23">
        <v>3.1659043180575976E-2</v>
      </c>
      <c r="X58" s="23">
        <v>0.13520333657947284</v>
      </c>
      <c r="Y58" s="3">
        <v>0.26993381971937785</v>
      </c>
      <c r="Z58" s="3">
        <v>-9.2936580400844238E-2</v>
      </c>
      <c r="AA58" s="3">
        <v>16</v>
      </c>
      <c r="AB58" s="3">
        <v>37</v>
      </c>
      <c r="AC58" s="3">
        <v>0.43243243243243246</v>
      </c>
      <c r="AD58" s="37">
        <v>37.323943661971832</v>
      </c>
      <c r="AE58" s="37">
        <v>62.676056338028175</v>
      </c>
      <c r="AF58" s="37">
        <v>0</v>
      </c>
      <c r="AG58" s="21" t="s">
        <v>17</v>
      </c>
      <c r="AH58" s="45">
        <v>-0.15048590688299318</v>
      </c>
      <c r="AJ58" s="16">
        <v>65</v>
      </c>
      <c r="AK58" s="16">
        <v>30</v>
      </c>
      <c r="AL58" s="16">
        <v>60</v>
      </c>
      <c r="AM58" s="16">
        <v>17</v>
      </c>
      <c r="AN58" s="31"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v>84.509872371530065</v>
      </c>
      <c r="U59" s="3">
        <v>0.17472397899024547</v>
      </c>
      <c r="V59" s="3">
        <v>8.4265265616842E-2</v>
      </c>
      <c r="W59" s="23">
        <v>3.5218579002459394E-2</v>
      </c>
      <c r="X59" s="23">
        <v>0.15988640411936914</v>
      </c>
      <c r="Y59" s="3">
        <v>0.33222069769622814</v>
      </c>
      <c r="Z59" s="3">
        <v>-7.2184358172986407E-2</v>
      </c>
      <c r="AA59" s="3">
        <v>16</v>
      </c>
      <c r="AB59" s="3">
        <v>37</v>
      </c>
      <c r="AC59" s="3">
        <v>0.43243243243243246</v>
      </c>
      <c r="AD59" s="37">
        <v>37.323943661971832</v>
      </c>
      <c r="AE59" s="37">
        <v>62.676056338028175</v>
      </c>
      <c r="AF59" s="37">
        <v>0</v>
      </c>
      <c r="AG59" s="21" t="s">
        <v>17</v>
      </c>
      <c r="AH59" s="45">
        <v>-0.15048590688299318</v>
      </c>
      <c r="AJ59" s="16">
        <v>66</v>
      </c>
      <c r="AK59" s="16">
        <v>30</v>
      </c>
      <c r="AL59" s="16">
        <v>60</v>
      </c>
      <c r="AM59" s="16">
        <v>18</v>
      </c>
      <c r="AN59" s="31"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v>80.448385263191497</v>
      </c>
      <c r="U60" s="3">
        <v>0.11917914157874383</v>
      </c>
      <c r="V60" s="3">
        <v>6.2001294436426824E-2</v>
      </c>
      <c r="W60" s="23">
        <v>3.5294274989523575E-2</v>
      </c>
      <c r="X60" s="23">
        <v>0.15412074991887223</v>
      </c>
      <c r="Y60" s="3">
        <v>0.27921129021087093</v>
      </c>
      <c r="Z60" s="3">
        <v>-0.14203711971426752</v>
      </c>
      <c r="AA60" s="3">
        <v>16</v>
      </c>
      <c r="AB60" s="3">
        <v>37</v>
      </c>
      <c r="AC60" s="3">
        <v>0.43243243243243246</v>
      </c>
      <c r="AD60" s="37">
        <v>37.323943661971832</v>
      </c>
      <c r="AE60" s="37">
        <v>62.676056338028175</v>
      </c>
      <c r="AF60" s="37">
        <v>0</v>
      </c>
      <c r="AG60" s="21" t="s">
        <v>17</v>
      </c>
      <c r="AH60" s="45">
        <v>-0.15048590688299318</v>
      </c>
      <c r="AJ60" s="16">
        <v>67</v>
      </c>
      <c r="AK60" s="16">
        <v>30</v>
      </c>
      <c r="AL60" s="16">
        <v>60</v>
      </c>
      <c r="AM60" s="16">
        <v>16</v>
      </c>
      <c r="AN60" s="31"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v>78.917354280546562</v>
      </c>
      <c r="U61" s="3">
        <v>0.11549472953628595</v>
      </c>
      <c r="V61" s="3">
        <v>-3.3585589772475916E-2</v>
      </c>
      <c r="W61" s="23">
        <v>2.9150858421813964E-2</v>
      </c>
      <c r="X61" s="23">
        <v>0.225655423156635</v>
      </c>
      <c r="Y61" s="3">
        <v>0.31790712666995169</v>
      </c>
      <c r="Z61" s="3">
        <v>-7.2986377526250173E-2</v>
      </c>
      <c r="AA61" s="3">
        <v>16</v>
      </c>
      <c r="AB61" s="3">
        <v>37</v>
      </c>
      <c r="AC61" s="3">
        <v>0.43243243243243246</v>
      </c>
      <c r="AD61" s="37">
        <v>37.323943661971832</v>
      </c>
      <c r="AE61" s="37">
        <v>62.676056338028175</v>
      </c>
      <c r="AF61" s="37">
        <v>0</v>
      </c>
      <c r="AG61" s="21" t="s">
        <v>17</v>
      </c>
      <c r="AH61" s="45">
        <v>-0.15048590688299318</v>
      </c>
      <c r="AJ61" s="16">
        <v>68</v>
      </c>
      <c r="AK61" s="16">
        <v>30</v>
      </c>
      <c r="AL61" s="16">
        <v>60</v>
      </c>
      <c r="AM61" s="16">
        <v>15</v>
      </c>
      <c r="AN61" s="31"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v>79.21634526913094</v>
      </c>
      <c r="U62" s="3">
        <v>0.12265607765276856</v>
      </c>
      <c r="V62" s="3">
        <v>-5.6171433255799985E-4</v>
      </c>
      <c r="W62" s="23">
        <v>4.295922773683989E-2</v>
      </c>
      <c r="X62" s="23">
        <v>0.22741253752205973</v>
      </c>
      <c r="Y62" s="3">
        <v>0.32355095809134232</v>
      </c>
      <c r="Z62" s="3">
        <v>-7.5053152458183614E-2</v>
      </c>
      <c r="AA62" s="3">
        <v>16</v>
      </c>
      <c r="AB62" s="3">
        <v>40</v>
      </c>
      <c r="AC62" s="3">
        <v>0.4</v>
      </c>
      <c r="AD62" s="37">
        <v>36.034115138592746</v>
      </c>
      <c r="AE62" s="37">
        <v>57.569296375266518</v>
      </c>
      <c r="AF62" s="37">
        <v>6.3965884861407236</v>
      </c>
      <c r="AG62" s="21" t="s">
        <v>18</v>
      </c>
      <c r="AH62" s="45">
        <v>5.9796026590770365E-2</v>
      </c>
      <c r="AJ62" s="16">
        <v>69</v>
      </c>
      <c r="AK62" s="16">
        <v>30</v>
      </c>
      <c r="AL62" s="16">
        <v>60</v>
      </c>
      <c r="AM62" s="16">
        <v>12</v>
      </c>
      <c r="AN62" s="31"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v>77.32959182494163</v>
      </c>
      <c r="U63" s="3">
        <v>9.293981481481485E-2</v>
      </c>
      <c r="V63" s="3">
        <v>4.3374042726729289E-2</v>
      </c>
      <c r="W63" s="23">
        <v>2.5038002171552689E-2</v>
      </c>
      <c r="X63" s="23">
        <v>0.21682408896512295</v>
      </c>
      <c r="Y63" s="3">
        <v>0.28345399412516831</v>
      </c>
      <c r="Z63" s="3">
        <v>-0.14649415692821366</v>
      </c>
      <c r="AA63" s="3">
        <v>16</v>
      </c>
      <c r="AB63" s="3">
        <v>40</v>
      </c>
      <c r="AC63" s="3">
        <v>0.4</v>
      </c>
      <c r="AD63" s="37">
        <v>36.034115138592746</v>
      </c>
      <c r="AE63" s="37">
        <v>57.569296375266518</v>
      </c>
      <c r="AF63" s="37">
        <v>6.3965884861407236</v>
      </c>
      <c r="AG63" s="21" t="s">
        <v>18</v>
      </c>
      <c r="AH63" s="45">
        <v>5.9796026590770365E-2</v>
      </c>
      <c r="AJ63" s="16">
        <v>70</v>
      </c>
      <c r="AK63" s="16">
        <v>30</v>
      </c>
      <c r="AL63" s="16">
        <v>60</v>
      </c>
      <c r="AM63" s="16">
        <v>15</v>
      </c>
      <c r="AN63" s="31"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v>78.910650461788251</v>
      </c>
      <c r="U64" s="3">
        <v>9.3782117163412129E-2</v>
      </c>
      <c r="V64" s="3">
        <v>6.7786616337683098E-2</v>
      </c>
      <c r="W64" s="23">
        <v>2.3241858632178605E-2</v>
      </c>
      <c r="X64" s="23">
        <v>0.15492125598366274</v>
      </c>
      <c r="Y64" s="3">
        <v>0.2621629136538336</v>
      </c>
      <c r="Z64" s="3">
        <v>-0.13377249857357743</v>
      </c>
      <c r="AA64" s="3">
        <v>16</v>
      </c>
      <c r="AB64" s="3">
        <v>40</v>
      </c>
      <c r="AC64" s="3">
        <v>0.4</v>
      </c>
      <c r="AD64" s="37">
        <v>36.034115138592746</v>
      </c>
      <c r="AE64" s="37">
        <v>57.569296375266518</v>
      </c>
      <c r="AF64" s="37">
        <v>6.3965884861407236</v>
      </c>
      <c r="AG64" s="21" t="s">
        <v>18</v>
      </c>
      <c r="AH64" s="45">
        <v>5.9796026590770365E-2</v>
      </c>
      <c r="AJ64" s="16">
        <v>71</v>
      </c>
      <c r="AK64" s="16">
        <v>30</v>
      </c>
      <c r="AL64" s="16">
        <v>60</v>
      </c>
      <c r="AM64" s="16">
        <v>17</v>
      </c>
      <c r="AN64" s="31"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v>75.376942507417013</v>
      </c>
      <c r="U65" s="3">
        <v>2.4919823177602489E-2</v>
      </c>
      <c r="V65" s="3">
        <v>9.417326298467199E-3</v>
      </c>
      <c r="W65" s="23">
        <v>-5.2362059420557293E-2</v>
      </c>
      <c r="X65" s="23">
        <v>4.6049019774824985E-2</v>
      </c>
      <c r="Y65" s="3">
        <v>9.8466903256021046E-2</v>
      </c>
      <c r="Z65" s="3">
        <v>-5.3521718577656412E-2</v>
      </c>
      <c r="AA65" s="3">
        <v>16</v>
      </c>
      <c r="AB65" s="3">
        <v>40</v>
      </c>
      <c r="AC65" s="3">
        <v>0.4</v>
      </c>
      <c r="AD65" s="37">
        <v>36.034115138592746</v>
      </c>
      <c r="AE65" s="37">
        <v>57.569296375266518</v>
      </c>
      <c r="AF65" s="37">
        <v>6.3965884861407236</v>
      </c>
      <c r="AG65" s="21" t="s">
        <v>18</v>
      </c>
      <c r="AH65" s="45">
        <v>5.9796026590770365E-2</v>
      </c>
      <c r="AJ65" s="16">
        <v>72</v>
      </c>
      <c r="AK65" s="16">
        <v>30</v>
      </c>
      <c r="AL65" s="16">
        <v>60</v>
      </c>
      <c r="AM65" s="16">
        <v>19</v>
      </c>
      <c r="AN65" s="31"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v>78.307070151168261</v>
      </c>
      <c r="U66" s="3">
        <v>9.9248666989820697E-2</v>
      </c>
      <c r="V66" s="3">
        <v>5.7336921598770213E-2</v>
      </c>
      <c r="W66" s="23">
        <v>3.6309284684642083E-2</v>
      </c>
      <c r="X66" s="23">
        <v>0.18946256446415299</v>
      </c>
      <c r="Y66" s="3">
        <v>0.28189523586949583</v>
      </c>
      <c r="Z66" s="3">
        <v>-0.15694935834362636</v>
      </c>
      <c r="AA66" s="3">
        <v>16</v>
      </c>
      <c r="AB66" s="3">
        <v>40</v>
      </c>
      <c r="AC66" s="3">
        <v>0.4</v>
      </c>
      <c r="AD66" s="37">
        <v>36.034115138592746</v>
      </c>
      <c r="AE66" s="37">
        <v>57.569296375266518</v>
      </c>
      <c r="AF66" s="37">
        <v>6.3965884861407236</v>
      </c>
      <c r="AG66" s="21" t="s">
        <v>18</v>
      </c>
      <c r="AH66" s="45">
        <v>5.9796026590770365E-2</v>
      </c>
      <c r="AJ66" s="16">
        <v>73</v>
      </c>
      <c r="AK66" s="16">
        <v>30</v>
      </c>
      <c r="AL66" s="16">
        <v>60</v>
      </c>
      <c r="AM66" s="16">
        <v>16</v>
      </c>
      <c r="AN66" s="31"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v>75.973167314258603</v>
      </c>
      <c r="U67" s="3">
        <v>7.9878711078928299E-2</v>
      </c>
      <c r="V67" s="3">
        <v>-1.586081694083355E-2</v>
      </c>
      <c r="W67" s="23">
        <v>3.2385111419475948E-2</v>
      </c>
      <c r="X67" s="23">
        <v>0.24150882201507898</v>
      </c>
      <c r="Y67" s="3">
        <v>0.2718998589693799</v>
      </c>
      <c r="Z67" s="3">
        <v>-0.14842858624624006</v>
      </c>
      <c r="AA67" s="3">
        <v>16</v>
      </c>
      <c r="AB67" s="3">
        <v>40</v>
      </c>
      <c r="AC67" s="3">
        <v>0.4</v>
      </c>
      <c r="AD67" s="37">
        <v>36.034115138592746</v>
      </c>
      <c r="AE67" s="37">
        <v>57.569296375266518</v>
      </c>
      <c r="AF67" s="37">
        <v>6.3965884861407236</v>
      </c>
      <c r="AG67" s="21" t="s">
        <v>18</v>
      </c>
      <c r="AH67" s="45">
        <v>5.9796026590770365E-2</v>
      </c>
      <c r="AJ67" s="16">
        <v>74</v>
      </c>
      <c r="AK67" s="16">
        <v>30</v>
      </c>
      <c r="AL67" s="16">
        <v>60</v>
      </c>
      <c r="AM67" s="16">
        <v>20</v>
      </c>
      <c r="AN67" s="31"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v>81.014148201963096</v>
      </c>
      <c r="U68" s="3">
        <v>0.13265832950894912</v>
      </c>
      <c r="V68" s="3">
        <v>2.8797005715262725E-2</v>
      </c>
      <c r="W68" s="23">
        <v>2.4416025055461317E-2</v>
      </c>
      <c r="X68" s="23">
        <v>0.15477034240735169</v>
      </c>
      <c r="Y68" s="3">
        <v>0.28742809120299262</v>
      </c>
      <c r="Z68" s="3">
        <v>-6.3022102927884752E-2</v>
      </c>
      <c r="AA68" s="3">
        <v>22</v>
      </c>
      <c r="AB68" s="3">
        <v>44</v>
      </c>
      <c r="AC68" s="3">
        <v>0.5</v>
      </c>
      <c r="AD68" s="37">
        <v>17.11340206185567</v>
      </c>
      <c r="AE68" s="37">
        <v>82.88659793814432</v>
      </c>
      <c r="AF68" s="37">
        <v>0</v>
      </c>
      <c r="AG68" s="21" t="s">
        <v>19</v>
      </c>
      <c r="AH68" s="45">
        <v>-0.41027926509072754</v>
      </c>
      <c r="AJ68" s="16">
        <v>75</v>
      </c>
      <c r="AK68" s="16">
        <v>30</v>
      </c>
      <c r="AL68" s="16">
        <v>60</v>
      </c>
      <c r="AM68" s="16">
        <v>15</v>
      </c>
      <c r="AN68" s="31"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v>82.415195144920801</v>
      </c>
      <c r="U69" s="3">
        <v>0.14530090684253916</v>
      </c>
      <c r="V69" s="3">
        <v>2.0512506091882182E-2</v>
      </c>
      <c r="W69" s="23">
        <v>3.6987921579871678E-2</v>
      </c>
      <c r="X69" s="23">
        <v>0.14395382361484302</v>
      </c>
      <c r="Y69" s="3">
        <v>0.29163980599367778</v>
      </c>
      <c r="Z69" s="3">
        <v>-2.5451707785581409E-2</v>
      </c>
      <c r="AA69" s="3">
        <v>20</v>
      </c>
      <c r="AB69" s="3">
        <v>42</v>
      </c>
      <c r="AC69" s="3">
        <v>0.47619047619047616</v>
      </c>
      <c r="AD69" s="37">
        <v>52.405063291139243</v>
      </c>
      <c r="AE69" s="37">
        <v>23.544303797468356</v>
      </c>
      <c r="AF69" s="37">
        <v>24.050632911392402</v>
      </c>
      <c r="AG69" s="21" t="s">
        <v>20</v>
      </c>
      <c r="AH69" s="45">
        <v>-0.21957753834691193</v>
      </c>
      <c r="AJ69" s="16">
        <v>76</v>
      </c>
      <c r="AK69" s="16">
        <v>30</v>
      </c>
      <c r="AL69" s="16">
        <v>60</v>
      </c>
      <c r="AM69" s="16">
        <v>16</v>
      </c>
      <c r="AN69" s="31"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v>76.406293679809352</v>
      </c>
      <c r="U70" s="3">
        <v>0.10899005156518567</v>
      </c>
      <c r="V70" s="3">
        <v>-6.1430157721632489E-2</v>
      </c>
      <c r="W70" s="23">
        <v>2.4207324964410581E-2</v>
      </c>
      <c r="X70" s="23">
        <v>0.26757796164025832</v>
      </c>
      <c r="Y70" s="3">
        <v>0.29073303947019857</v>
      </c>
      <c r="Z70" s="3">
        <v>-0.11565292685716155</v>
      </c>
      <c r="AA70" s="3">
        <v>12</v>
      </c>
      <c r="AB70" s="3">
        <v>36</v>
      </c>
      <c r="AC70" s="3">
        <v>0.33333333333333331</v>
      </c>
      <c r="AD70" s="37">
        <v>42.553191489361694</v>
      </c>
      <c r="AE70" s="37">
        <v>45.531914893617014</v>
      </c>
      <c r="AF70" s="37">
        <v>11.914893617021274</v>
      </c>
      <c r="AG70" s="21" t="s">
        <v>21</v>
      </c>
      <c r="AH70" s="45">
        <v>9.727091505487534E-2</v>
      </c>
      <c r="AJ70" s="16">
        <v>77</v>
      </c>
      <c r="AK70" s="16">
        <v>30</v>
      </c>
      <c r="AL70" s="16">
        <v>60</v>
      </c>
      <c r="AM70" s="16">
        <v>15</v>
      </c>
      <c r="AN70" s="31"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v>76.041262503214995</v>
      </c>
      <c r="U71" s="3">
        <v>9.1799819113656922E-2</v>
      </c>
      <c r="V71" s="3">
        <v>-1.043987686675768E-3</v>
      </c>
      <c r="W71" s="23">
        <v>1.6743854649091616E-2</v>
      </c>
      <c r="X71" s="23">
        <v>0.20921230312239714</v>
      </c>
      <c r="Y71" s="3">
        <v>0.2540094798578128</v>
      </c>
      <c r="Z71" s="3">
        <v>-0.1469685575496433</v>
      </c>
      <c r="AA71" s="3">
        <v>12</v>
      </c>
      <c r="AB71" s="3">
        <v>36</v>
      </c>
      <c r="AC71" s="3">
        <v>0.33333333333333331</v>
      </c>
      <c r="AD71" s="37">
        <v>42.553191489361694</v>
      </c>
      <c r="AE71" s="37">
        <v>45.531914893617014</v>
      </c>
      <c r="AF71" s="37">
        <v>11.914893617021274</v>
      </c>
      <c r="AG71" s="21" t="s">
        <v>21</v>
      </c>
      <c r="AH71" s="45">
        <v>9.727091505487534E-2</v>
      </c>
      <c r="AJ71" s="16">
        <v>78</v>
      </c>
      <c r="AK71" s="16">
        <v>30</v>
      </c>
      <c r="AL71" s="16">
        <v>60</v>
      </c>
      <c r="AM71" s="16">
        <v>20</v>
      </c>
      <c r="AN71" s="31"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v>77.560189658624381</v>
      </c>
      <c r="U72" s="3">
        <v>0.10727056019070322</v>
      </c>
      <c r="V72" s="3">
        <v>-1.0118768846923143E-2</v>
      </c>
      <c r="W72" s="23">
        <v>3.6674277311249566E-2</v>
      </c>
      <c r="X72" s="23">
        <v>0.19987779599878852</v>
      </c>
      <c r="Y72" s="3">
        <v>0.27426664153092895</v>
      </c>
      <c r="Z72" s="3">
        <v>-0.1232947012787068</v>
      </c>
      <c r="AA72" s="3">
        <v>12</v>
      </c>
      <c r="AB72" s="3">
        <v>36</v>
      </c>
      <c r="AC72" s="3">
        <v>0.33333333333333331</v>
      </c>
      <c r="AD72" s="37">
        <v>42.553191489361694</v>
      </c>
      <c r="AE72" s="37">
        <v>45.531914893617014</v>
      </c>
      <c r="AF72" s="37">
        <v>11.914893617021274</v>
      </c>
      <c r="AG72" s="21" t="s">
        <v>21</v>
      </c>
      <c r="AH72" s="45">
        <v>9.727091505487534E-2</v>
      </c>
      <c r="AJ72" s="16">
        <v>79</v>
      </c>
      <c r="AK72" s="16">
        <v>30</v>
      </c>
      <c r="AL72" s="16">
        <v>60</v>
      </c>
      <c r="AM72" s="16">
        <v>18</v>
      </c>
      <c r="AN72" s="31"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v>79.130947355774069</v>
      </c>
      <c r="U73" s="3">
        <v>0.13093522037303981</v>
      </c>
      <c r="V73" s="3">
        <v>3.180352742747411E-2</v>
      </c>
      <c r="W73" s="23">
        <v>3.4006850684402026E-2</v>
      </c>
      <c r="X73" s="23">
        <v>0.24918355795588834</v>
      </c>
      <c r="Y73" s="3">
        <v>0.33477562744051365</v>
      </c>
      <c r="Z73" s="3">
        <v>-0.1365803677318897</v>
      </c>
      <c r="AA73" s="3">
        <v>12</v>
      </c>
      <c r="AB73" s="3">
        <v>36</v>
      </c>
      <c r="AC73" s="3">
        <v>0.33333333333333331</v>
      </c>
      <c r="AD73" s="37">
        <v>42.553191489361694</v>
      </c>
      <c r="AE73" s="37">
        <v>45.531914893617014</v>
      </c>
      <c r="AF73" s="37">
        <v>11.914893617021274</v>
      </c>
      <c r="AG73" s="21" t="s">
        <v>21</v>
      </c>
      <c r="AH73" s="45">
        <v>9.727091505487534E-2</v>
      </c>
      <c r="AJ73" s="16">
        <v>80</v>
      </c>
      <c r="AK73" s="16">
        <v>30</v>
      </c>
      <c r="AL73" s="16">
        <v>60</v>
      </c>
      <c r="AM73" s="16">
        <v>12</v>
      </c>
      <c r="AN73" s="31"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v>75.71330189225381</v>
      </c>
      <c r="U74" s="3">
        <v>9.8887305787366792E-2</v>
      </c>
      <c r="V74" s="3">
        <v>-1.2310149394034381E-2</v>
      </c>
      <c r="W74" s="23">
        <v>7.1096475694575473E-3</v>
      </c>
      <c r="X74" s="23">
        <v>0.21729775015453387</v>
      </c>
      <c r="Y74" s="3">
        <v>0.25048883455876841</v>
      </c>
      <c r="Z74" s="3">
        <v>-0.1762459496991205</v>
      </c>
      <c r="AA74" s="3">
        <v>12</v>
      </c>
      <c r="AB74" s="3">
        <v>36</v>
      </c>
      <c r="AC74" s="3">
        <v>0.33333333333333331</v>
      </c>
      <c r="AD74" s="37">
        <v>42.553191489361694</v>
      </c>
      <c r="AE74" s="37">
        <v>45.531914893617014</v>
      </c>
      <c r="AF74" s="37">
        <v>11.914893617021274</v>
      </c>
      <c r="AG74" s="21" t="s">
        <v>21</v>
      </c>
      <c r="AH74" s="45">
        <v>9.727091505487534E-2</v>
      </c>
      <c r="AJ74" s="16">
        <v>81</v>
      </c>
      <c r="AK74" s="16">
        <v>30</v>
      </c>
      <c r="AL74" s="16">
        <v>60</v>
      </c>
      <c r="AM74" s="16">
        <v>11</v>
      </c>
      <c r="AN74" s="31"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v>74.138742248624723</v>
      </c>
      <c r="U75" s="3">
        <v>7.2074946342595203E-2</v>
      </c>
      <c r="V75" s="3">
        <v>-7.2259178130251012E-2</v>
      </c>
      <c r="W75" s="23">
        <v>2.7662871559750571E-2</v>
      </c>
      <c r="X75" s="23">
        <v>0.27143587128863833</v>
      </c>
      <c r="Y75" s="3">
        <v>0.23922624540508819</v>
      </c>
      <c r="Z75" s="3">
        <v>-0.13600552640668429</v>
      </c>
      <c r="AA75" s="3">
        <v>12</v>
      </c>
      <c r="AB75" s="3">
        <v>36</v>
      </c>
      <c r="AC75" s="3">
        <v>0.33333333333333331</v>
      </c>
      <c r="AD75" s="37">
        <v>42.553191489361694</v>
      </c>
      <c r="AE75" s="37">
        <v>45.531914893617014</v>
      </c>
      <c r="AF75" s="37">
        <v>11.914893617021274</v>
      </c>
      <c r="AG75" s="21" t="s">
        <v>21</v>
      </c>
      <c r="AH75" s="45">
        <v>9.727091505487534E-2</v>
      </c>
      <c r="AJ75" s="16">
        <v>82</v>
      </c>
      <c r="AK75" s="16">
        <v>30</v>
      </c>
      <c r="AL75" s="16">
        <v>60</v>
      </c>
      <c r="AM75" s="16">
        <v>16</v>
      </c>
      <c r="AN75" s="31"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v>77.051483755637591</v>
      </c>
      <c r="U76" s="3">
        <v>0.10424609226077013</v>
      </c>
      <c r="V76" s="3">
        <v>-1.5197621474750317E-2</v>
      </c>
      <c r="W76" s="23">
        <v>2.7562469510542555E-2</v>
      </c>
      <c r="X76" s="23">
        <v>0.24893081814476536</v>
      </c>
      <c r="Y76" s="3">
        <v>0.29539267443630696</v>
      </c>
      <c r="Z76" s="3">
        <v>-0.14360216992126901</v>
      </c>
      <c r="AA76" s="3">
        <v>20</v>
      </c>
      <c r="AB76" s="3">
        <v>25</v>
      </c>
      <c r="AC76" s="3">
        <v>0.8</v>
      </c>
      <c r="AD76" s="37">
        <v>37.810945273631845</v>
      </c>
      <c r="AE76" s="37">
        <v>53.482587064676622</v>
      </c>
      <c r="AF76" s="37">
        <v>8.7064676616915424</v>
      </c>
      <c r="AG76" s="21" t="s">
        <v>22</v>
      </c>
      <c r="AH76" s="45">
        <v>0.10742331222009945</v>
      </c>
      <c r="AJ76" s="16">
        <v>83</v>
      </c>
      <c r="AK76" s="16">
        <v>30</v>
      </c>
      <c r="AL76" s="16">
        <v>60</v>
      </c>
      <c r="AM76" s="16">
        <v>16</v>
      </c>
      <c r="AN76" s="31"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v>78.406557078758183</v>
      </c>
      <c r="U77" s="3">
        <v>0.10606867181261644</v>
      </c>
      <c r="V77" s="3">
        <v>7.479455468636903E-2</v>
      </c>
      <c r="W77" s="23">
        <v>3.0716599484623505E-2</v>
      </c>
      <c r="X77" s="23">
        <v>0.18316391262715723</v>
      </c>
      <c r="Y77" s="3">
        <v>0.27749467906146186</v>
      </c>
      <c r="Z77" s="3">
        <v>-0.18055864266133217</v>
      </c>
      <c r="AA77" s="3">
        <v>20</v>
      </c>
      <c r="AB77" s="3">
        <v>25</v>
      </c>
      <c r="AC77" s="3">
        <v>0.8</v>
      </c>
      <c r="AD77" s="37">
        <v>37.810945273631845</v>
      </c>
      <c r="AE77" s="37">
        <v>53.482587064676622</v>
      </c>
      <c r="AF77" s="37">
        <v>8.7064676616915424</v>
      </c>
      <c r="AG77" s="21" t="s">
        <v>22</v>
      </c>
      <c r="AH77" s="45">
        <v>0.10742331222009945</v>
      </c>
      <c r="AJ77" s="16">
        <v>84</v>
      </c>
      <c r="AK77" s="16">
        <v>30</v>
      </c>
      <c r="AL77" s="16">
        <v>60</v>
      </c>
      <c r="AM77" s="16">
        <v>17</v>
      </c>
      <c r="AN77" s="31"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v>79.638796045548418</v>
      </c>
      <c r="U78" s="3">
        <v>0.10219886248222632</v>
      </c>
      <c r="V78" s="3">
        <v>8.1392174202705447E-2</v>
      </c>
      <c r="W78" s="23">
        <v>6.774396202708366E-2</v>
      </c>
      <c r="X78" s="23">
        <v>0.15551211814160623</v>
      </c>
      <c r="Y78" s="3">
        <v>0.27266096920468985</v>
      </c>
      <c r="Z78" s="3">
        <v>-0.15675943717845409</v>
      </c>
      <c r="AA78" s="3">
        <v>20</v>
      </c>
      <c r="AB78" s="3">
        <v>25</v>
      </c>
      <c r="AC78" s="3">
        <v>0.8</v>
      </c>
      <c r="AD78" s="37">
        <v>37.810945273631845</v>
      </c>
      <c r="AE78" s="37">
        <v>53.482587064676622</v>
      </c>
      <c r="AF78" s="37">
        <v>8.7064676616915424</v>
      </c>
      <c r="AG78" s="21" t="s">
        <v>22</v>
      </c>
      <c r="AH78" s="45">
        <v>0.10742331222009945</v>
      </c>
      <c r="AJ78" s="16">
        <v>85</v>
      </c>
      <c r="AK78" s="16">
        <v>30</v>
      </c>
      <c r="AL78" s="16">
        <v>60</v>
      </c>
      <c r="AM78" s="16">
        <v>18</v>
      </c>
      <c r="AN78" s="31"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v>79.3188355917883</v>
      </c>
      <c r="U79" s="3">
        <v>0.11655463633229916</v>
      </c>
      <c r="V79" s="3">
        <v>7.8805110156723895E-2</v>
      </c>
      <c r="W79" s="23">
        <v>5.6642784326675986E-2</v>
      </c>
      <c r="X79" s="23">
        <v>0.21801554480765306</v>
      </c>
      <c r="Y79" s="3">
        <v>0.31915351383223067</v>
      </c>
      <c r="Z79" s="3">
        <v>-0.17921843548275151</v>
      </c>
      <c r="AA79" s="3">
        <v>20</v>
      </c>
      <c r="AB79" s="3">
        <v>25</v>
      </c>
      <c r="AC79" s="3">
        <v>0.8</v>
      </c>
      <c r="AD79" s="37">
        <v>37.810945273631845</v>
      </c>
      <c r="AE79" s="37">
        <v>53.482587064676622</v>
      </c>
      <c r="AF79" s="37">
        <v>8.7064676616915424</v>
      </c>
      <c r="AG79" s="21" t="s">
        <v>22</v>
      </c>
      <c r="AH79" s="45">
        <v>0.10742331222009945</v>
      </c>
      <c r="AJ79" s="16">
        <v>86</v>
      </c>
      <c r="AK79" s="16">
        <v>30</v>
      </c>
      <c r="AL79" s="16">
        <v>60</v>
      </c>
      <c r="AM79" s="16">
        <v>16</v>
      </c>
      <c r="AN79" s="31"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v>78.042089112056345</v>
      </c>
      <c r="U80" s="3">
        <v>9.6779982566784606E-2</v>
      </c>
      <c r="V80" s="3">
        <v>7.2003434920804521E-2</v>
      </c>
      <c r="W80" s="23">
        <v>5.1122620996310861E-2</v>
      </c>
      <c r="X80" s="23">
        <v>0.18184878027880444</v>
      </c>
      <c r="Y80" s="3">
        <v>0.27164810688483393</v>
      </c>
      <c r="Z80" s="3">
        <v>-0.18961422766372893</v>
      </c>
      <c r="AA80" s="3">
        <v>20</v>
      </c>
      <c r="AB80" s="3">
        <v>25</v>
      </c>
      <c r="AC80" s="3">
        <v>0.8</v>
      </c>
      <c r="AD80" s="37">
        <v>37.810945273631845</v>
      </c>
      <c r="AE80" s="37">
        <v>53.482587064676622</v>
      </c>
      <c r="AF80" s="37">
        <v>8.7064676616915424</v>
      </c>
      <c r="AG80" s="21" t="s">
        <v>22</v>
      </c>
      <c r="AH80" s="45">
        <v>0.10742331222009945</v>
      </c>
      <c r="AJ80" s="16">
        <v>87</v>
      </c>
      <c r="AK80" s="16">
        <v>30</v>
      </c>
      <c r="AL80" s="16">
        <v>60</v>
      </c>
      <c r="AM80" s="16">
        <v>17</v>
      </c>
      <c r="AN80" s="31"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v>78.281355031554341</v>
      </c>
      <c r="U81" s="3">
        <v>0.1213510658728634</v>
      </c>
      <c r="V81" s="3">
        <v>8.8458575693397545E-3</v>
      </c>
      <c r="W81" s="23">
        <v>2.7774597037645704E-2</v>
      </c>
      <c r="X81" s="23">
        <v>0.23845881312200554</v>
      </c>
      <c r="Y81" s="3">
        <v>0.31200280298270766</v>
      </c>
      <c r="Z81" s="3">
        <v>-0.14348770706489536</v>
      </c>
      <c r="AA81" s="3">
        <v>20</v>
      </c>
      <c r="AB81" s="3">
        <v>25</v>
      </c>
      <c r="AC81" s="3">
        <v>0.8</v>
      </c>
      <c r="AD81" s="37">
        <v>37.810945273631845</v>
      </c>
      <c r="AE81" s="37">
        <v>53.482587064676622</v>
      </c>
      <c r="AF81" s="37">
        <v>8.7064676616915424</v>
      </c>
      <c r="AG81" s="21" t="s">
        <v>22</v>
      </c>
      <c r="AH81" s="45">
        <v>0.10742331222009945</v>
      </c>
      <c r="AJ81" s="16">
        <v>88</v>
      </c>
      <c r="AK81" s="16">
        <v>30</v>
      </c>
      <c r="AL81" s="16">
        <v>60</v>
      </c>
      <c r="AM81" s="16">
        <v>21</v>
      </c>
      <c r="AN81" s="31"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v>76.954439869333314</v>
      </c>
      <c r="U82" s="3">
        <v>0.10279881146362503</v>
      </c>
      <c r="V82" s="3">
        <v>-2.0313142243613885E-2</v>
      </c>
      <c r="W82" s="23">
        <v>3.1963869856098663E-2</v>
      </c>
      <c r="X82" s="23">
        <v>0.24705293180027454</v>
      </c>
      <c r="Y82" s="3">
        <v>0.29312287459320907</v>
      </c>
      <c r="Z82" s="3">
        <v>-0.14472521646934083</v>
      </c>
      <c r="AA82" s="3">
        <v>12</v>
      </c>
      <c r="AB82" s="3">
        <v>39</v>
      </c>
      <c r="AC82" s="3">
        <v>0.30769230769230771</v>
      </c>
      <c r="AD82" s="37">
        <v>43.333333333333336</v>
      </c>
      <c r="AE82" s="37">
        <v>56.666666666666679</v>
      </c>
      <c r="AF82" s="37">
        <v>0</v>
      </c>
      <c r="AG82" s="21" t="s">
        <v>23</v>
      </c>
      <c r="AH82" s="45">
        <v>0.19177055868495108</v>
      </c>
      <c r="AJ82" s="16">
        <v>89</v>
      </c>
      <c r="AK82" s="16">
        <v>30</v>
      </c>
      <c r="AL82" s="16">
        <v>60</v>
      </c>
      <c r="AM82" s="16">
        <v>18</v>
      </c>
      <c r="AN82" s="31"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v>77.982578983429278</v>
      </c>
      <c r="U83" s="3">
        <v>9.4969871626932156E-2</v>
      </c>
      <c r="V83" s="3">
        <v>7.0698420263380385E-2</v>
      </c>
      <c r="W83" s="23">
        <v>3.0814307583414243E-2</v>
      </c>
      <c r="X83" s="23">
        <v>0.17651102892831749</v>
      </c>
      <c r="Y83" s="3">
        <v>0.26627983604750688</v>
      </c>
      <c r="Z83" s="3">
        <v>-0.18022838859160376</v>
      </c>
      <c r="AA83" s="3">
        <v>12</v>
      </c>
      <c r="AB83" s="3">
        <v>39</v>
      </c>
      <c r="AC83" s="3">
        <v>0.30769230769230771</v>
      </c>
      <c r="AD83" s="37">
        <v>43.333333333333336</v>
      </c>
      <c r="AE83" s="37">
        <v>56.666666666666679</v>
      </c>
      <c r="AF83" s="37">
        <v>0</v>
      </c>
      <c r="AG83" s="21" t="s">
        <v>23</v>
      </c>
      <c r="AH83" s="45">
        <v>0.19177055868495108</v>
      </c>
      <c r="AJ83" s="16">
        <v>90</v>
      </c>
      <c r="AK83" s="16">
        <v>30</v>
      </c>
      <c r="AL83" s="16">
        <v>60</v>
      </c>
      <c r="AM83" s="16">
        <v>21</v>
      </c>
      <c r="AN83" s="31"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v>78.987208574106887</v>
      </c>
      <c r="U84" s="3">
        <v>9.9950087347142502E-2</v>
      </c>
      <c r="V84" s="3">
        <v>3.4906810711830688E-2</v>
      </c>
      <c r="W84" s="23">
        <v>3.320157065773479E-2</v>
      </c>
      <c r="X84" s="23">
        <v>0.16689436778992872</v>
      </c>
      <c r="Y84" s="3">
        <v>0.2752740696604562</v>
      </c>
      <c r="Z84" s="3">
        <v>-0.10436722669394896</v>
      </c>
      <c r="AA84" s="3">
        <v>12</v>
      </c>
      <c r="AB84" s="3">
        <v>39</v>
      </c>
      <c r="AC84" s="3">
        <v>0.30769230769230771</v>
      </c>
      <c r="AD84" s="37">
        <v>43.333333333333336</v>
      </c>
      <c r="AE84" s="37">
        <v>56.666666666666679</v>
      </c>
      <c r="AF84" s="37">
        <v>0</v>
      </c>
      <c r="AG84" s="21" t="s">
        <v>23</v>
      </c>
      <c r="AH84" s="45">
        <v>0.19177055868495108</v>
      </c>
      <c r="AJ84" s="16">
        <v>91</v>
      </c>
      <c r="AK84" s="16">
        <v>30</v>
      </c>
      <c r="AL84" s="16">
        <v>60</v>
      </c>
      <c r="AM84" s="16">
        <v>18</v>
      </c>
      <c r="AN84" s="31"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v>79.528986712207725</v>
      </c>
      <c r="U85" s="3">
        <v>0.12388641425389751</v>
      </c>
      <c r="V85" s="3">
        <v>6.3972988117274171E-2</v>
      </c>
      <c r="W85" s="23">
        <v>5.6083549810978052E-2</v>
      </c>
      <c r="X85" s="23">
        <v>0.22773182327758532</v>
      </c>
      <c r="Y85" s="3">
        <v>0.32878376721491548</v>
      </c>
      <c r="Z85" s="3">
        <v>-0.14976659416614371</v>
      </c>
      <c r="AA85" s="3">
        <v>12</v>
      </c>
      <c r="AB85" s="3">
        <v>39</v>
      </c>
      <c r="AC85" s="3">
        <v>0.30769230769230771</v>
      </c>
      <c r="AD85" s="37">
        <v>43.333333333333336</v>
      </c>
      <c r="AE85" s="37">
        <v>56.666666666666679</v>
      </c>
      <c r="AF85" s="37">
        <v>0</v>
      </c>
      <c r="AG85" s="21" t="s">
        <v>23</v>
      </c>
      <c r="AH85" s="45">
        <v>0.19177055868495108</v>
      </c>
      <c r="AJ85" s="16">
        <v>92</v>
      </c>
      <c r="AK85" s="16">
        <v>30</v>
      </c>
      <c r="AL85" s="16">
        <v>60</v>
      </c>
      <c r="AM85" s="16">
        <v>22</v>
      </c>
      <c r="AN85" s="31"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v>78.119201520026564</v>
      </c>
      <c r="U86" s="3">
        <v>0.10090527158147443</v>
      </c>
      <c r="V86" s="3">
        <v>5.8355388288415883E-2</v>
      </c>
      <c r="W86" s="23">
        <v>3.1732145697470987E-2</v>
      </c>
      <c r="X86" s="23">
        <v>0.19178173067897322</v>
      </c>
      <c r="Y86" s="3">
        <v>0.28068075725741415</v>
      </c>
      <c r="Z86" s="3">
        <v>-0.17713892236185233</v>
      </c>
      <c r="AA86" s="3">
        <v>12</v>
      </c>
      <c r="AB86" s="3">
        <v>39</v>
      </c>
      <c r="AC86" s="3">
        <v>0.30769230769230771</v>
      </c>
      <c r="AD86" s="37">
        <v>43.333333333333336</v>
      </c>
      <c r="AE86" s="37">
        <v>56.666666666666679</v>
      </c>
      <c r="AF86" s="37">
        <v>0</v>
      </c>
      <c r="AG86" s="21" t="s">
        <v>23</v>
      </c>
      <c r="AH86" s="45">
        <v>0.19177055868495108</v>
      </c>
      <c r="AJ86" s="16">
        <v>93</v>
      </c>
      <c r="AK86" s="16">
        <v>30</v>
      </c>
      <c r="AL86" s="16">
        <v>60</v>
      </c>
      <c r="AM86" s="16">
        <v>27</v>
      </c>
      <c r="AN86" s="31"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v>79.333397441155157</v>
      </c>
      <c r="U87" s="3">
        <v>0.13427698870522076</v>
      </c>
      <c r="V87" s="3">
        <v>3.1431422056549169E-2</v>
      </c>
      <c r="W87" s="23">
        <v>4.0830785293459577E-2</v>
      </c>
      <c r="X87" s="23">
        <v>0.2268649035096536</v>
      </c>
      <c r="Y87" s="3">
        <v>0.32270872000064066</v>
      </c>
      <c r="Z87" s="3">
        <v>-0.14267479790100698</v>
      </c>
      <c r="AA87" s="3">
        <v>12</v>
      </c>
      <c r="AB87" s="3">
        <v>39</v>
      </c>
      <c r="AC87" s="3">
        <v>0.30769230769230771</v>
      </c>
      <c r="AD87" s="37">
        <v>43.333333333333336</v>
      </c>
      <c r="AE87" s="37">
        <v>56.666666666666679</v>
      </c>
      <c r="AF87" s="37">
        <v>0</v>
      </c>
      <c r="AG87" s="21" t="s">
        <v>23</v>
      </c>
      <c r="AH87" s="45"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v>80.19624758734227</v>
      </c>
      <c r="U88" s="3">
        <v>0.12907117008443911</v>
      </c>
      <c r="V88" s="3">
        <v>4.529472015187358E-3</v>
      </c>
      <c r="W88" s="23">
        <v>3.7413725745539757E-2</v>
      </c>
      <c r="X88" s="23">
        <v>0.15889907348866308</v>
      </c>
      <c r="Y88" s="3">
        <v>0.27919051877612683</v>
      </c>
      <c r="Z88" s="3">
        <v>-5.5553252925491521E-2</v>
      </c>
      <c r="AA88" s="3">
        <v>22</v>
      </c>
      <c r="AB88" s="3">
        <v>26</v>
      </c>
      <c r="AC88" s="3">
        <v>0.84615384615384615</v>
      </c>
      <c r="AD88" s="37">
        <v>51.267605633802816</v>
      </c>
      <c r="AE88" s="37">
        <v>48.732394366197184</v>
      </c>
      <c r="AF88" s="37">
        <v>0</v>
      </c>
      <c r="AG88" s="21" t="s">
        <v>25</v>
      </c>
      <c r="AH88" s="45"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v>80.766493692749592</v>
      </c>
      <c r="U89" s="3">
        <v>0.12661637931034486</v>
      </c>
      <c r="V89" s="3">
        <v>1.2332008364774771E-2</v>
      </c>
      <c r="W89" s="23">
        <v>4.2093117480226185E-2</v>
      </c>
      <c r="X89" s="23">
        <v>0.14635655092957062</v>
      </c>
      <c r="Y89" s="3">
        <v>0.27456902720250043</v>
      </c>
      <c r="Z89" s="3">
        <v>-4.7916573689769593E-2</v>
      </c>
      <c r="AA89" s="3">
        <v>19</v>
      </c>
      <c r="AB89" s="3">
        <v>40</v>
      </c>
      <c r="AC89" s="3">
        <v>0.47499999999999998</v>
      </c>
      <c r="AD89" s="37">
        <v>44.47004608294931</v>
      </c>
      <c r="AE89" s="37">
        <v>55.529953917050697</v>
      </c>
      <c r="AF89" s="37">
        <v>0</v>
      </c>
      <c r="AG89" s="21" t="s">
        <v>14</v>
      </c>
      <c r="AH89" s="45"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v>81.29959321128176</v>
      </c>
      <c r="U90" s="3">
        <v>0.1409328269641586</v>
      </c>
      <c r="V90" s="3">
        <v>2.493005615122254E-2</v>
      </c>
      <c r="W90" s="23">
        <v>1.9042728551578909E-2</v>
      </c>
      <c r="X90" s="23">
        <v>0.15599186588480254</v>
      </c>
      <c r="Y90" s="3">
        <v>0.29039329436056299</v>
      </c>
      <c r="Z90" s="3">
        <v>-5.8907552637723334E-2</v>
      </c>
      <c r="AA90" s="3">
        <v>27</v>
      </c>
      <c r="AB90" s="3">
        <v>46</v>
      </c>
      <c r="AC90" s="3">
        <v>0.58695652173913049</v>
      </c>
      <c r="AD90" s="37">
        <v>65.352697095435687</v>
      </c>
      <c r="AE90" s="37">
        <v>34.647302904564313</v>
      </c>
      <c r="AF90" s="37">
        <v>0</v>
      </c>
      <c r="AG90" s="21" t="s">
        <v>26</v>
      </c>
      <c r="AH90" s="45"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v>78.643716361974839</v>
      </c>
      <c r="U91" s="3">
        <v>0.11397310234784587</v>
      </c>
      <c r="V91" s="3">
        <v>-1.6702826271295351E-2</v>
      </c>
      <c r="W91" s="23">
        <v>2.7133851679817654E-2</v>
      </c>
      <c r="X91" s="23">
        <v>0.22069104598460212</v>
      </c>
      <c r="Y91" s="3">
        <v>0.30948092111681313</v>
      </c>
      <c r="Z91" s="3">
        <v>-9.7384902232633741E-2</v>
      </c>
      <c r="AA91" s="3">
        <v>25</v>
      </c>
      <c r="AB91" s="3">
        <v>35</v>
      </c>
      <c r="AC91" s="3">
        <v>0.7142857142857143</v>
      </c>
      <c r="AD91" s="37">
        <v>48.421052631578945</v>
      </c>
      <c r="AE91" s="37">
        <v>42.105263157894733</v>
      </c>
      <c r="AF91" s="37">
        <v>9.4736842105263168</v>
      </c>
      <c r="AG91" s="21" t="s">
        <v>27</v>
      </c>
      <c r="AH91" s="45"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v>80.531463320994035</v>
      </c>
      <c r="U92" s="3">
        <v>0.11240429577102919</v>
      </c>
      <c r="V92" s="3">
        <v>9.761303056940282E-2</v>
      </c>
      <c r="W92" s="23">
        <v>3.3509368633657083E-2</v>
      </c>
      <c r="X92" s="23">
        <v>0.1520645659653235</v>
      </c>
      <c r="Y92" s="3">
        <v>0.28095446592730955</v>
      </c>
      <c r="Z92" s="3">
        <v>-0.17152373022481268</v>
      </c>
      <c r="AA92" s="3">
        <v>25</v>
      </c>
      <c r="AB92" s="3">
        <v>35</v>
      </c>
      <c r="AC92" s="3">
        <v>0.7142857142857143</v>
      </c>
      <c r="AD92" s="37">
        <v>48.421052631578945</v>
      </c>
      <c r="AE92" s="37">
        <v>42.105263157894733</v>
      </c>
      <c r="AF92" s="37">
        <v>9.4736842105263168</v>
      </c>
      <c r="AG92" s="21" t="s">
        <v>27</v>
      </c>
      <c r="AH92" s="45"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v>79.379160869991054</v>
      </c>
      <c r="U93" s="3">
        <v>9.6433862974505694E-2</v>
      </c>
      <c r="V93" s="3">
        <v>3.8821948539337958E-2</v>
      </c>
      <c r="W93" s="23">
        <v>3.5756379683688298E-2</v>
      </c>
      <c r="X93" s="23">
        <v>0.14973280275952303</v>
      </c>
      <c r="Y93" s="3">
        <v>0.26451636968785397</v>
      </c>
      <c r="Z93" s="3">
        <v>-0.1164225758208593</v>
      </c>
      <c r="AA93" s="3">
        <v>25</v>
      </c>
      <c r="AB93" s="3">
        <v>35</v>
      </c>
      <c r="AC93" s="3">
        <v>0.7142857142857143</v>
      </c>
      <c r="AD93" s="37">
        <v>48.421052631578945</v>
      </c>
      <c r="AE93" s="37">
        <v>42.105263157894733</v>
      </c>
      <c r="AF93" s="37">
        <v>9.4736842105263168</v>
      </c>
      <c r="AG93" s="21" t="s">
        <v>27</v>
      </c>
      <c r="AH93" s="45"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v>80.189698802428211</v>
      </c>
      <c r="U94" s="3">
        <v>9.7211820957428419E-2</v>
      </c>
      <c r="V94" s="3">
        <v>7.7441740802686287E-2</v>
      </c>
      <c r="W94" s="23">
        <v>3.9159943142004834E-2</v>
      </c>
      <c r="X94" s="23">
        <v>0.12181970740036734</v>
      </c>
      <c r="Y94" s="3">
        <v>0.2439830093763449</v>
      </c>
      <c r="Z94" s="3">
        <v>-0.14919793687597596</v>
      </c>
      <c r="AA94" s="3">
        <v>25</v>
      </c>
      <c r="AB94" s="3">
        <v>35</v>
      </c>
      <c r="AC94" s="3">
        <v>0.7142857142857143</v>
      </c>
      <c r="AD94" s="37">
        <v>48.421052631578945</v>
      </c>
      <c r="AE94" s="37">
        <v>42.105263157894733</v>
      </c>
      <c r="AF94" s="37">
        <v>9.4736842105263168</v>
      </c>
      <c r="AG94" s="21" t="s">
        <v>27</v>
      </c>
      <c r="AH94" s="45"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v>85.317190038948368</v>
      </c>
      <c r="U95" s="3">
        <v>0.21257105275520269</v>
      </c>
      <c r="V95" s="3">
        <v>5.8050443482817654E-2</v>
      </c>
      <c r="W95" s="23">
        <v>1.9882513980698732E-2</v>
      </c>
      <c r="X95" s="23">
        <v>0.207943763765324</v>
      </c>
      <c r="Y95" s="3">
        <v>0.39407181097226912</v>
      </c>
      <c r="Z95" s="3">
        <v>-5.5066228694902269E-2</v>
      </c>
      <c r="AA95" s="3">
        <v>25</v>
      </c>
      <c r="AB95" s="3">
        <v>35</v>
      </c>
      <c r="AC95" s="3">
        <v>0.7142857142857143</v>
      </c>
      <c r="AD95" s="37">
        <v>48.421052631578945</v>
      </c>
      <c r="AE95" s="37">
        <v>42.105263157894733</v>
      </c>
      <c r="AF95" s="37">
        <v>9.4736842105263168</v>
      </c>
      <c r="AG95" s="21" t="s">
        <v>27</v>
      </c>
      <c r="AH95" s="45"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v>79.37147223139074</v>
      </c>
      <c r="U96" s="3">
        <v>0.13537991060926841</v>
      </c>
      <c r="V96" s="3">
        <v>-1.2349797569827042E-2</v>
      </c>
      <c r="W96" s="23">
        <v>4.3189065133944049E-2</v>
      </c>
      <c r="X96" s="23">
        <v>0.23553602460958892</v>
      </c>
      <c r="Y96" s="3">
        <v>0.32835721370715754</v>
      </c>
      <c r="Z96" s="3">
        <v>-8.5006766889791169E-2</v>
      </c>
      <c r="AA96" s="3">
        <v>18</v>
      </c>
      <c r="AB96" s="3">
        <v>28</v>
      </c>
      <c r="AC96" s="3">
        <v>0.6428571428571429</v>
      </c>
      <c r="AD96" s="37">
        <v>35.452793834296727</v>
      </c>
      <c r="AE96" s="37">
        <v>53.564547206165692</v>
      </c>
      <c r="AF96" s="37">
        <v>10.98265895953757</v>
      </c>
      <c r="AG96" s="21" t="s">
        <v>28</v>
      </c>
      <c r="AH96" s="45"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v>85.952860063328174</v>
      </c>
      <c r="U97" s="3">
        <v>0.19791447783147725</v>
      </c>
      <c r="V97" s="3">
        <v>9.6844839298061564E-2</v>
      </c>
      <c r="W97" s="23">
        <v>8.1427672907138329E-2</v>
      </c>
      <c r="X97" s="23">
        <v>0.16484875559803969</v>
      </c>
      <c r="Y97" s="3">
        <v>0.35505263274108428</v>
      </c>
      <c r="Z97" s="3">
        <v>-5.6184658473573609E-2</v>
      </c>
      <c r="AA97" s="3">
        <v>18</v>
      </c>
      <c r="AB97" s="3">
        <v>28</v>
      </c>
      <c r="AC97" s="3">
        <v>0.6428571428571429</v>
      </c>
      <c r="AD97" s="37">
        <v>35.452793834296727</v>
      </c>
      <c r="AE97" s="37">
        <v>53.564547206165692</v>
      </c>
      <c r="AF97" s="37">
        <v>10.98265895953757</v>
      </c>
      <c r="AG97" s="21" t="s">
        <v>28</v>
      </c>
      <c r="AH97" s="45"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v>80.319394444202345</v>
      </c>
      <c r="U98" s="3">
        <v>0.10858598597588662</v>
      </c>
      <c r="V98" s="3">
        <v>4.3650824220210022E-2</v>
      </c>
      <c r="W98" s="23">
        <v>3.8411464060452011E-2</v>
      </c>
      <c r="X98" s="23">
        <v>0.15297592039998395</v>
      </c>
      <c r="Y98" s="3">
        <v>0.27948388806715413</v>
      </c>
      <c r="Z98" s="3">
        <v>-8.790677693051227E-2</v>
      </c>
      <c r="AA98" s="3">
        <v>18</v>
      </c>
      <c r="AB98" s="3">
        <v>28</v>
      </c>
      <c r="AC98" s="3">
        <v>0.6428571428571429</v>
      </c>
      <c r="AD98" s="37">
        <v>35.452793834296727</v>
      </c>
      <c r="AE98" s="37">
        <v>53.564547206165692</v>
      </c>
      <c r="AF98" s="37">
        <v>10.98265895953757</v>
      </c>
      <c r="AG98" s="21" t="s">
        <v>28</v>
      </c>
      <c r="AH98" s="45"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v>79.238238841827169</v>
      </c>
      <c r="U99" s="3">
        <v>0.10443572422014702</v>
      </c>
      <c r="V99" s="3">
        <v>3.6231975541942407E-2</v>
      </c>
      <c r="W99" s="23">
        <v>5.2880121993211647E-2</v>
      </c>
      <c r="X99" s="23">
        <v>0.17038323143888182</v>
      </c>
      <c r="Y99" s="3">
        <v>0.28124710097502331</v>
      </c>
      <c r="Z99" s="3">
        <v>-0.11232902940155803</v>
      </c>
      <c r="AA99" s="3">
        <v>18</v>
      </c>
      <c r="AB99" s="3">
        <v>28</v>
      </c>
      <c r="AC99" s="3">
        <v>0.6428571428571429</v>
      </c>
      <c r="AD99" s="37">
        <v>35.452793834296727</v>
      </c>
      <c r="AE99" s="37">
        <v>53.564547206165692</v>
      </c>
      <c r="AF99" s="37">
        <v>10.98265895953757</v>
      </c>
      <c r="AG99" s="21" t="s">
        <v>28</v>
      </c>
      <c r="AH99" s="45"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v>81.936844779613523</v>
      </c>
      <c r="U100" s="3">
        <v>0.1890891137990619</v>
      </c>
      <c r="V100" s="3">
        <v>1.7327017653841648E-2</v>
      </c>
      <c r="W100" s="23">
        <v>5.6533369516757491E-2</v>
      </c>
      <c r="X100" s="23">
        <v>0.23774335368674812</v>
      </c>
      <c r="Y100" s="3">
        <v>0.36963609556085031</v>
      </c>
      <c r="Z100" s="3">
        <v>-8.0734218773317407E-2</v>
      </c>
      <c r="AA100" s="3">
        <v>18</v>
      </c>
      <c r="AB100" s="3">
        <v>28</v>
      </c>
      <c r="AC100" s="3">
        <v>0.6428571428571429</v>
      </c>
      <c r="AD100" s="37">
        <v>35.452793834296727</v>
      </c>
      <c r="AE100" s="37">
        <v>53.564547206165692</v>
      </c>
      <c r="AF100" s="37">
        <v>10.98265895953757</v>
      </c>
      <c r="AG100" s="21" t="s">
        <v>28</v>
      </c>
      <c r="AH100" s="45"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v>78.703565161668934</v>
      </c>
      <c r="U101" s="3">
        <v>0.12061100359413884</v>
      </c>
      <c r="V101" s="3">
        <v>-3.1651262935029151E-2</v>
      </c>
      <c r="W101" s="23">
        <v>3.7654702101984093E-2</v>
      </c>
      <c r="X101" s="23">
        <v>0.2310613025920947</v>
      </c>
      <c r="Y101" s="3">
        <v>0.31596843827006921</v>
      </c>
      <c r="Z101" s="3">
        <v>-7.2163973792933933E-2</v>
      </c>
      <c r="AA101" s="3">
        <v>20</v>
      </c>
      <c r="AB101" s="3">
        <v>30</v>
      </c>
      <c r="AC101" s="3">
        <v>0.66666666666666663</v>
      </c>
      <c r="AD101" s="37">
        <v>37.500000000000007</v>
      </c>
      <c r="AE101" s="37">
        <v>46.09375</v>
      </c>
      <c r="AF101" s="37">
        <v>16.40625</v>
      </c>
      <c r="AG101" s="21" t="s">
        <v>29</v>
      </c>
      <c r="AH101" s="45"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v>79.861967778744429</v>
      </c>
      <c r="U102" s="3">
        <v>0.10512595624421378</v>
      </c>
      <c r="V102" s="3">
        <v>3.0856667429570106E-2</v>
      </c>
      <c r="W102" s="23">
        <v>8.5898717449129983E-2</v>
      </c>
      <c r="X102" s="23">
        <v>0.16311233007416154</v>
      </c>
      <c r="Y102" s="3">
        <v>0.28208705668569295</v>
      </c>
      <c r="Z102" s="3">
        <v>-7.2702903171236316E-2</v>
      </c>
      <c r="AA102" s="3">
        <v>20</v>
      </c>
      <c r="AB102" s="3">
        <v>30</v>
      </c>
      <c r="AC102" s="3">
        <v>0.66666666666666663</v>
      </c>
      <c r="AD102" s="37">
        <v>37.500000000000007</v>
      </c>
      <c r="AE102" s="37">
        <v>46.09375</v>
      </c>
      <c r="AF102" s="37">
        <v>16.40625</v>
      </c>
      <c r="AG102" s="21" t="s">
        <v>29</v>
      </c>
      <c r="AH102" s="45"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v>79.064098245409511</v>
      </c>
      <c r="U103" s="3">
        <v>9.0312630698452495E-2</v>
      </c>
      <c r="V103" s="3">
        <v>2.8051085306456766E-2</v>
      </c>
      <c r="W103" s="23">
        <v>2.4635604246412677E-2</v>
      </c>
      <c r="X103" s="23">
        <v>0.14235897114922777</v>
      </c>
      <c r="Y103" s="3">
        <v>0.25345792494428937</v>
      </c>
      <c r="Z103" s="3">
        <v>-7.0470150035152876E-2</v>
      </c>
      <c r="AA103" s="3">
        <v>20</v>
      </c>
      <c r="AB103" s="3">
        <v>30</v>
      </c>
      <c r="AC103" s="3">
        <v>0.66666666666666663</v>
      </c>
      <c r="AD103" s="37">
        <v>37.500000000000007</v>
      </c>
      <c r="AE103" s="37">
        <v>46.09375</v>
      </c>
      <c r="AF103" s="37">
        <v>16.40625</v>
      </c>
      <c r="AG103" s="21" t="s">
        <v>29</v>
      </c>
      <c r="AH103" s="45"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v>78.218633359858202</v>
      </c>
      <c r="U104" s="3">
        <v>8.5630292896056975E-2</v>
      </c>
      <c r="V104" s="3">
        <v>3.1954082613338514E-2</v>
      </c>
      <c r="W104" s="23">
        <v>2.0033297352676977E-3</v>
      </c>
      <c r="X104" s="23">
        <v>0.1474763144824732</v>
      </c>
      <c r="Y104" s="3">
        <v>0.24657247208376526</v>
      </c>
      <c r="Z104" s="3">
        <v>-0.1127785740381643</v>
      </c>
      <c r="AA104" s="3">
        <v>20</v>
      </c>
      <c r="AB104" s="3">
        <v>30</v>
      </c>
      <c r="AC104" s="3">
        <v>0.66666666666666663</v>
      </c>
      <c r="AD104" s="37">
        <v>37.500000000000007</v>
      </c>
      <c r="AE104" s="37">
        <v>46.09375</v>
      </c>
      <c r="AF104" s="37">
        <v>16.40625</v>
      </c>
      <c r="AG104" s="21" t="s">
        <v>29</v>
      </c>
      <c r="AH104" s="45"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v>77.079027436704436</v>
      </c>
      <c r="U105" s="3">
        <v>8.8357109986194227E-2</v>
      </c>
      <c r="V105" s="3">
        <v>-1.6663277154526174E-2</v>
      </c>
      <c r="W105" s="23">
        <v>3.1114742513912243E-2</v>
      </c>
      <c r="X105" s="23">
        <v>0.21388529636232592</v>
      </c>
      <c r="Y105" s="3">
        <v>0.27854831573988237</v>
      </c>
      <c r="Z105" s="3">
        <v>-0.11700128572841458</v>
      </c>
      <c r="AA105" s="3">
        <v>15</v>
      </c>
      <c r="AB105" s="3">
        <v>30</v>
      </c>
      <c r="AC105" s="3">
        <v>0.5</v>
      </c>
      <c r="AD105" s="37">
        <v>36.86274509803922</v>
      </c>
      <c r="AE105" s="37">
        <v>56.470588235294116</v>
      </c>
      <c r="AF105" s="37">
        <v>6.6666666666666679</v>
      </c>
      <c r="AG105" s="21" t="s">
        <v>30</v>
      </c>
      <c r="AH105" s="45"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v>80.74941384466706</v>
      </c>
      <c r="U106" s="3">
        <v>0.11284722222222218</v>
      </c>
      <c r="V106" s="3">
        <v>8.9588709074802764E-2</v>
      </c>
      <c r="W106" s="23">
        <v>4.6678877336637427E-2</v>
      </c>
      <c r="X106" s="23">
        <v>0.14239400736454233</v>
      </c>
      <c r="Y106" s="3">
        <v>0.27207601105182178</v>
      </c>
      <c r="Z106" s="3">
        <v>-0.15112505554583036</v>
      </c>
      <c r="AA106" s="3">
        <v>15</v>
      </c>
      <c r="AB106" s="3">
        <v>30</v>
      </c>
      <c r="AC106" s="3">
        <v>0.5</v>
      </c>
      <c r="AD106" s="37">
        <v>36.86274509803922</v>
      </c>
      <c r="AE106" s="37">
        <v>56.470588235294116</v>
      </c>
      <c r="AF106" s="37">
        <v>6.6666666666666679</v>
      </c>
      <c r="AG106" s="21" t="s">
        <v>30</v>
      </c>
      <c r="AH106" s="45"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v>79.438835930114095</v>
      </c>
      <c r="U107" s="3">
        <v>8.4565990138745564E-2</v>
      </c>
      <c r="V107" s="3">
        <v>6.1561510152617654E-2</v>
      </c>
      <c r="W107" s="23">
        <v>3.4805876397297361E-2</v>
      </c>
      <c r="X107" s="23">
        <v>0.11675259692567395</v>
      </c>
      <c r="Y107" s="3">
        <v>0.22947083235971344</v>
      </c>
      <c r="Z107" s="3">
        <v>-0.12472497249724973</v>
      </c>
      <c r="AA107" s="3">
        <v>15</v>
      </c>
      <c r="AB107" s="3">
        <v>30</v>
      </c>
      <c r="AC107" s="3">
        <v>0.5</v>
      </c>
      <c r="AD107" s="37">
        <v>36.86274509803922</v>
      </c>
      <c r="AE107" s="37">
        <v>56.470588235294116</v>
      </c>
      <c r="AF107" s="37">
        <v>6.6666666666666679</v>
      </c>
      <c r="AG107" s="21" t="s">
        <v>30</v>
      </c>
      <c r="AH107" s="45"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v>76.896316415423115</v>
      </c>
      <c r="U108" s="3">
        <v>3.4978138663335434E-2</v>
      </c>
      <c r="V108" s="3">
        <v>1.0106999530862547E-2</v>
      </c>
      <c r="W108" s="23">
        <v>-1.2737742104344817E-2</v>
      </c>
      <c r="X108" s="23">
        <v>4.934378267714068E-2</v>
      </c>
      <c r="Y108" s="3">
        <v>0.115622589503972</v>
      </c>
      <c r="Z108" s="3">
        <v>-4.5990117825921675E-2</v>
      </c>
      <c r="AA108" s="3">
        <v>15</v>
      </c>
      <c r="AB108" s="3">
        <v>30</v>
      </c>
      <c r="AC108" s="3">
        <v>0.5</v>
      </c>
      <c r="AD108" s="37">
        <v>36.86274509803922</v>
      </c>
      <c r="AE108" s="37">
        <v>56.470588235294116</v>
      </c>
      <c r="AF108" s="37">
        <v>6.6666666666666679</v>
      </c>
      <c r="AG108" s="21" t="s">
        <v>30</v>
      </c>
      <c r="AH108" s="45"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v>79.498711497407456</v>
      </c>
      <c r="U109" s="3">
        <v>0.10046942981451797</v>
      </c>
      <c r="V109" s="3">
        <v>4.5114600828574603E-2</v>
      </c>
      <c r="W109" s="23">
        <v>3.0086123854304748E-2</v>
      </c>
      <c r="X109" s="23">
        <v>0.13863381020996765</v>
      </c>
      <c r="Y109" s="3">
        <v>0.25330725448689961</v>
      </c>
      <c r="Z109" s="3">
        <v>-0.11180619079937444</v>
      </c>
      <c r="AA109" s="3">
        <v>15</v>
      </c>
      <c r="AB109" s="3">
        <v>30</v>
      </c>
      <c r="AC109" s="3">
        <v>0.5</v>
      </c>
      <c r="AD109" s="37">
        <v>36.86274509803922</v>
      </c>
      <c r="AE109" s="37">
        <v>56.470588235294116</v>
      </c>
      <c r="AF109" s="37">
        <v>6.6666666666666679</v>
      </c>
      <c r="AG109" s="21" t="s">
        <v>30</v>
      </c>
      <c r="AH109" s="45"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v>80.575832322706049</v>
      </c>
      <c r="U110" s="3">
        <v>0.14283720281021736</v>
      </c>
      <c r="V110" s="3">
        <v>2.0879538338692272E-3</v>
      </c>
      <c r="W110" s="23">
        <v>4.8137403941367625E-2</v>
      </c>
      <c r="X110" s="23">
        <v>0.21511676415896142</v>
      </c>
      <c r="Y110" s="3">
        <v>0.33542574814002268</v>
      </c>
      <c r="Z110" s="3">
        <v>-7.8685841225301117E-2</v>
      </c>
      <c r="AA110" s="3">
        <v>15</v>
      </c>
      <c r="AB110" s="3">
        <v>30</v>
      </c>
      <c r="AC110" s="3">
        <v>0.5</v>
      </c>
      <c r="AD110" s="37">
        <v>36.86274509803922</v>
      </c>
      <c r="AE110" s="37">
        <v>56.470588235294116</v>
      </c>
      <c r="AF110" s="37">
        <v>6.6666666666666679</v>
      </c>
      <c r="AG110" s="21" t="s">
        <v>30</v>
      </c>
      <c r="AH110" s="45"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v>79.551969442211288</v>
      </c>
      <c r="U111" s="3">
        <v>9.1305012224938892E-2</v>
      </c>
      <c r="V111" s="3">
        <v>2.0890776829347285E-2</v>
      </c>
      <c r="W111" s="23">
        <v>2.1619789160579148E-2</v>
      </c>
      <c r="X111" s="23">
        <v>9.6172114230454339E-2</v>
      </c>
      <c r="Y111" s="3">
        <v>0.20183268961431722</v>
      </c>
      <c r="Z111" s="3">
        <v>-6.7767536536834136E-2</v>
      </c>
      <c r="AA111" s="3">
        <v>27</v>
      </c>
      <c r="AB111" s="3">
        <v>46</v>
      </c>
      <c r="AC111" s="3">
        <v>0.58695652173913049</v>
      </c>
      <c r="AD111" s="37">
        <v>48.915662650602407</v>
      </c>
      <c r="AE111" s="37">
        <v>51.084337349397593</v>
      </c>
      <c r="AF111" s="37">
        <v>0</v>
      </c>
      <c r="AG111" s="21" t="s">
        <v>25</v>
      </c>
      <c r="AH111" s="45"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v>79.178277807976002</v>
      </c>
      <c r="U112" s="3">
        <v>8.315090742179225E-2</v>
      </c>
      <c r="V112" s="3">
        <v>8.5698834364656695E-3</v>
      </c>
      <c r="W112" s="23">
        <v>4.8815607136670665E-2</v>
      </c>
      <c r="X112" s="23">
        <v>9.8068145241516178E-2</v>
      </c>
      <c r="Y112" s="3">
        <v>0.20208759377912147</v>
      </c>
      <c r="Z112" s="3">
        <v>-4.280155642023345E-2</v>
      </c>
      <c r="AA112" s="3">
        <v>49</v>
      </c>
      <c r="AB112" s="3">
        <v>46</v>
      </c>
      <c r="AC112" s="3">
        <v>1.0652173913043479</v>
      </c>
      <c r="AD112" s="37">
        <v>21.428571428571427</v>
      </c>
      <c r="AE112" s="37">
        <v>78.571428571428569</v>
      </c>
      <c r="AF112" s="37">
        <v>0</v>
      </c>
      <c r="AG112" s="21" t="s">
        <v>31</v>
      </c>
      <c r="AH112" s="45"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v>77.244543450450024</v>
      </c>
      <c r="U113" s="3">
        <v>6.5305831132681458E-2</v>
      </c>
      <c r="V113" s="3">
        <v>-3.6565571415363707E-3</v>
      </c>
      <c r="W113" s="23">
        <v>5.9778561947618922E-2</v>
      </c>
      <c r="X113" s="23">
        <v>0.10046268516773336</v>
      </c>
      <c r="Y113" s="3">
        <v>0.18468047733180804</v>
      </c>
      <c r="Z113" s="3">
        <v>-6.2055255608014989E-2</v>
      </c>
      <c r="AA113" s="3">
        <v>28</v>
      </c>
      <c r="AB113" s="3">
        <v>45</v>
      </c>
      <c r="AC113" s="3">
        <v>0.62222222222222223</v>
      </c>
      <c r="AD113" s="37">
        <v>63.333333333333329</v>
      </c>
      <c r="AE113" s="37">
        <v>36.666666666666671</v>
      </c>
      <c r="AF113" s="37">
        <v>0</v>
      </c>
      <c r="AG113" s="21" t="s">
        <v>32</v>
      </c>
      <c r="AH113" s="45"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v>80.218381744168255</v>
      </c>
      <c r="U114" s="3">
        <v>0.10164757460048081</v>
      </c>
      <c r="V114" s="3">
        <v>1.1342578831288724E-2</v>
      </c>
      <c r="W114" s="23">
        <v>4.8990035572382497E-2</v>
      </c>
      <c r="X114" s="23">
        <v>0.1062436455616157</v>
      </c>
      <c r="Y114" s="3">
        <v>0.22180823943418498</v>
      </c>
      <c r="Z114" s="3">
        <v>-3.8747980783351191E-2</v>
      </c>
      <c r="AA114" s="3">
        <v>25</v>
      </c>
      <c r="AB114" s="3">
        <v>45</v>
      </c>
      <c r="AC114" s="3">
        <v>0.55555555555555558</v>
      </c>
      <c r="AD114" s="37">
        <v>36.883116883116877</v>
      </c>
      <c r="AE114" s="37">
        <v>63.116883116883116</v>
      </c>
      <c r="AF114" s="37">
        <v>0</v>
      </c>
      <c r="AG114" s="21" t="s">
        <v>33</v>
      </c>
      <c r="AH114" s="45"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v>79.754840095941859</v>
      </c>
      <c r="U115" s="3">
        <v>9.7698801742919394E-2</v>
      </c>
      <c r="V115" s="3">
        <v>6.6777724724932791E-3</v>
      </c>
      <c r="W115" s="23">
        <v>4.4281295917633447E-2</v>
      </c>
      <c r="X115" s="23">
        <v>0.11160274787536968</v>
      </c>
      <c r="Y115" s="3">
        <v>0.22405188604596893</v>
      </c>
      <c r="Z115" s="3">
        <v>-4.6368159203980124E-2</v>
      </c>
      <c r="AA115" s="3">
        <v>20</v>
      </c>
      <c r="AB115" s="3">
        <v>40</v>
      </c>
      <c r="AC115" s="3">
        <v>0.5</v>
      </c>
      <c r="AD115" s="37">
        <v>47.956403269754766</v>
      </c>
      <c r="AE115" s="37">
        <v>52.043596730245234</v>
      </c>
      <c r="AF115" s="37">
        <v>0</v>
      </c>
      <c r="AG115" s="21" t="s">
        <v>17</v>
      </c>
      <c r="AH115" s="45"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v>81.19972173725732</v>
      </c>
      <c r="U116" s="3">
        <v>0.12510102370689649</v>
      </c>
      <c r="V116" s="3">
        <v>1.1852853631014737E-2</v>
      </c>
      <c r="W116" s="23">
        <v>5.1769885414414574E-2</v>
      </c>
      <c r="X116" s="23">
        <v>0.12373220635262627</v>
      </c>
      <c r="Y116" s="3">
        <v>0.25275337848830109</v>
      </c>
      <c r="Z116" s="3">
        <v>-4.0025570905991417E-2</v>
      </c>
      <c r="AA116" s="3">
        <v>22</v>
      </c>
      <c r="AB116" s="3">
        <v>29</v>
      </c>
      <c r="AC116" s="3">
        <v>0.75862068965517238</v>
      </c>
      <c r="AD116" s="37">
        <v>40.533333333333331</v>
      </c>
      <c r="AE116" s="37">
        <v>44.800000000000004</v>
      </c>
      <c r="AF116" s="37">
        <v>14.666666666666666</v>
      </c>
      <c r="AG116" s="21" t="s">
        <v>35</v>
      </c>
      <c r="AH116" s="45"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v>80.38731997100794</v>
      </c>
      <c r="U117" s="3">
        <v>9.3236714975845403E-2</v>
      </c>
      <c r="V117" s="3">
        <v>6.6930168467738499E-2</v>
      </c>
      <c r="W117" s="23">
        <v>2.5235753861960183E-2</v>
      </c>
      <c r="X117" s="23">
        <v>0.13329236037122807</v>
      </c>
      <c r="Y117" s="3">
        <v>0.26253542058446094</v>
      </c>
      <c r="Z117" s="3">
        <v>-0.12774022455068251</v>
      </c>
      <c r="AA117" s="37">
        <v>14</v>
      </c>
      <c r="AB117" s="37">
        <v>30</v>
      </c>
      <c r="AC117" s="3">
        <v>0.46666666666666667</v>
      </c>
      <c r="AD117" s="37">
        <v>16.556291390728479</v>
      </c>
      <c r="AE117" s="37">
        <v>83.443708609271525</v>
      </c>
      <c r="AF117" s="37">
        <v>0</v>
      </c>
      <c r="AG117" s="22">
        <v>1</v>
      </c>
      <c r="AH117" s="45"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v>80.847206087260261</v>
      </c>
      <c r="U118" s="3">
        <v>0.10664526783429859</v>
      </c>
      <c r="V118" s="3">
        <v>4.0471217288909594E-2</v>
      </c>
      <c r="W118" s="23">
        <v>2.9235973568436345E-2</v>
      </c>
      <c r="X118" s="23">
        <v>0.15140537565680348</v>
      </c>
      <c r="Y118" s="3">
        <v>0.28682685916768652</v>
      </c>
      <c r="Z118" s="3">
        <v>-9.9492598211016345E-2</v>
      </c>
      <c r="AA118" s="37">
        <v>14</v>
      </c>
      <c r="AB118" s="37">
        <v>30</v>
      </c>
      <c r="AC118" s="3">
        <v>0.46666666666666667</v>
      </c>
      <c r="AD118" s="37">
        <v>16.556291390728479</v>
      </c>
      <c r="AE118" s="37">
        <v>83.443708609271525</v>
      </c>
      <c r="AF118" s="37">
        <v>0</v>
      </c>
      <c r="AG118" s="22">
        <v>1</v>
      </c>
      <c r="AH118" s="45"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v>79.853428919665987</v>
      </c>
      <c r="U119" s="3">
        <v>0.11349706218032719</v>
      </c>
      <c r="V119" s="3">
        <v>2.1980569883416679E-2</v>
      </c>
      <c r="W119" s="23">
        <v>2.1051299986605796E-2</v>
      </c>
      <c r="X119" s="23">
        <v>0.20005828039737708</v>
      </c>
      <c r="Y119" s="3">
        <v>0.31625154233017028</v>
      </c>
      <c r="Z119" s="3">
        <v>-9.7334513022342972E-2</v>
      </c>
      <c r="AA119" s="37">
        <v>14</v>
      </c>
      <c r="AB119" s="37">
        <v>30</v>
      </c>
      <c r="AC119" s="3">
        <v>0.46666666666666667</v>
      </c>
      <c r="AD119" s="37">
        <v>16.556291390728479</v>
      </c>
      <c r="AE119" s="37">
        <v>83.443708609271525</v>
      </c>
      <c r="AF119" s="37">
        <v>0</v>
      </c>
      <c r="AG119" s="22">
        <v>1</v>
      </c>
      <c r="AH119" s="45"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v>79.564440320108503</v>
      </c>
      <c r="U120" s="3">
        <v>9.372265463086632E-2</v>
      </c>
      <c r="V120" s="3">
        <v>4.6555258625702117E-2</v>
      </c>
      <c r="W120" s="23">
        <v>1.7404817404817412E-2</v>
      </c>
      <c r="X120" s="23">
        <v>0.15547624327279785</v>
      </c>
      <c r="Y120" s="3">
        <v>0.27470972677977101</v>
      </c>
      <c r="Z120" s="3">
        <v>-0.13486259141851581</v>
      </c>
      <c r="AA120" s="37">
        <v>14</v>
      </c>
      <c r="AB120" s="37">
        <v>30</v>
      </c>
      <c r="AC120" s="3">
        <v>0.46666666666666667</v>
      </c>
      <c r="AD120" s="37">
        <v>16.556291390728479</v>
      </c>
      <c r="AE120" s="37">
        <v>83.443708609271525</v>
      </c>
      <c r="AF120" s="37">
        <v>0</v>
      </c>
      <c r="AG120" s="22">
        <v>1</v>
      </c>
      <c r="AH120" s="45"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v>78.921387555005907</v>
      </c>
      <c r="U121" s="3">
        <v>9.2261321309547187E-2</v>
      </c>
      <c r="V121" s="3">
        <v>5.3197447692639954E-2</v>
      </c>
      <c r="W121" s="23">
        <v>3.8868899812496811E-2</v>
      </c>
      <c r="X121" s="23">
        <v>0.15849202223175496</v>
      </c>
      <c r="Y121" s="3">
        <v>0.26658678092367283</v>
      </c>
      <c r="Z121" s="3">
        <v>-0.12745806549769884</v>
      </c>
      <c r="AA121" s="37">
        <v>15</v>
      </c>
      <c r="AB121" s="37">
        <v>30</v>
      </c>
      <c r="AC121" s="3">
        <v>0.5</v>
      </c>
      <c r="AD121" s="37">
        <v>63.679245283018872</v>
      </c>
      <c r="AE121" s="37">
        <v>32.547169811320757</v>
      </c>
      <c r="AF121" s="37">
        <v>3.7735849056603774</v>
      </c>
      <c r="AG121" s="22">
        <v>0.86</v>
      </c>
      <c r="AH121" s="45"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v>82.171518521134018</v>
      </c>
      <c r="U122" s="3">
        <v>0.13471650960587286</v>
      </c>
      <c r="V122" s="3">
        <v>5.2457592942659115E-2</v>
      </c>
      <c r="W122" s="23">
        <v>4.3254630871321871E-2</v>
      </c>
      <c r="X122" s="23">
        <v>0.15337583831157298</v>
      </c>
      <c r="Y122" s="3">
        <v>0.30064142958287632</v>
      </c>
      <c r="Z122" s="3">
        <v>-7.9285922703519973E-2</v>
      </c>
      <c r="AA122" s="37">
        <v>15</v>
      </c>
      <c r="AB122" s="37">
        <v>30</v>
      </c>
      <c r="AC122" s="3">
        <v>0.5</v>
      </c>
      <c r="AD122" s="37">
        <v>63.679245283018872</v>
      </c>
      <c r="AE122" s="37">
        <v>32.547169811320757</v>
      </c>
      <c r="AF122" s="37">
        <v>3.7735849056603774</v>
      </c>
      <c r="AG122" s="22">
        <v>0.86</v>
      </c>
      <c r="AH122" s="45"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v>81.403535712741785</v>
      </c>
      <c r="U123" s="3">
        <v>0.16173955533838263</v>
      </c>
      <c r="V123" s="3">
        <v>2.3374051506032056E-2</v>
      </c>
      <c r="W123" s="23">
        <v>0.10711186454360155</v>
      </c>
      <c r="X123" s="23">
        <v>0.21479926546532799</v>
      </c>
      <c r="Y123" s="3">
        <v>0.34566067464663774</v>
      </c>
      <c r="Z123" s="3">
        <v>-6.2831113531712585E-2</v>
      </c>
      <c r="AA123" s="37">
        <v>15</v>
      </c>
      <c r="AB123" s="37">
        <v>30</v>
      </c>
      <c r="AC123" s="3">
        <v>0.5</v>
      </c>
      <c r="AD123" s="37">
        <v>63.679245283018872</v>
      </c>
      <c r="AE123" s="37">
        <v>32.547169811320757</v>
      </c>
      <c r="AF123" s="37">
        <v>3.7735849056603774</v>
      </c>
      <c r="AG123" s="22">
        <v>0.86</v>
      </c>
      <c r="AH123" s="45"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v>80.517622900651702</v>
      </c>
      <c r="U124" s="3">
        <v>0.12565521971292809</v>
      </c>
      <c r="V124" s="3">
        <v>3.47421177296868E-2</v>
      </c>
      <c r="W124" s="23">
        <v>3.4496188070904217E-2</v>
      </c>
      <c r="X124" s="23">
        <v>0.18132370072454521</v>
      </c>
      <c r="Y124" s="3">
        <v>0.30633551664483682</v>
      </c>
      <c r="Z124" s="3">
        <v>-0.10690395619962001</v>
      </c>
      <c r="AA124" s="37">
        <v>15</v>
      </c>
      <c r="AB124" s="37">
        <v>30</v>
      </c>
      <c r="AC124" s="3">
        <v>0.5</v>
      </c>
      <c r="AD124" s="37">
        <v>63.679245283018872</v>
      </c>
      <c r="AE124" s="37">
        <v>32.547169811320757</v>
      </c>
      <c r="AF124" s="37">
        <v>3.7735849056603774</v>
      </c>
      <c r="AG124" s="22">
        <v>0.86</v>
      </c>
      <c r="AH124" s="45"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v>77.541103428424435</v>
      </c>
      <c r="U125" s="3">
        <v>8.5221907459867768E-2</v>
      </c>
      <c r="V125" s="3">
        <v>4.5282630642717064E-2</v>
      </c>
      <c r="W125" s="23">
        <v>1.6711797917874343E-2</v>
      </c>
      <c r="X125" s="23">
        <v>0.18647606936131092</v>
      </c>
      <c r="Y125" s="3">
        <v>0.26806922226147351</v>
      </c>
      <c r="Z125" s="3">
        <v>-0.14025117980050147</v>
      </c>
      <c r="AA125" s="37">
        <v>25</v>
      </c>
      <c r="AB125" s="37">
        <v>30</v>
      </c>
      <c r="AC125" s="3">
        <v>0.83333333333333337</v>
      </c>
      <c r="AD125" s="37">
        <v>66.064981949458485</v>
      </c>
      <c r="AE125" s="37">
        <v>30.324909747292416</v>
      </c>
      <c r="AF125" s="37">
        <v>3.6101083032490973</v>
      </c>
      <c r="AG125" s="22">
        <v>0.85</v>
      </c>
      <c r="AH125" s="45"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v>79.568496717312982</v>
      </c>
      <c r="U126" s="3">
        <v>0.12058002481389578</v>
      </c>
      <c r="V126" s="3">
        <v>1.665899560372841E-2</v>
      </c>
      <c r="W126" s="23">
        <v>2.3500117036475001E-2</v>
      </c>
      <c r="X126" s="23">
        <v>0.18512761064255712</v>
      </c>
      <c r="Y126" s="3">
        <v>0.29546441515947358</v>
      </c>
      <c r="Z126" s="3">
        <v>-8.9303733602421803E-2</v>
      </c>
      <c r="AA126" s="37">
        <v>25</v>
      </c>
      <c r="AB126" s="37">
        <v>30</v>
      </c>
      <c r="AC126" s="3">
        <v>0.83333333333333337</v>
      </c>
      <c r="AD126" s="37">
        <v>66.064981949458485</v>
      </c>
      <c r="AE126" s="37">
        <v>30.324909747292416</v>
      </c>
      <c r="AF126" s="37">
        <v>3.6101083032490973</v>
      </c>
      <c r="AG126" s="22">
        <v>0.85</v>
      </c>
      <c r="AH126" s="45"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v>78.645253059214056</v>
      </c>
      <c r="U127" s="3">
        <v>0.11578202035036186</v>
      </c>
      <c r="V127" s="3">
        <v>1.3874774961088743E-2</v>
      </c>
      <c r="W127" s="23">
        <v>3.1268833155625612E-2</v>
      </c>
      <c r="X127" s="23">
        <v>0.19904255547216254</v>
      </c>
      <c r="Y127" s="3">
        <v>0.2912717044287933</v>
      </c>
      <c r="Z127" s="3">
        <v>-0.11817922102656891</v>
      </c>
      <c r="AA127" s="37">
        <v>25</v>
      </c>
      <c r="AB127" s="37">
        <v>30</v>
      </c>
      <c r="AC127" s="3">
        <v>0.83333333333333337</v>
      </c>
      <c r="AD127" s="37">
        <v>66.064981949458485</v>
      </c>
      <c r="AE127" s="37">
        <v>30.324909747292416</v>
      </c>
      <c r="AF127" s="37">
        <v>3.6101083032490973</v>
      </c>
      <c r="AG127" s="22">
        <v>0.85</v>
      </c>
      <c r="AH127" s="45"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v>79.103280527598926</v>
      </c>
      <c r="U128" s="3">
        <v>8.6459849927203458E-2</v>
      </c>
      <c r="V128" s="3">
        <v>6.0127583158874093E-2</v>
      </c>
      <c r="W128" s="23">
        <v>3.6828186316328303E-2</v>
      </c>
      <c r="X128" s="23">
        <v>0.15572157489856339</v>
      </c>
      <c r="Y128" s="3">
        <v>0.26924950299797307</v>
      </c>
      <c r="Z128" s="3">
        <v>-0.13253012048192769</v>
      </c>
      <c r="AA128" s="37">
        <v>17</v>
      </c>
      <c r="AB128" s="37">
        <v>30</v>
      </c>
      <c r="AC128" s="3">
        <v>0.56666666666666665</v>
      </c>
      <c r="AD128" s="37">
        <v>45.217391304347828</v>
      </c>
      <c r="AE128" s="37">
        <v>54.782608695652179</v>
      </c>
      <c r="AF128" s="37">
        <v>0</v>
      </c>
      <c r="AG128" s="22">
        <v>1.08</v>
      </c>
      <c r="AH128" s="45"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v>79.809303872276828</v>
      </c>
      <c r="U129" s="3">
        <v>0.10112052473353378</v>
      </c>
      <c r="V129" s="3">
        <v>3.6046548875260376E-2</v>
      </c>
      <c r="W129" s="23">
        <v>2.2401105487480037E-2</v>
      </c>
      <c r="X129" s="23">
        <v>0.16605131736905912</v>
      </c>
      <c r="Y129" s="3">
        <v>0.28673044225432609</v>
      </c>
      <c r="Z129" s="3">
        <v>-0.10326120011190991</v>
      </c>
      <c r="AA129" s="37">
        <v>17</v>
      </c>
      <c r="AB129" s="37">
        <v>30</v>
      </c>
      <c r="AC129" s="3">
        <v>0.56666666666666665</v>
      </c>
      <c r="AD129" s="37">
        <v>45.217391304347828</v>
      </c>
      <c r="AE129" s="37">
        <v>54.782608695652179</v>
      </c>
      <c r="AF129" s="37">
        <v>0</v>
      </c>
      <c r="AG129" s="22">
        <v>1.08</v>
      </c>
      <c r="AH129" s="45"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v>78.935674364718722</v>
      </c>
      <c r="U130" s="3">
        <v>9.2060771689286225E-2</v>
      </c>
      <c r="V130" s="3">
        <v>4.3601746637318251E-2</v>
      </c>
      <c r="W130" s="23">
        <v>2.6247457122537697E-2</v>
      </c>
      <c r="X130" s="23">
        <v>0.16607713402044377</v>
      </c>
      <c r="Y130" s="3">
        <v>0.27443377541844233</v>
      </c>
      <c r="Z130" s="3">
        <v>-0.13871507782909653</v>
      </c>
      <c r="AA130" s="37">
        <v>17</v>
      </c>
      <c r="AB130" s="37">
        <v>30</v>
      </c>
      <c r="AC130" s="3">
        <v>0.56666666666666665</v>
      </c>
      <c r="AD130" s="37">
        <v>45.217391304347828</v>
      </c>
      <c r="AE130" s="37">
        <v>54.782608695652179</v>
      </c>
      <c r="AF130" s="37">
        <v>0</v>
      </c>
      <c r="AG130" s="22">
        <v>1.08</v>
      </c>
      <c r="AH130" s="45"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v>85.470734306506827</v>
      </c>
      <c r="U131" s="3">
        <v>0.19643824818956601</v>
      </c>
      <c r="V131" s="3">
        <v>6.649952364742065E-2</v>
      </c>
      <c r="W131" s="23">
        <v>2.5629198148811729E-2</v>
      </c>
      <c r="X131" s="23">
        <v>0.18117829462836998</v>
      </c>
      <c r="Y131" s="3">
        <v>0.36797135752478982</v>
      </c>
      <c r="Z131" s="3">
        <v>-4.6232090246115555E-2</v>
      </c>
      <c r="AA131" s="37">
        <v>17</v>
      </c>
      <c r="AB131" s="37">
        <v>30</v>
      </c>
      <c r="AC131" s="3">
        <v>0.56666666666666665</v>
      </c>
      <c r="AD131" s="37">
        <v>67.672413793103445</v>
      </c>
      <c r="AE131" s="37">
        <v>32.327586206896555</v>
      </c>
      <c r="AF131" s="37">
        <v>0</v>
      </c>
      <c r="AG131" s="22">
        <v>0.88</v>
      </c>
      <c r="AH131" s="45"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v>83.983521831151492</v>
      </c>
      <c r="U132" s="3">
        <v>0.1673813090871519</v>
      </c>
      <c r="V132" s="3">
        <v>5.6293771611583221E-2</v>
      </c>
      <c r="W132" s="23">
        <v>4.1830184914194511E-2</v>
      </c>
      <c r="X132" s="23">
        <v>0.16442688344671622</v>
      </c>
      <c r="Y132" s="3">
        <v>0.33302826348856807</v>
      </c>
      <c r="Z132" s="3">
        <v>-6.1887322901638689E-2</v>
      </c>
      <c r="AA132" s="37">
        <v>17</v>
      </c>
      <c r="AB132" s="37">
        <v>30</v>
      </c>
      <c r="AC132" s="3">
        <v>0.56666666666666665</v>
      </c>
      <c r="AD132" s="37">
        <v>67.672413793103445</v>
      </c>
      <c r="AE132" s="37">
        <v>32.327586206896555</v>
      </c>
      <c r="AF132" s="37">
        <v>0</v>
      </c>
      <c r="AG132" s="22">
        <v>0.88</v>
      </c>
      <c r="AH132" s="45"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v>82.361455869088459</v>
      </c>
      <c r="U133" s="3">
        <v>0.1511634112498666</v>
      </c>
      <c r="V133" s="3">
        <v>5.678135290623873E-2</v>
      </c>
      <c r="W133" s="23">
        <v>4.1702557034922323E-2</v>
      </c>
      <c r="X133" s="23">
        <v>0.16696807745461073</v>
      </c>
      <c r="Y133" s="3">
        <v>0.31528118810678524</v>
      </c>
      <c r="Z133" s="3">
        <v>-9.8767215640951547E-2</v>
      </c>
      <c r="AA133" s="37">
        <v>17</v>
      </c>
      <c r="AB133" s="37">
        <v>30</v>
      </c>
      <c r="AC133" s="3">
        <v>0.56666666666666665</v>
      </c>
      <c r="AD133" s="37">
        <v>67.672413793103445</v>
      </c>
      <c r="AE133" s="37">
        <v>32.327586206896555</v>
      </c>
      <c r="AF133" s="37">
        <v>0</v>
      </c>
      <c r="AG133" s="22">
        <v>0.88</v>
      </c>
      <c r="AH133" s="45"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v>83.217133183956122</v>
      </c>
      <c r="U134" s="3">
        <v>0.17432168314555063</v>
      </c>
      <c r="V134" s="3">
        <v>3.17353954933767E-2</v>
      </c>
      <c r="W134" s="23">
        <v>3.6654203353033377E-2</v>
      </c>
      <c r="X134" s="23">
        <v>0.16710744713772899</v>
      </c>
      <c r="Y134" s="3">
        <v>0.32389379773817256</v>
      </c>
      <c r="Z134" s="3">
        <v>-3.0839277192348923E-2</v>
      </c>
      <c r="AA134" s="37">
        <v>18</v>
      </c>
      <c r="AB134" s="37">
        <v>30</v>
      </c>
      <c r="AC134" s="3">
        <v>0.6</v>
      </c>
      <c r="AD134" s="37">
        <v>63.837638376383765</v>
      </c>
      <c r="AE134" s="37">
        <v>36.162361623616235</v>
      </c>
      <c r="AF134" s="37">
        <v>0</v>
      </c>
      <c r="AG134" s="22">
        <v>0.69</v>
      </c>
      <c r="AH134" s="45"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v>77.857142443490545</v>
      </c>
      <c r="U135" s="3">
        <v>9.900640421925036E-2</v>
      </c>
      <c r="V135" s="3">
        <v>3.0435548415433084E-2</v>
      </c>
      <c r="W135" s="23">
        <v>1.5701450048928055E-2</v>
      </c>
      <c r="X135" s="23">
        <v>0.20800469278894218</v>
      </c>
      <c r="Y135" s="3">
        <v>0.28765190575021798</v>
      </c>
      <c r="Z135" s="3">
        <v>-0.12081957837067656</v>
      </c>
      <c r="AA135" s="37">
        <v>18</v>
      </c>
      <c r="AB135" s="37">
        <v>30</v>
      </c>
      <c r="AC135" s="3">
        <v>0.6</v>
      </c>
      <c r="AD135" s="37">
        <v>63.837638376383765</v>
      </c>
      <c r="AE135" s="37">
        <v>36.162361623616235</v>
      </c>
      <c r="AF135" s="37">
        <v>0</v>
      </c>
      <c r="AG135" s="22">
        <v>0.69</v>
      </c>
      <c r="AH135" s="45"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v>82.720148396987739</v>
      </c>
      <c r="U136" s="3">
        <v>0.15397260273972607</v>
      </c>
      <c r="V136" s="3">
        <v>5.5435622154871605E-2</v>
      </c>
      <c r="W136" s="23">
        <v>3.2481290945919554E-2</v>
      </c>
      <c r="X136" s="23">
        <v>0.16051594590223392</v>
      </c>
      <c r="Y136" s="3">
        <v>0.31243274467235871</v>
      </c>
      <c r="Z136" s="3">
        <v>-6.0280458932799118E-2</v>
      </c>
      <c r="AA136" s="37">
        <v>18</v>
      </c>
      <c r="AB136" s="37">
        <v>30</v>
      </c>
      <c r="AC136" s="3">
        <v>0.6</v>
      </c>
      <c r="AD136" s="37">
        <v>63.837638376383765</v>
      </c>
      <c r="AE136" s="37">
        <v>36.162361623616235</v>
      </c>
      <c r="AF136" s="37">
        <v>0</v>
      </c>
      <c r="AG136" s="22">
        <v>0.69</v>
      </c>
      <c r="AH136" s="45"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v>82.022245416953467</v>
      </c>
      <c r="U137" s="3">
        <v>0.14867750944636107</v>
      </c>
      <c r="V137" s="3">
        <v>5.7861224147568474E-2</v>
      </c>
      <c r="W137" s="23">
        <v>3.5654568702665521E-2</v>
      </c>
      <c r="X137" s="23">
        <v>0.16685155078691957</v>
      </c>
      <c r="Y137" s="3">
        <v>0.30941328638710719</v>
      </c>
      <c r="Z137" s="3">
        <v>-8.7793107715151919E-2</v>
      </c>
      <c r="AA137" s="37">
        <v>18</v>
      </c>
      <c r="AB137" s="37">
        <v>30</v>
      </c>
      <c r="AC137" s="3">
        <v>0.6</v>
      </c>
      <c r="AD137" s="37">
        <v>63.837638376383765</v>
      </c>
      <c r="AE137" s="37">
        <v>36.162361623616235</v>
      </c>
      <c r="AF137" s="37">
        <v>0</v>
      </c>
      <c r="AG137" s="22">
        <v>0.69</v>
      </c>
      <c r="AH137" s="45"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v>79.972626103916824</v>
      </c>
      <c r="U138" s="3">
        <v>0.10358259316230829</v>
      </c>
      <c r="V138" s="3">
        <v>7.1280168446541975E-2</v>
      </c>
      <c r="W138" s="23">
        <v>3.2220121643470032E-2</v>
      </c>
      <c r="X138" s="23">
        <v>0.15477279763863186</v>
      </c>
      <c r="Y138" s="3">
        <v>0.27649639537193504</v>
      </c>
      <c r="Z138" s="3">
        <v>-0.13138751226223996</v>
      </c>
      <c r="AA138" s="37">
        <v>19</v>
      </c>
      <c r="AB138" s="37">
        <v>30</v>
      </c>
      <c r="AC138" s="3">
        <v>0.6333333333333333</v>
      </c>
      <c r="AD138" s="37">
        <v>55.033557046979865</v>
      </c>
      <c r="AE138" s="37">
        <v>44.966442953020135</v>
      </c>
      <c r="AF138" s="37">
        <v>0</v>
      </c>
      <c r="AG138" s="22">
        <v>0.61</v>
      </c>
      <c r="AH138" s="45"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v>80.250432240075924</v>
      </c>
      <c r="U139" s="3">
        <v>0.11789675139856703</v>
      </c>
      <c r="V139" s="3">
        <v>2.6130331681884889E-2</v>
      </c>
      <c r="W139" s="23">
        <v>2.741438078234051E-2</v>
      </c>
      <c r="X139" s="23">
        <v>0.17340046456428862</v>
      </c>
      <c r="Y139" s="3">
        <v>0.29702681921009988</v>
      </c>
      <c r="Z139" s="3">
        <v>-8.2396778652563257E-2</v>
      </c>
      <c r="AA139" s="37">
        <v>19</v>
      </c>
      <c r="AB139" s="37">
        <v>30</v>
      </c>
      <c r="AC139" s="3">
        <v>0.6333333333333333</v>
      </c>
      <c r="AD139" s="37">
        <v>55.033557046979865</v>
      </c>
      <c r="AE139" s="37">
        <v>44.966442953020135</v>
      </c>
      <c r="AF139" s="37">
        <v>0</v>
      </c>
      <c r="AG139" s="22">
        <v>0.61</v>
      </c>
      <c r="AH139" s="45"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v>79.246093295646148</v>
      </c>
      <c r="U140" s="3">
        <v>0.11170212765957446</v>
      </c>
      <c r="V140" s="3">
        <v>2.8883254815077725E-2</v>
      </c>
      <c r="W140" s="23">
        <v>4.7573304777802319E-2</v>
      </c>
      <c r="X140" s="23">
        <v>0.18423258548789775</v>
      </c>
      <c r="Y140" s="3">
        <v>0.29192609387154494</v>
      </c>
      <c r="Z140" s="3">
        <v>-0.10933530313713641</v>
      </c>
      <c r="AA140" s="37">
        <v>19</v>
      </c>
      <c r="AB140" s="37">
        <v>30</v>
      </c>
      <c r="AC140" s="3">
        <v>0.6333333333333333</v>
      </c>
      <c r="AD140" s="37">
        <v>55.033557046979865</v>
      </c>
      <c r="AE140" s="37">
        <v>44.966442953020135</v>
      </c>
      <c r="AF140" s="37">
        <v>0</v>
      </c>
      <c r="AG140" s="22">
        <v>0.61</v>
      </c>
      <c r="AH140" s="45"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v>84.258459099209887</v>
      </c>
      <c r="U141" s="3">
        <v>0.15322602172926508</v>
      </c>
      <c r="V141" s="3">
        <v>5.029514964732798E-2</v>
      </c>
      <c r="W141" s="23">
        <v>3.0450526094828276E-2</v>
      </c>
      <c r="X141" s="23">
        <v>0.14153758825445942</v>
      </c>
      <c r="Y141" s="3">
        <v>0.3099377556610769</v>
      </c>
      <c r="Z141" s="3">
        <v>-3.9070442992011671E-2</v>
      </c>
      <c r="AA141" s="37">
        <v>18</v>
      </c>
      <c r="AB141" s="37">
        <v>30</v>
      </c>
      <c r="AC141" s="3">
        <v>0.6</v>
      </c>
      <c r="AD141" s="37">
        <v>66.666666666666671</v>
      </c>
      <c r="AE141" s="37">
        <v>32.302405498281786</v>
      </c>
      <c r="AF141" s="37">
        <v>1.0309278350515465</v>
      </c>
      <c r="AG141" s="22">
        <v>1.04</v>
      </c>
      <c r="AH141" s="45"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v>78.607716208227302</v>
      </c>
      <c r="U142" s="3">
        <v>8.338748104829978E-2</v>
      </c>
      <c r="V142" s="3">
        <v>5.8617080345139877E-2</v>
      </c>
      <c r="W142" s="23">
        <v>2.7163968458451943E-2</v>
      </c>
      <c r="X142" s="23">
        <v>0.16623716658904999</v>
      </c>
      <c r="Y142" s="3">
        <v>0.27149043148833552</v>
      </c>
      <c r="Z142" s="3">
        <v>-0.14602903501280956</v>
      </c>
      <c r="AA142" s="37">
        <v>18</v>
      </c>
      <c r="AB142" s="37">
        <v>30</v>
      </c>
      <c r="AC142" s="3">
        <v>0.6</v>
      </c>
      <c r="AD142" s="37">
        <v>66.666666666666671</v>
      </c>
      <c r="AE142" s="37">
        <v>32.302405498281786</v>
      </c>
      <c r="AF142" s="37">
        <v>1.0309278350515465</v>
      </c>
      <c r="AG142" s="22">
        <v>1.04</v>
      </c>
      <c r="AH142" s="45"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v>80.889777223608988</v>
      </c>
      <c r="U143" s="3">
        <v>0.11851620391036516</v>
      </c>
      <c r="V143" s="3">
        <v>2.4702862673105369E-2</v>
      </c>
      <c r="W143" s="23">
        <v>2.4620134882587137E-2</v>
      </c>
      <c r="X143" s="23">
        <v>0.1769779647300759</v>
      </c>
      <c r="Y143" s="3">
        <v>0.31040353884750937</v>
      </c>
      <c r="Z143" s="3">
        <v>-7.648310257036238E-2</v>
      </c>
      <c r="AA143" s="37">
        <v>18</v>
      </c>
      <c r="AB143" s="37">
        <v>30</v>
      </c>
      <c r="AC143" s="3">
        <v>0.6</v>
      </c>
      <c r="AD143" s="37">
        <v>66.666666666666671</v>
      </c>
      <c r="AE143" s="37">
        <v>32.302405498281786</v>
      </c>
      <c r="AF143" s="37">
        <v>1.0309278350515465</v>
      </c>
      <c r="AG143" s="22">
        <v>1.04</v>
      </c>
      <c r="AH143" s="45"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v>79.078959870185557</v>
      </c>
      <c r="U144" s="3">
        <v>0.10053619302949067</v>
      </c>
      <c r="V144" s="3">
        <v>2.292631797949049E-2</v>
      </c>
      <c r="W144" s="23">
        <v>3.7255956287609811E-2</v>
      </c>
      <c r="X144" s="23">
        <v>0.18667076185984063</v>
      </c>
      <c r="Y144" s="3">
        <v>0.29217922318247541</v>
      </c>
      <c r="Z144" s="3">
        <v>-0.11835630189749796</v>
      </c>
      <c r="AA144" s="37">
        <v>18</v>
      </c>
      <c r="AB144" s="37">
        <v>30</v>
      </c>
      <c r="AC144" s="3">
        <v>0.6</v>
      </c>
      <c r="AD144" s="37">
        <v>66.666666666666671</v>
      </c>
      <c r="AE144" s="37">
        <v>32.302405498281786</v>
      </c>
      <c r="AF144" s="37">
        <v>1.0309278350515465</v>
      </c>
      <c r="AG144" s="22">
        <v>1.04</v>
      </c>
      <c r="AH144" s="45"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v>85.974603930617349</v>
      </c>
      <c r="U145" s="3">
        <v>0.1652067691574306</v>
      </c>
      <c r="V145" s="3">
        <v>5.3532799545037868E-2</v>
      </c>
      <c r="W145" s="23">
        <v>3.4374320221690451E-2</v>
      </c>
      <c r="X145" s="23">
        <v>0.12044281722968049</v>
      </c>
      <c r="Y145" s="3">
        <v>0.29716284211565958</v>
      </c>
      <c r="Z145" s="3">
        <v>-1.5337160483249101E-2</v>
      </c>
      <c r="AA145" s="37">
        <v>21</v>
      </c>
      <c r="AB145" s="37">
        <v>30</v>
      </c>
      <c r="AC145" s="3">
        <v>0.7</v>
      </c>
      <c r="AD145" s="37">
        <v>36.5</v>
      </c>
      <c r="AE145" s="37">
        <v>61</v>
      </c>
      <c r="AF145" s="37">
        <v>2.5</v>
      </c>
      <c r="AG145" s="22">
        <v>1.04</v>
      </c>
      <c r="AH145" s="45"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v>80.713605545636597</v>
      </c>
      <c r="U146" s="3">
        <v>9.8457622042527698E-2</v>
      </c>
      <c r="V146" s="3">
        <v>6.7190313137342667E-2</v>
      </c>
      <c r="W146" s="23">
        <v>3.6033901140260366E-2</v>
      </c>
      <c r="X146" s="23">
        <v>0.13249359313650688</v>
      </c>
      <c r="Y146" s="3">
        <v>0.26415792361916879</v>
      </c>
      <c r="Z146" s="3">
        <v>-0.12710655761562414</v>
      </c>
      <c r="AA146" s="37">
        <v>21</v>
      </c>
      <c r="AB146" s="37">
        <v>30</v>
      </c>
      <c r="AC146" s="3">
        <v>0.7</v>
      </c>
      <c r="AD146" s="37">
        <v>36.5</v>
      </c>
      <c r="AE146" s="37">
        <v>61</v>
      </c>
      <c r="AF146" s="37">
        <v>2.5</v>
      </c>
      <c r="AG146" s="22">
        <v>1.04</v>
      </c>
      <c r="AH146" s="45"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v>80.759006774624382</v>
      </c>
      <c r="U147" s="3">
        <v>0.10408336665333869</v>
      </c>
      <c r="V147" s="3">
        <v>5.085356396290297E-2</v>
      </c>
      <c r="W147" s="23">
        <v>3.7091470247827607E-2</v>
      </c>
      <c r="X147" s="23">
        <v>0.13971324998804596</v>
      </c>
      <c r="Y147" s="3">
        <v>0.27221375354455918</v>
      </c>
      <c r="Z147" s="3">
        <v>-0.11633642554861127</v>
      </c>
      <c r="AA147" s="37">
        <v>21</v>
      </c>
      <c r="AB147" s="37">
        <v>30</v>
      </c>
      <c r="AC147" s="3">
        <v>0.7</v>
      </c>
      <c r="AD147" s="37">
        <v>36.5</v>
      </c>
      <c r="AE147" s="37">
        <v>61</v>
      </c>
      <c r="AF147" s="37">
        <v>2.5</v>
      </c>
      <c r="AG147" s="22">
        <v>1.04</v>
      </c>
      <c r="AH147" s="45"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v>79.818950473156193</v>
      </c>
      <c r="U148" s="3">
        <v>9.6803187096147297E-2</v>
      </c>
      <c r="V148" s="3">
        <v>5.1136061925610821E-2</v>
      </c>
      <c r="W148" s="23">
        <v>3.7196429990201015E-2</v>
      </c>
      <c r="X148" s="23">
        <v>0.14942963040991719</v>
      </c>
      <c r="Y148" s="3">
        <v>0.27023557318792035</v>
      </c>
      <c r="Z148" s="3">
        <v>-0.1336941848730685</v>
      </c>
      <c r="AA148" s="37">
        <v>21</v>
      </c>
      <c r="AB148" s="37">
        <v>30</v>
      </c>
      <c r="AC148" s="3">
        <v>0.7</v>
      </c>
      <c r="AD148" s="37">
        <v>36.5</v>
      </c>
      <c r="AE148" s="37">
        <v>61</v>
      </c>
      <c r="AF148" s="37">
        <v>2.5</v>
      </c>
      <c r="AG148" s="22">
        <v>1.04</v>
      </c>
      <c r="AH148" s="45"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v>84.166252268884506</v>
      </c>
      <c r="U149" s="3">
        <v>0.13932642190274358</v>
      </c>
      <c r="V149" s="3">
        <v>3.2823603310219274E-2</v>
      </c>
      <c r="W149" s="23">
        <v>3.1696750902527028E-2</v>
      </c>
      <c r="X149" s="23">
        <v>0.11991037857036767</v>
      </c>
      <c r="Y149" s="3">
        <v>0.28179072806033806</v>
      </c>
      <c r="Z149" s="3">
        <v>-9.6715872988010747E-3</v>
      </c>
      <c r="AA149" s="37">
        <v>19</v>
      </c>
      <c r="AB149" s="37">
        <v>30</v>
      </c>
      <c r="AC149" s="3">
        <v>0.6333333333333333</v>
      </c>
      <c r="AD149" s="37">
        <v>32.692307692307686</v>
      </c>
      <c r="AE149" s="37">
        <v>67.307692307692307</v>
      </c>
      <c r="AF149" s="37">
        <v>0</v>
      </c>
      <c r="AG149" s="22">
        <v>0.96</v>
      </c>
      <c r="AH149" s="45"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v>80.154707173986978</v>
      </c>
      <c r="U150" s="3">
        <v>9.0151733410160334E-2</v>
      </c>
      <c r="V150" s="3">
        <v>4.5251003624390468E-2</v>
      </c>
      <c r="W150" s="23">
        <v>2.715714338823004E-2</v>
      </c>
      <c r="X150" s="23">
        <v>0.13302755353685192</v>
      </c>
      <c r="Y150" s="3">
        <v>0.25963538704753752</v>
      </c>
      <c r="Z150" s="3">
        <v>-0.10468176209095915</v>
      </c>
      <c r="AA150" s="37">
        <v>19</v>
      </c>
      <c r="AB150" s="37">
        <v>30</v>
      </c>
      <c r="AC150" s="3">
        <v>0.6333333333333333</v>
      </c>
      <c r="AD150" s="37">
        <v>32.692307692307686</v>
      </c>
      <c r="AE150" s="37">
        <v>67.307692307692307</v>
      </c>
      <c r="AF150" s="37">
        <v>0</v>
      </c>
      <c r="AG150" s="22">
        <v>0.96</v>
      </c>
      <c r="AH150" s="45"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v>79.681989131468171</v>
      </c>
      <c r="U151" s="3">
        <v>9.2569624534896838E-2</v>
      </c>
      <c r="V151" s="3">
        <v>1.6519984198914789E-2</v>
      </c>
      <c r="W151" s="23">
        <v>2.7645844088797104E-2</v>
      </c>
      <c r="X151" s="23">
        <v>0.15442397985920306</v>
      </c>
      <c r="Y151" s="3">
        <v>0.27539948104698875</v>
      </c>
      <c r="Z151" s="3">
        <v>-9.0358271865121173E-2</v>
      </c>
      <c r="AA151" s="37">
        <v>19</v>
      </c>
      <c r="AB151" s="37">
        <v>30</v>
      </c>
      <c r="AC151" s="3">
        <v>0.6333333333333333</v>
      </c>
      <c r="AD151" s="37">
        <v>32.692307692307686</v>
      </c>
      <c r="AE151" s="37">
        <v>67.307692307692307</v>
      </c>
      <c r="AF151" s="37">
        <v>0</v>
      </c>
      <c r="AG151" s="22">
        <v>0.96</v>
      </c>
      <c r="AH151" s="45"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v>78.044841292062443</v>
      </c>
      <c r="U152" s="3">
        <v>7.7650469353948093E-2</v>
      </c>
      <c r="V152" s="3">
        <v>1.8152082539534126E-2</v>
      </c>
      <c r="W152" s="23">
        <v>2.1502037482879228E-2</v>
      </c>
      <c r="X152" s="23">
        <v>0.15757316818968051</v>
      </c>
      <c r="Y152" s="3">
        <v>0.25599666692844669</v>
      </c>
      <c r="Z152" s="3">
        <v>-0.11876508963887605</v>
      </c>
      <c r="AA152" s="37">
        <v>19</v>
      </c>
      <c r="AB152" s="37">
        <v>30</v>
      </c>
      <c r="AC152" s="3">
        <v>0.6333333333333333</v>
      </c>
      <c r="AD152" s="37">
        <v>32.692307692307686</v>
      </c>
      <c r="AE152" s="37">
        <v>67.307692307692307</v>
      </c>
      <c r="AF152" s="37">
        <v>0</v>
      </c>
      <c r="AG152" s="22">
        <v>0.96</v>
      </c>
      <c r="AH152" s="45"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v>81.961006236276901</v>
      </c>
      <c r="U153" s="3">
        <v>0.11058145335624414</v>
      </c>
      <c r="V153" s="3">
        <v>2.982801789108952E-2</v>
      </c>
      <c r="W153" s="23">
        <v>3.4655674102812818E-2</v>
      </c>
      <c r="X153" s="23">
        <v>0.11852662148226449</v>
      </c>
      <c r="Y153" s="3">
        <v>0.25983387739221997</v>
      </c>
      <c r="Z153" s="3">
        <v>-3.3415006569368987E-2</v>
      </c>
      <c r="AA153" s="37">
        <v>20</v>
      </c>
      <c r="AB153" s="37">
        <v>30</v>
      </c>
      <c r="AC153" s="3">
        <v>0.66666666666666663</v>
      </c>
      <c r="AD153" s="37">
        <v>38.028169014084511</v>
      </c>
      <c r="AE153" s="37">
        <v>61.971830985915503</v>
      </c>
      <c r="AF153" s="37">
        <v>0</v>
      </c>
      <c r="AG153" s="22">
        <v>1.01</v>
      </c>
      <c r="AH153" s="45"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v>80.905299253551945</v>
      </c>
      <c r="U154" s="3">
        <v>9.4707387654557204E-2</v>
      </c>
      <c r="V154" s="3">
        <v>7.2955220883534178E-2</v>
      </c>
      <c r="W154" s="23">
        <v>3.5009382986147121E-2</v>
      </c>
      <c r="X154" s="23">
        <v>0.12883881402745059</v>
      </c>
      <c r="Y154" s="3">
        <v>0.26377621945612773</v>
      </c>
      <c r="Z154" s="3">
        <v>-0.12068965517241377</v>
      </c>
      <c r="AA154" s="37">
        <v>20</v>
      </c>
      <c r="AB154" s="37">
        <v>30</v>
      </c>
      <c r="AC154" s="3">
        <v>0.66666666666666663</v>
      </c>
      <c r="AD154" s="37">
        <v>38.028169014084511</v>
      </c>
      <c r="AE154" s="37">
        <v>61.971830985915503</v>
      </c>
      <c r="AF154" s="37">
        <v>0</v>
      </c>
      <c r="AG154" s="22">
        <v>1.01</v>
      </c>
      <c r="AH154" s="45"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v>80.266967487576991</v>
      </c>
      <c r="U155" s="3">
        <v>9.6423312592029686E-2</v>
      </c>
      <c r="V155" s="3">
        <v>4.4652156818445532E-2</v>
      </c>
      <c r="W155" s="23">
        <v>2.168727352186027E-2</v>
      </c>
      <c r="X155" s="23">
        <v>0.14249821831244847</v>
      </c>
      <c r="Y155" s="3">
        <v>0.27076303082196002</v>
      </c>
      <c r="Z155" s="3">
        <v>-0.10417449122953443</v>
      </c>
      <c r="AA155" s="37">
        <v>20</v>
      </c>
      <c r="AB155" s="37">
        <v>30</v>
      </c>
      <c r="AC155" s="3">
        <v>0.66666666666666663</v>
      </c>
      <c r="AD155" s="37">
        <v>38.028169014084511</v>
      </c>
      <c r="AE155" s="37">
        <v>61.971830985915503</v>
      </c>
      <c r="AF155" s="37">
        <v>0</v>
      </c>
      <c r="AG155" s="22">
        <v>1.01</v>
      </c>
      <c r="AH155" s="45"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v>79.253206532593339</v>
      </c>
      <c r="U156" s="3">
        <v>8.6857115919483308E-2</v>
      </c>
      <c r="V156" s="3">
        <v>3.534556490906457E-2</v>
      </c>
      <c r="W156" s="23">
        <v>1.6209790713591021E-2</v>
      </c>
      <c r="X156" s="23">
        <v>0.14607465747197754</v>
      </c>
      <c r="Y156" s="3">
        <v>0.2616736461569345</v>
      </c>
      <c r="Z156" s="3">
        <v>-0.11341220185240838</v>
      </c>
      <c r="AA156" s="37">
        <v>20</v>
      </c>
      <c r="AB156" s="37">
        <v>30</v>
      </c>
      <c r="AC156" s="3">
        <v>0.66666666666666663</v>
      </c>
      <c r="AD156" s="37">
        <v>38.028169014084511</v>
      </c>
      <c r="AE156" s="37">
        <v>61.971830985915503</v>
      </c>
      <c r="AF156" s="37">
        <v>0</v>
      </c>
      <c r="AG156" s="22">
        <v>1.01</v>
      </c>
      <c r="AH156" s="45"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v>79.279086809810067</v>
      </c>
      <c r="U157" s="3">
        <v>9.0678989411109051E-2</v>
      </c>
      <c r="V157" s="3">
        <v>5.0861513588981E-2</v>
      </c>
      <c r="W157" s="23">
        <v>2.285036364574201E-2</v>
      </c>
      <c r="X157" s="23">
        <v>0.15580065967625281</v>
      </c>
      <c r="Y157" s="3">
        <v>0.27002750633349115</v>
      </c>
      <c r="Z157" s="3">
        <v>-0.12390296248035874</v>
      </c>
      <c r="AA157" s="37">
        <v>20</v>
      </c>
      <c r="AB157" s="37">
        <v>30</v>
      </c>
      <c r="AC157" s="3">
        <v>0.66666666666666663</v>
      </c>
      <c r="AD157" s="37">
        <v>61.154855643044627</v>
      </c>
      <c r="AE157" s="37">
        <v>23.884514435695539</v>
      </c>
      <c r="AF157" s="37">
        <v>14.960629921259841</v>
      </c>
      <c r="AG157" s="22">
        <v>0.91</v>
      </c>
      <c r="AH157" s="45"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v>80.120659143485682</v>
      </c>
      <c r="U158" s="3">
        <v>0.12010777732109422</v>
      </c>
      <c r="V158" s="3">
        <v>1.351280577708347E-2</v>
      </c>
      <c r="W158" s="23">
        <v>2.6004386752320224E-2</v>
      </c>
      <c r="X158" s="23">
        <v>0.19303231738637849</v>
      </c>
      <c r="Y158" s="3">
        <v>0.31197174190707877</v>
      </c>
      <c r="Z158" s="3">
        <v>-8.9549830581401535E-2</v>
      </c>
      <c r="AA158" s="37">
        <v>20</v>
      </c>
      <c r="AB158" s="37">
        <v>30</v>
      </c>
      <c r="AC158" s="3">
        <v>0.66666666666666663</v>
      </c>
      <c r="AD158" s="37">
        <v>61.154855643044627</v>
      </c>
      <c r="AE158" s="37">
        <v>23.884514435695539</v>
      </c>
      <c r="AF158" s="37">
        <v>14.960629921259841</v>
      </c>
      <c r="AG158" s="22">
        <v>0.91</v>
      </c>
      <c r="AH158" s="45"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v>79.626423572760501</v>
      </c>
      <c r="U159" s="3">
        <v>0.11529670132664045</v>
      </c>
      <c r="V159" s="3">
        <v>4.5072433273998236E-3</v>
      </c>
      <c r="W159" s="23">
        <v>2.189028117359414E-2</v>
      </c>
      <c r="X159" s="23">
        <v>0.20074195985006335</v>
      </c>
      <c r="Y159" s="3">
        <v>0.31038933465907287</v>
      </c>
      <c r="Z159" s="3">
        <v>-9.5358334112659385E-2</v>
      </c>
      <c r="AA159" s="37">
        <v>20</v>
      </c>
      <c r="AB159" s="37">
        <v>30</v>
      </c>
      <c r="AC159" s="3">
        <v>0.66666666666666663</v>
      </c>
      <c r="AD159" s="37">
        <v>61.154855643044627</v>
      </c>
      <c r="AE159" s="37">
        <v>23.884514435695539</v>
      </c>
      <c r="AF159" s="37">
        <v>14.960629921259841</v>
      </c>
      <c r="AG159" s="22">
        <v>0.91</v>
      </c>
      <c r="AH159" s="45"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v>79.912177368899449</v>
      </c>
      <c r="U160" s="3">
        <v>9.5675513084523017E-2</v>
      </c>
      <c r="V160" s="3">
        <v>6.5099917289205222E-2</v>
      </c>
      <c r="W160" s="23">
        <v>1.7921006604536983E-2</v>
      </c>
      <c r="X160" s="23">
        <v>0.1517679991156092</v>
      </c>
      <c r="Y160" s="3">
        <v>0.27533618464093146</v>
      </c>
      <c r="Z160" s="3">
        <v>-0.13052381013322414</v>
      </c>
      <c r="AA160" s="37">
        <v>17</v>
      </c>
      <c r="AB160" s="37">
        <v>30</v>
      </c>
      <c r="AC160" s="3">
        <v>0.56666666666666665</v>
      </c>
      <c r="AD160" s="37">
        <v>24.958949096880133</v>
      </c>
      <c r="AE160" s="37">
        <v>75.041050903119881</v>
      </c>
      <c r="AF160" s="37">
        <v>0</v>
      </c>
      <c r="AG160" s="22">
        <v>0.92</v>
      </c>
      <c r="AH160" s="45"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v>80.155999814987268</v>
      </c>
      <c r="U161" s="3">
        <v>0.10471928772431609</v>
      </c>
      <c r="V161" s="3">
        <v>3.4500542849867755E-2</v>
      </c>
      <c r="W161" s="23">
        <v>2.4593082400813867E-2</v>
      </c>
      <c r="X161" s="23">
        <v>0.16296973134092518</v>
      </c>
      <c r="Y161" s="3">
        <v>0.2885364717749499</v>
      </c>
      <c r="Z161" s="3">
        <v>-0.11090484972093648</v>
      </c>
      <c r="AA161" s="37">
        <v>17</v>
      </c>
      <c r="AB161" s="37">
        <v>30</v>
      </c>
      <c r="AC161" s="3">
        <v>0.56666666666666665</v>
      </c>
      <c r="AD161" s="37">
        <v>24.958949096880133</v>
      </c>
      <c r="AE161" s="37">
        <v>75.041050903119881</v>
      </c>
      <c r="AF161" s="37">
        <v>0</v>
      </c>
      <c r="AG161" s="22">
        <v>0.92</v>
      </c>
      <c r="AH161" s="45"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v>79.170433411380969</v>
      </c>
      <c r="U162" s="3">
        <v>9.7250167672702864E-2</v>
      </c>
      <c r="V162" s="3">
        <v>4.1454822754885712E-2</v>
      </c>
      <c r="W162" s="23">
        <v>2.1151497917468228E-2</v>
      </c>
      <c r="X162" s="23">
        <v>0.16514221480624242</v>
      </c>
      <c r="Y162" s="3">
        <v>0.27635378729401189</v>
      </c>
      <c r="Z162" s="3">
        <v>-0.14188200877620669</v>
      </c>
      <c r="AA162" s="37">
        <v>17</v>
      </c>
      <c r="AB162" s="37">
        <v>30</v>
      </c>
      <c r="AC162" s="3">
        <v>0.56666666666666665</v>
      </c>
      <c r="AD162" s="37">
        <v>24.958949096880133</v>
      </c>
      <c r="AE162" s="37">
        <v>75.041050903119881</v>
      </c>
      <c r="AF162" s="37">
        <v>0</v>
      </c>
      <c r="AG162" s="22">
        <v>0.92</v>
      </c>
      <c r="AH162" s="45"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v>80.296482421715723</v>
      </c>
      <c r="U163" s="3">
        <v>0.10181130811379899</v>
      </c>
      <c r="V163" s="3">
        <v>3.3912010233166062E-2</v>
      </c>
      <c r="W163" s="23">
        <v>4.6382238160531643E-2</v>
      </c>
      <c r="X163" s="23">
        <v>0.15028293685948221</v>
      </c>
      <c r="Y163" s="3">
        <v>0.27779311890270925</v>
      </c>
      <c r="Z163" s="3">
        <v>-8.7544233089740575E-2</v>
      </c>
      <c r="AA163" s="37">
        <v>17</v>
      </c>
      <c r="AB163" s="37">
        <v>30</v>
      </c>
      <c r="AC163" s="3">
        <v>0.56666666666666665</v>
      </c>
      <c r="AD163" s="37">
        <v>59.118236472945895</v>
      </c>
      <c r="AE163" s="37">
        <v>34.268537074148291</v>
      </c>
      <c r="AF163" s="37">
        <v>6.6132264529058116</v>
      </c>
      <c r="AG163" s="22">
        <v>1.03</v>
      </c>
      <c r="AH163" s="45"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v>80.189356664822569</v>
      </c>
      <c r="U164" s="3">
        <v>0.11128165771297006</v>
      </c>
      <c r="V164" s="3">
        <v>1.3441816250509248E-2</v>
      </c>
      <c r="W164" s="23">
        <v>5.4964584020919553E-3</v>
      </c>
      <c r="X164" s="23">
        <v>0.16809325454110949</v>
      </c>
      <c r="Y164" s="3">
        <v>0.2917930653688956</v>
      </c>
      <c r="Z164" s="3">
        <v>-8.5460599334073226E-2</v>
      </c>
      <c r="AA164" s="37">
        <v>17</v>
      </c>
      <c r="AB164" s="37">
        <v>30</v>
      </c>
      <c r="AC164" s="3">
        <v>0.56666666666666665</v>
      </c>
      <c r="AD164" s="37">
        <v>59.118236472945895</v>
      </c>
      <c r="AE164" s="37">
        <v>34.268537074148291</v>
      </c>
      <c r="AF164" s="37">
        <v>6.6132264529058116</v>
      </c>
      <c r="AG164" s="22">
        <v>1.03</v>
      </c>
      <c r="AH164" s="45"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v>80.283764647926262</v>
      </c>
      <c r="U165" s="3">
        <v>0.11815635345047107</v>
      </c>
      <c r="V165" s="3">
        <v>2.7581439645625677E-2</v>
      </c>
      <c r="W165" s="23">
        <v>-4.4953020927425112E-3</v>
      </c>
      <c r="X165" s="23">
        <v>0.16727916786019711</v>
      </c>
      <c r="Y165" s="3">
        <v>0.29135438569102734</v>
      </c>
      <c r="Z165" s="3">
        <v>-0.11101432442895859</v>
      </c>
      <c r="AA165" s="37">
        <v>17</v>
      </c>
      <c r="AB165" s="37">
        <v>30</v>
      </c>
      <c r="AC165" s="3">
        <v>0.56666666666666665</v>
      </c>
      <c r="AD165" s="37">
        <v>59.118236472945895</v>
      </c>
      <c r="AE165" s="37">
        <v>34.268537074148291</v>
      </c>
      <c r="AF165" s="37">
        <v>6.6132264529058116</v>
      </c>
      <c r="AG165" s="22">
        <v>1.03</v>
      </c>
      <c r="AH165" s="45"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v>79.128706355694518</v>
      </c>
      <c r="U166" s="3">
        <v>9.2863156852062825E-2</v>
      </c>
      <c r="V166" s="3">
        <v>5.3976968645599949E-2</v>
      </c>
      <c r="W166" s="23">
        <v>4.4262886908087606E-2</v>
      </c>
      <c r="X166" s="23">
        <v>0.15357796427583975</v>
      </c>
      <c r="Y166" s="3">
        <v>0.26488981772840597</v>
      </c>
      <c r="Z166" s="3">
        <v>-0.14610352347067601</v>
      </c>
      <c r="AA166" s="37">
        <v>19</v>
      </c>
      <c r="AB166" s="37">
        <v>30</v>
      </c>
      <c r="AC166" s="3">
        <v>0.6333333333333333</v>
      </c>
      <c r="AD166" s="37">
        <v>73.511904761904759</v>
      </c>
      <c r="AE166" s="37">
        <v>23.511904761904763</v>
      </c>
      <c r="AF166" s="37">
        <v>2.9761904761904758</v>
      </c>
      <c r="AG166" s="22">
        <v>0.99</v>
      </c>
      <c r="AH166" s="45"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v>80.589435461946294</v>
      </c>
      <c r="U167" s="3">
        <v>0.13112303018796276</v>
      </c>
      <c r="V167" s="3">
        <v>1.0706543430185428E-2</v>
      </c>
      <c r="W167" s="23">
        <v>3.6607737838579429E-2</v>
      </c>
      <c r="X167" s="23">
        <v>0.19350204420395956</v>
      </c>
      <c r="Y167" s="3">
        <v>0.31810703423334302</v>
      </c>
      <c r="Z167" s="3">
        <v>-9.3391938890904053E-2</v>
      </c>
      <c r="AA167" s="37">
        <v>19</v>
      </c>
      <c r="AB167" s="37">
        <v>30</v>
      </c>
      <c r="AC167" s="3">
        <v>0.6333333333333333</v>
      </c>
      <c r="AD167" s="37">
        <v>73.511904761904759</v>
      </c>
      <c r="AE167" s="37">
        <v>23.511904761904763</v>
      </c>
      <c r="AF167" s="37">
        <v>2.9761904761904758</v>
      </c>
      <c r="AG167" s="22">
        <v>0.99</v>
      </c>
      <c r="AH167" s="45"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v>79.767725199980717</v>
      </c>
      <c r="U168" s="3">
        <v>0.12082686335403733</v>
      </c>
      <c r="V168" s="3">
        <v>1.9183340434033691E-2</v>
      </c>
      <c r="W168" s="23">
        <v>2.3256712680280126E-2</v>
      </c>
      <c r="X168" s="23">
        <v>0.19147934034192249</v>
      </c>
      <c r="Y168" s="3">
        <v>0.30474895708390948</v>
      </c>
      <c r="Z168" s="3">
        <v>-0.12730024276691221</v>
      </c>
      <c r="AA168" s="37">
        <v>19</v>
      </c>
      <c r="AB168" s="37">
        <v>30</v>
      </c>
      <c r="AC168" s="3">
        <v>0.6333333333333333</v>
      </c>
      <c r="AD168" s="37">
        <v>73.511904761904759</v>
      </c>
      <c r="AE168" s="37">
        <v>23.511904761904763</v>
      </c>
      <c r="AF168" s="37">
        <v>2.9761904761904758</v>
      </c>
      <c r="AG168" s="22">
        <v>0.99</v>
      </c>
      <c r="AH168" s="45"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v>79.308786163196146</v>
      </c>
      <c r="U169" s="3">
        <v>0.10495619647603119</v>
      </c>
      <c r="V169" s="3">
        <v>5.1682227186508584E-2</v>
      </c>
      <c r="W169" s="23">
        <v>2.9926959590842982E-2</v>
      </c>
      <c r="X169" s="23">
        <v>0.17239993877286874</v>
      </c>
      <c r="Y169" s="3">
        <v>0.28302774091582938</v>
      </c>
      <c r="Z169" s="3">
        <v>-0.14430780162978071</v>
      </c>
      <c r="AA169" s="37">
        <v>17</v>
      </c>
      <c r="AB169" s="37">
        <v>30</v>
      </c>
      <c r="AC169" s="3">
        <v>0.56666666666666665</v>
      </c>
      <c r="AD169" s="37">
        <v>66.935483870967744</v>
      </c>
      <c r="AE169" s="37">
        <v>28.225806451612893</v>
      </c>
      <c r="AF169" s="37">
        <v>4.8387096774193541</v>
      </c>
      <c r="AG169" s="22">
        <v>0.92</v>
      </c>
      <c r="AH169" s="45"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v>83.581396345615161</v>
      </c>
      <c r="U170" s="3">
        <v>0.16323887067780479</v>
      </c>
      <c r="V170" s="3">
        <v>8.8760665636460095E-2</v>
      </c>
      <c r="W170" s="23">
        <v>3.4491645190788948E-2</v>
      </c>
      <c r="X170" s="23">
        <v>0.16071945536659005</v>
      </c>
      <c r="Y170" s="3">
        <v>0.32572433400148026</v>
      </c>
      <c r="Z170" s="3">
        <v>-0.13101261395695871</v>
      </c>
      <c r="AA170" s="37">
        <v>17</v>
      </c>
      <c r="AB170" s="37">
        <v>30</v>
      </c>
      <c r="AC170" s="3">
        <v>0.56666666666666665</v>
      </c>
      <c r="AD170" s="37">
        <v>66.935483870967744</v>
      </c>
      <c r="AE170" s="37">
        <v>28.225806451612893</v>
      </c>
      <c r="AF170" s="37">
        <v>4.8387096774193541</v>
      </c>
      <c r="AG170" s="22">
        <v>0.92</v>
      </c>
      <c r="AH170" s="45"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v>83.07053655082872</v>
      </c>
      <c r="U171" s="3">
        <v>0.14849644033577725</v>
      </c>
      <c r="V171" s="3">
        <v>9.4236309611323094E-2</v>
      </c>
      <c r="W171" s="23">
        <v>2.374798061389341E-2</v>
      </c>
      <c r="X171" s="23">
        <v>0.15667974413504196</v>
      </c>
      <c r="Y171" s="3">
        <v>0.31006323371883177</v>
      </c>
      <c r="Z171" s="3">
        <v>-0.15235765663219594</v>
      </c>
      <c r="AA171" s="37">
        <v>17</v>
      </c>
      <c r="AB171" s="37">
        <v>30</v>
      </c>
      <c r="AC171" s="3">
        <v>0.56666666666666665</v>
      </c>
      <c r="AD171" s="37">
        <v>66.935483870967744</v>
      </c>
      <c r="AE171" s="37">
        <v>28.225806451612893</v>
      </c>
      <c r="AF171" s="37">
        <v>4.8387096774193541</v>
      </c>
      <c r="AG171" s="22">
        <v>0.92</v>
      </c>
      <c r="AH171" s="45"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v>79.371596172846708</v>
      </c>
      <c r="U172" s="3">
        <v>0.11346354909229164</v>
      </c>
      <c r="V172" s="3">
        <v>2.4109195260617139E-2</v>
      </c>
      <c r="W172" s="23">
        <v>2.8813795344303408E-2</v>
      </c>
      <c r="X172" s="23">
        <v>0.19227472532810963</v>
      </c>
      <c r="Y172" s="3">
        <v>0.29989793127719117</v>
      </c>
      <c r="Z172" s="3">
        <v>-0.11406588481362509</v>
      </c>
      <c r="AA172" s="37">
        <v>20</v>
      </c>
      <c r="AB172" s="37">
        <v>30</v>
      </c>
      <c r="AC172" s="3">
        <v>0.66666666666666663</v>
      </c>
      <c r="AD172" s="37">
        <v>59.925093632958792</v>
      </c>
      <c r="AE172" s="37">
        <v>34.082397003745314</v>
      </c>
      <c r="AF172" s="37">
        <v>5.9925093632958797</v>
      </c>
      <c r="AG172" s="22">
        <v>0.99</v>
      </c>
      <c r="AH172" s="45"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v>83.66600265340756</v>
      </c>
      <c r="U173" s="3">
        <v>0.17024901703800793</v>
      </c>
      <c r="V173" s="3">
        <v>3.7140854019833219E-2</v>
      </c>
      <c r="W173" s="23">
        <v>4.0492177235392293E-2</v>
      </c>
      <c r="X173" s="23">
        <v>0.17055404161470669</v>
      </c>
      <c r="Y173" s="3">
        <v>0.33462846343705954</v>
      </c>
      <c r="Z173" s="3">
        <v>-6.2195430097823357E-2</v>
      </c>
      <c r="AA173" s="37">
        <v>20</v>
      </c>
      <c r="AB173" s="37">
        <v>30</v>
      </c>
      <c r="AC173" s="3">
        <v>0.66666666666666663</v>
      </c>
      <c r="AD173" s="37">
        <v>59.925093632958792</v>
      </c>
      <c r="AE173" s="37">
        <v>34.082397003745314</v>
      </c>
      <c r="AF173" s="37">
        <v>5.9925093632958797</v>
      </c>
      <c r="AG173" s="22">
        <v>0.99</v>
      </c>
      <c r="AH173" s="45"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v>82.219603144740432</v>
      </c>
      <c r="U174" s="3">
        <v>0.14914392723381487</v>
      </c>
      <c r="V174" s="3">
        <v>4.1546394876418175E-2</v>
      </c>
      <c r="W174" s="23">
        <v>4.4512562977939429E-2</v>
      </c>
      <c r="X174" s="23">
        <v>0.1670480336776089</v>
      </c>
      <c r="Y174" s="3">
        <v>0.31309913007069584</v>
      </c>
      <c r="Z174" s="3">
        <v>-9.1108725356236611E-2</v>
      </c>
      <c r="AA174" s="37">
        <v>20</v>
      </c>
      <c r="AB174" s="37">
        <v>30</v>
      </c>
      <c r="AC174" s="3">
        <v>0.66666666666666663</v>
      </c>
      <c r="AD174" s="37">
        <v>59.925093632958792</v>
      </c>
      <c r="AE174" s="37">
        <v>34.082397003745314</v>
      </c>
      <c r="AF174" s="37">
        <v>5.9925093632958797</v>
      </c>
      <c r="AG174" s="22">
        <v>0.99</v>
      </c>
      <c r="AH174" s="45"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v>81.604930804785852</v>
      </c>
      <c r="U175" s="3">
        <v>0.13603304300978722</v>
      </c>
      <c r="V175" s="3">
        <v>2.7200008867213521E-2</v>
      </c>
      <c r="W175" s="23">
        <v>1.264414323285452E-2</v>
      </c>
      <c r="X175" s="23">
        <v>0.18937064186404398</v>
      </c>
      <c r="Y175" s="3">
        <v>0.32984835390546291</v>
      </c>
      <c r="Z175" s="3">
        <v>-7.9948141745894569E-2</v>
      </c>
      <c r="AA175" s="37">
        <v>19</v>
      </c>
      <c r="AB175" s="37">
        <v>30</v>
      </c>
      <c r="AC175" s="3">
        <v>0.6333333333333333</v>
      </c>
      <c r="AD175" s="37">
        <v>58.82352941176471</v>
      </c>
      <c r="AE175" s="37">
        <v>41.176470588235297</v>
      </c>
      <c r="AF175" s="37">
        <v>0</v>
      </c>
      <c r="AG175" s="22">
        <v>1.02</v>
      </c>
      <c r="AH175" s="45"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v>83.680752709082711</v>
      </c>
      <c r="U176" s="3">
        <v>0.15991523753203235</v>
      </c>
      <c r="V176" s="3">
        <v>4.7387261362503957E-2</v>
      </c>
      <c r="W176" s="23">
        <v>3.5522304893637995E-2</v>
      </c>
      <c r="X176" s="23">
        <v>0.16847237821738681</v>
      </c>
      <c r="Y176" s="3">
        <v>0.33443245928515913</v>
      </c>
      <c r="Z176" s="3">
        <v>-6.8965929897203321E-2</v>
      </c>
      <c r="AA176" s="37">
        <v>19</v>
      </c>
      <c r="AB176" s="37">
        <v>30</v>
      </c>
      <c r="AC176" s="3">
        <v>0.6333333333333333</v>
      </c>
      <c r="AD176" s="37">
        <v>58.82352941176471</v>
      </c>
      <c r="AE176" s="37">
        <v>41.176470588235297</v>
      </c>
      <c r="AF176" s="37">
        <v>0</v>
      </c>
      <c r="AG176" s="22">
        <v>1.02</v>
      </c>
      <c r="AH176" s="45"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v>81.642035476120341</v>
      </c>
      <c r="U177" s="3">
        <v>0.13417569193742476</v>
      </c>
      <c r="V177" s="3">
        <v>4.0422946804210519E-2</v>
      </c>
      <c r="W177" s="23">
        <v>4.0452791151076313E-2</v>
      </c>
      <c r="X177" s="23">
        <v>0.17499685393997486</v>
      </c>
      <c r="Y177" s="3">
        <v>0.31545958194078999</v>
      </c>
      <c r="Z177" s="3">
        <v>-0.1002615116989044</v>
      </c>
      <c r="AA177" s="37">
        <v>19</v>
      </c>
      <c r="AB177" s="37">
        <v>30</v>
      </c>
      <c r="AC177" s="3">
        <v>0.6333333333333333</v>
      </c>
      <c r="AD177" s="37">
        <v>58.82352941176471</v>
      </c>
      <c r="AE177" s="37">
        <v>41.176470588235297</v>
      </c>
      <c r="AF177" s="37">
        <v>0</v>
      </c>
      <c r="AG177" s="22">
        <v>1.02</v>
      </c>
      <c r="AH177" s="45"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v>81.086862922219993</v>
      </c>
      <c r="U178" s="3">
        <v>0.11560906237740289</v>
      </c>
      <c r="V178" s="3">
        <v>5.6028027959547921E-2</v>
      </c>
      <c r="W178" s="23">
        <v>3.3022168370394379E-2</v>
      </c>
      <c r="X178" s="23">
        <v>0.15412983343777267</v>
      </c>
      <c r="Y178" s="3">
        <v>0.29017954640546489</v>
      </c>
      <c r="Z178" s="3">
        <v>-0.10615245711337552</v>
      </c>
      <c r="AA178" s="37">
        <v>15</v>
      </c>
      <c r="AB178" s="37">
        <v>30</v>
      </c>
      <c r="AC178" s="3">
        <v>0.5</v>
      </c>
      <c r="AD178" s="37">
        <v>59.74842767295597</v>
      </c>
      <c r="AE178" s="37">
        <v>37.421383647798748</v>
      </c>
      <c r="AF178" s="37">
        <v>2.8301886792452833</v>
      </c>
      <c r="AG178" s="22">
        <v>1.06</v>
      </c>
      <c r="AH178" s="45"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v>83.913849163254341</v>
      </c>
      <c r="U179" s="3">
        <v>0.15619394187894009</v>
      </c>
      <c r="V179" s="3">
        <v>6.3469317015779791E-2</v>
      </c>
      <c r="W179" s="23">
        <v>3.6615952694052788E-2</v>
      </c>
      <c r="X179" s="23">
        <v>0.15485870620952794</v>
      </c>
      <c r="Y179" s="3">
        <v>0.32207857000167217</v>
      </c>
      <c r="Z179" s="3">
        <v>-6.7251310258938296E-2</v>
      </c>
      <c r="AA179" s="37">
        <v>15</v>
      </c>
      <c r="AB179" s="37">
        <v>30</v>
      </c>
      <c r="AC179" s="3">
        <v>0.5</v>
      </c>
      <c r="AD179" s="37">
        <v>59.74842767295597</v>
      </c>
      <c r="AE179" s="37">
        <v>37.421383647798748</v>
      </c>
      <c r="AF179" s="37">
        <v>2.8301886792452833</v>
      </c>
      <c r="AG179" s="22">
        <v>1.06</v>
      </c>
      <c r="AH179" s="45"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v>84.375843474125816</v>
      </c>
      <c r="U180" s="3">
        <v>0.17531459615278017</v>
      </c>
      <c r="V180" s="3">
        <v>8.2404653603584788E-2</v>
      </c>
      <c r="W180" s="23">
        <v>3.1875647493830421E-2</v>
      </c>
      <c r="X180" s="23">
        <v>0.15684910299747051</v>
      </c>
      <c r="Y180" s="3">
        <v>0.32708626265869728</v>
      </c>
      <c r="Z180" s="3">
        <v>-9.8533278502623112E-2</v>
      </c>
      <c r="AA180" s="37">
        <v>15</v>
      </c>
      <c r="AB180" s="37">
        <v>30</v>
      </c>
      <c r="AC180" s="3">
        <v>0.5</v>
      </c>
      <c r="AD180" s="37">
        <v>59.74842767295597</v>
      </c>
      <c r="AE180" s="37">
        <v>37.421383647798748</v>
      </c>
      <c r="AF180" s="37">
        <v>2.8301886792452833</v>
      </c>
      <c r="AG180" s="22">
        <v>1.06</v>
      </c>
      <c r="AH180" s="45"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v>77.98696822620272</v>
      </c>
      <c r="U181" s="3">
        <v>9.7013170272812754E-2</v>
      </c>
      <c r="V181" s="3">
        <v>1.8893066628931782E-2</v>
      </c>
      <c r="W181" s="23">
        <v>2.8309189008704043E-2</v>
      </c>
      <c r="X181" s="23">
        <v>0.20122880564725873</v>
      </c>
      <c r="Y181" s="3">
        <v>0.28440781934146925</v>
      </c>
      <c r="Z181" s="3">
        <v>-9.871473521412194E-2</v>
      </c>
      <c r="AA181" s="37">
        <v>20</v>
      </c>
      <c r="AB181" s="37">
        <v>30</v>
      </c>
      <c r="AC181" s="3">
        <v>0.66666666666666663</v>
      </c>
      <c r="AD181" s="37">
        <v>49.662162162162168</v>
      </c>
      <c r="AE181" s="37">
        <v>50.337837837837839</v>
      </c>
      <c r="AF181" s="37">
        <v>0</v>
      </c>
      <c r="AG181" s="22">
        <v>0.75</v>
      </c>
      <c r="AH181" s="45"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v>86.58524679876956</v>
      </c>
      <c r="U182" s="3">
        <v>0.21092349505580288</v>
      </c>
      <c r="V182" s="3">
        <v>8.4702903895363585E-2</v>
      </c>
      <c r="W182" s="23">
        <v>4.0239152020232059E-2</v>
      </c>
      <c r="X182" s="23">
        <v>0.15465958676324523</v>
      </c>
      <c r="Y182" s="3">
        <v>0.34647266493089984</v>
      </c>
      <c r="Z182" s="3">
        <v>-3.9046152631371192E-2</v>
      </c>
      <c r="AA182" s="37">
        <v>20</v>
      </c>
      <c r="AB182" s="37">
        <v>30</v>
      </c>
      <c r="AC182" s="3">
        <v>0.66666666666666663</v>
      </c>
      <c r="AD182" s="37">
        <v>49.662162162162168</v>
      </c>
      <c r="AE182" s="37">
        <v>50.337837837837839</v>
      </c>
      <c r="AF182" s="37">
        <v>0</v>
      </c>
      <c r="AG182" s="22">
        <v>0.75</v>
      </c>
      <c r="AH182" s="45"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v>85.456056076376612</v>
      </c>
      <c r="U183" s="3">
        <v>0.20611127125972906</v>
      </c>
      <c r="V183" s="3">
        <v>8.9551746184619946E-2</v>
      </c>
      <c r="W183" s="23">
        <v>4.0864112065806056E-2</v>
      </c>
      <c r="X183" s="23">
        <v>0.16523671908305773</v>
      </c>
      <c r="Y183" s="3">
        <v>0.34641340208998</v>
      </c>
      <c r="Z183" s="3">
        <v>-7.9795242396868388E-2</v>
      </c>
      <c r="AA183" s="37">
        <v>20</v>
      </c>
      <c r="AB183" s="37">
        <v>30</v>
      </c>
      <c r="AC183" s="3">
        <v>0.66666666666666663</v>
      </c>
      <c r="AD183" s="37">
        <v>49.662162162162168</v>
      </c>
      <c r="AE183" s="37">
        <v>50.337837837837839</v>
      </c>
      <c r="AF183" s="37">
        <v>0</v>
      </c>
      <c r="AG183" s="22">
        <v>0.75</v>
      </c>
      <c r="AH183" s="45"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v>76.935192964432375</v>
      </c>
      <c r="U184" s="3">
        <v>8.9513764071516427E-2</v>
      </c>
      <c r="V184" s="3">
        <v>6.9127315341791506E-3</v>
      </c>
      <c r="W184" s="23">
        <v>1.7831502685840474E-2</v>
      </c>
      <c r="X184" s="23">
        <v>0.21854074880646146</v>
      </c>
      <c r="Y184" s="3">
        <v>0.2772454112389135</v>
      </c>
      <c r="Z184" s="3">
        <v>-0.10814509251730367</v>
      </c>
      <c r="AA184" s="37">
        <v>18</v>
      </c>
      <c r="AB184" s="37">
        <v>30</v>
      </c>
      <c r="AC184" s="3">
        <v>0.6</v>
      </c>
      <c r="AD184" s="37">
        <v>61.988304093567258</v>
      </c>
      <c r="AE184" s="37">
        <v>38.011695906432749</v>
      </c>
      <c r="AF184" s="37">
        <v>0</v>
      </c>
      <c r="AG184" s="22">
        <v>0.83</v>
      </c>
      <c r="AH184" s="45"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v>81.648093428499408</v>
      </c>
      <c r="U185" s="3">
        <v>0.15307272010364448</v>
      </c>
      <c r="V185" s="3">
        <v>3.6885921905503355E-2</v>
      </c>
      <c r="W185" s="23">
        <v>2.7621780757526984E-2</v>
      </c>
      <c r="X185" s="23">
        <v>0.17265744183852086</v>
      </c>
      <c r="Y185" s="3">
        <v>0.31113220004544562</v>
      </c>
      <c r="Z185" s="3">
        <v>-5.3729747205331906E-2</v>
      </c>
      <c r="AA185" s="37">
        <v>18</v>
      </c>
      <c r="AB185" s="37">
        <v>30</v>
      </c>
      <c r="AC185" s="3">
        <v>0.6</v>
      </c>
      <c r="AD185" s="37">
        <v>61.988304093567258</v>
      </c>
      <c r="AE185" s="37">
        <v>38.011695906432749</v>
      </c>
      <c r="AF185" s="37">
        <v>0</v>
      </c>
      <c r="AG185" s="22">
        <v>0.83</v>
      </c>
      <c r="AH185" s="45"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v>79.921672773054937</v>
      </c>
      <c r="U186" s="3">
        <v>0.13161635112854625</v>
      </c>
      <c r="V186" s="3">
        <v>4.0735792538598908E-2</v>
      </c>
      <c r="W186" s="23">
        <v>3.3025344468315385E-2</v>
      </c>
      <c r="X186" s="23">
        <v>0.17797620315336793</v>
      </c>
      <c r="Y186" s="3">
        <v>0.29269376228318134</v>
      </c>
      <c r="Z186" s="3">
        <v>-0.10153802503871664</v>
      </c>
      <c r="AA186" s="37">
        <v>18</v>
      </c>
      <c r="AB186" s="37">
        <v>30</v>
      </c>
      <c r="AC186" s="3">
        <v>0.6</v>
      </c>
      <c r="AD186" s="37">
        <v>61.988304093567258</v>
      </c>
      <c r="AE186" s="37">
        <v>38.011695906432749</v>
      </c>
      <c r="AF186" s="37">
        <v>0</v>
      </c>
      <c r="AG186" s="22">
        <v>0.83</v>
      </c>
      <c r="AH186" s="45"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v>85.652004557120449</v>
      </c>
      <c r="U187" s="3">
        <v>0.20401443832008201</v>
      </c>
      <c r="V187" s="3">
        <v>5.8856031987945617E-2</v>
      </c>
      <c r="W187" s="23">
        <v>3.430284191829483E-2</v>
      </c>
      <c r="X187" s="23">
        <v>0.18718328807170082</v>
      </c>
      <c r="Y187" s="3">
        <v>0.37708582289073028</v>
      </c>
      <c r="Z187" s="3">
        <v>-2.5030902348578528E-2</v>
      </c>
      <c r="AA187" s="37">
        <v>10</v>
      </c>
      <c r="AB187" s="37">
        <v>26</v>
      </c>
      <c r="AC187" s="3">
        <v>0.38461538461538464</v>
      </c>
      <c r="AD187" s="37">
        <v>65.991902834008101</v>
      </c>
      <c r="AE187" s="37">
        <v>28.74493927125506</v>
      </c>
      <c r="AF187" s="37">
        <v>5.2631578947368425</v>
      </c>
      <c r="AG187" s="22">
        <v>0.76</v>
      </c>
      <c r="AH187" s="45"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v>88.345341629180169</v>
      </c>
      <c r="U188" s="3">
        <v>0.22679683078664403</v>
      </c>
      <c r="V188" s="3">
        <v>9.0154968806600927E-2</v>
      </c>
      <c r="W188" s="23">
        <v>4.375881975625398E-2</v>
      </c>
      <c r="X188" s="23">
        <v>0.15022790464269056</v>
      </c>
      <c r="Y188" s="3">
        <v>0.35984189273202549</v>
      </c>
      <c r="Z188" s="3">
        <v>-2.4760787867480455E-2</v>
      </c>
      <c r="AA188" s="37">
        <v>10</v>
      </c>
      <c r="AB188" s="37">
        <v>26</v>
      </c>
      <c r="AC188" s="3">
        <v>0.38461538461538464</v>
      </c>
      <c r="AD188" s="37">
        <v>65.991902834008101</v>
      </c>
      <c r="AE188" s="37">
        <v>28.74493927125506</v>
      </c>
      <c r="AF188" s="37">
        <v>5.2631578947368425</v>
      </c>
      <c r="AG188" s="22">
        <v>0.76</v>
      </c>
      <c r="AH188" s="45"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v>87.186146129037695</v>
      </c>
      <c r="U189" s="3">
        <v>0.22134242560865647</v>
      </c>
      <c r="V189" s="3">
        <v>8.8506816209533767E-2</v>
      </c>
      <c r="W189" s="23">
        <v>5.3920103606296087E-2</v>
      </c>
      <c r="X189" s="23">
        <v>0.15974173948387232</v>
      </c>
      <c r="Y189" s="3">
        <v>0.35939834877793153</v>
      </c>
      <c r="Z189" s="3">
        <v>-5.728160150636738E-2</v>
      </c>
      <c r="AA189" s="37">
        <v>10</v>
      </c>
      <c r="AB189" s="37">
        <v>26</v>
      </c>
      <c r="AC189" s="3">
        <v>0.38461538461538464</v>
      </c>
      <c r="AD189" s="37">
        <v>65.991902834008101</v>
      </c>
      <c r="AE189" s="37">
        <v>28.74493927125506</v>
      </c>
      <c r="AF189" s="37">
        <v>5.2631578947368425</v>
      </c>
      <c r="AG189" s="22">
        <v>0.76</v>
      </c>
      <c r="AH189" s="45"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v>83.549028108048702</v>
      </c>
      <c r="U190" s="3">
        <v>0.19574175824175835</v>
      </c>
      <c r="V190" s="3">
        <v>4.5731681549401604E-2</v>
      </c>
      <c r="W190" s="23">
        <v>2.9768349669478E-2</v>
      </c>
      <c r="X190" s="23">
        <v>0.20571442179228305</v>
      </c>
      <c r="Y190" s="3">
        <v>0.36671869932474666</v>
      </c>
      <c r="Z190" s="3">
        <v>-6.0051692108876481E-2</v>
      </c>
      <c r="AA190" s="37">
        <v>19</v>
      </c>
      <c r="AB190" s="37">
        <v>30</v>
      </c>
      <c r="AC190" s="3">
        <v>0.6333333333333333</v>
      </c>
      <c r="AD190" s="37">
        <v>60.769230769230774</v>
      </c>
      <c r="AE190" s="37">
        <v>33.84615384615384</v>
      </c>
      <c r="AF190" s="37">
        <v>5.384615384615385</v>
      </c>
      <c r="AG190" s="22">
        <v>0.79</v>
      </c>
      <c r="AH190" s="45"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v>87.782080544923915</v>
      </c>
      <c r="U191" s="3">
        <v>0.2427338129496403</v>
      </c>
      <c r="V191" s="3">
        <v>9.0197731204700621E-2</v>
      </c>
      <c r="W191" s="23">
        <v>3.8184623296477226E-2</v>
      </c>
      <c r="X191" s="23">
        <v>0.16502086400075464</v>
      </c>
      <c r="Y191" s="3">
        <v>0.37235587423273836</v>
      </c>
      <c r="Z191" s="3">
        <v>-3.7388969221235309E-2</v>
      </c>
      <c r="AA191" s="37">
        <v>19</v>
      </c>
      <c r="AB191" s="37">
        <v>30</v>
      </c>
      <c r="AC191" s="3">
        <v>0.6333333333333333</v>
      </c>
      <c r="AD191" s="37">
        <v>60.769230769230774</v>
      </c>
      <c r="AE191" s="37">
        <v>33.84615384615384</v>
      </c>
      <c r="AF191" s="37">
        <v>5.384615384615385</v>
      </c>
      <c r="AG191" s="22">
        <v>0.79</v>
      </c>
      <c r="AH191" s="45"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v>78.581901271051407</v>
      </c>
      <c r="U192" s="3">
        <v>0.10366380405508412</v>
      </c>
      <c r="V192" s="3">
        <v>3.144692931662757E-2</v>
      </c>
      <c r="W192" s="23">
        <v>6.0503902071861515E-2</v>
      </c>
      <c r="X192" s="23">
        <v>0.18221086685486132</v>
      </c>
      <c r="Y192" s="3">
        <v>0.28003371566792018</v>
      </c>
      <c r="Z192" s="3">
        <v>-0.12273760132041556</v>
      </c>
      <c r="AA192" s="37">
        <v>19</v>
      </c>
      <c r="AB192" s="37">
        <v>30</v>
      </c>
      <c r="AC192" s="3">
        <v>0.6333333333333333</v>
      </c>
      <c r="AD192" s="37">
        <v>63.879598662207357</v>
      </c>
      <c r="AE192" s="37">
        <v>31.438127090300998</v>
      </c>
      <c r="AF192" s="37">
        <v>4.6822742474916392</v>
      </c>
      <c r="AG192" s="22">
        <v>0.7</v>
      </c>
      <c r="AH192" s="45"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v>79.975127913930308</v>
      </c>
      <c r="U193" s="3">
        <v>0.10756773753996124</v>
      </c>
      <c r="V193" s="3">
        <v>7.3366566564406432E-2</v>
      </c>
      <c r="W193" s="23">
        <v>6.9654958357043106E-2</v>
      </c>
      <c r="X193" s="23">
        <v>0.15272945215496439</v>
      </c>
      <c r="Y193" s="3">
        <v>0.27391305324627785</v>
      </c>
      <c r="Z193" s="3">
        <v>-0.15875884922428074</v>
      </c>
      <c r="AA193" s="37">
        <v>18</v>
      </c>
      <c r="AB193" s="37">
        <v>30</v>
      </c>
      <c r="AC193" s="3">
        <v>0.6</v>
      </c>
      <c r="AD193" s="37">
        <v>72.809667673716021</v>
      </c>
      <c r="AE193" s="37">
        <v>21.450151057401811</v>
      </c>
      <c r="AF193" s="37">
        <v>5.7401812688821749</v>
      </c>
      <c r="AG193" s="22">
        <v>1.7</v>
      </c>
      <c r="AH193" s="45"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v>77.735742063605898</v>
      </c>
      <c r="U194" s="3">
        <v>9.4890153001176966E-2</v>
      </c>
      <c r="V194" s="3">
        <v>6.6491661318918704E-3</v>
      </c>
      <c r="W194" s="23">
        <v>3.6840014302173194E-2</v>
      </c>
      <c r="X194" s="23">
        <v>0.19500215383425898</v>
      </c>
      <c r="Y194" s="3">
        <v>0.27665790309558336</v>
      </c>
      <c r="Z194" s="3">
        <v>-0.10541596629483295</v>
      </c>
      <c r="AA194" s="37">
        <v>21</v>
      </c>
      <c r="AB194" s="37">
        <v>30</v>
      </c>
      <c r="AC194" s="3">
        <v>0.7</v>
      </c>
      <c r="AD194" s="37">
        <v>68.456375838926178</v>
      </c>
      <c r="AE194" s="37">
        <v>26.845637583892618</v>
      </c>
      <c r="AF194" s="37">
        <v>4.6979865771812079</v>
      </c>
      <c r="AG194" s="22">
        <v>0.7</v>
      </c>
      <c r="AH194" s="45"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v>79.375704800416187</v>
      </c>
      <c r="U195" s="3">
        <v>8.8051170386499747E-2</v>
      </c>
      <c r="V195" s="3">
        <v>7.4674764607617267E-2</v>
      </c>
      <c r="W195" s="23">
        <v>5.4059246167441496E-2</v>
      </c>
      <c r="X195" s="23">
        <v>0.1282305259202261</v>
      </c>
      <c r="Y195" s="3">
        <v>0.24244869520514495</v>
      </c>
      <c r="Z195" s="3">
        <v>-0.16709877183365679</v>
      </c>
      <c r="AA195" s="37">
        <v>21</v>
      </c>
      <c r="AB195" s="37">
        <v>30</v>
      </c>
      <c r="AC195" s="3">
        <v>0.7</v>
      </c>
      <c r="AD195" s="37">
        <v>68.456375838926178</v>
      </c>
      <c r="AE195" s="37">
        <v>26.845637583892618</v>
      </c>
      <c r="AF195" s="37">
        <v>4.6979865771812079</v>
      </c>
      <c r="AG195" s="22">
        <v>0.7</v>
      </c>
      <c r="AH195" s="45"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v>78.113428567262815</v>
      </c>
      <c r="U196" s="3">
        <v>8.9924507820595079E-2</v>
      </c>
      <c r="V196" s="3">
        <v>5.9377465670022611E-2</v>
      </c>
      <c r="W196" s="23">
        <v>4.7735970185341099E-2</v>
      </c>
      <c r="X196" s="23">
        <v>0.17241681085864766</v>
      </c>
      <c r="Y196" s="3">
        <v>0.2663395589689197</v>
      </c>
      <c r="Z196" s="3">
        <v>-0.16487614110478263</v>
      </c>
      <c r="AA196" s="37">
        <v>21</v>
      </c>
      <c r="AB196" s="37">
        <v>30</v>
      </c>
      <c r="AC196" s="3">
        <v>0.7</v>
      </c>
      <c r="AD196" s="37">
        <v>68.456375838926178</v>
      </c>
      <c r="AE196" s="37">
        <v>26.845637583892618</v>
      </c>
      <c r="AF196" s="37">
        <v>4.6979865771812079</v>
      </c>
      <c r="AG196" s="22">
        <v>0.7</v>
      </c>
      <c r="AH196" s="45"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v>78.439357756319666</v>
      </c>
      <c r="U197" s="3">
        <v>9.0687456464662752E-2</v>
      </c>
      <c r="V197" s="3">
        <v>6.4365976014877008E-2</v>
      </c>
      <c r="W197" s="23">
        <v>2.9896853915156507E-2</v>
      </c>
      <c r="X197" s="23">
        <v>0.15325586811313657</v>
      </c>
      <c r="Y197" s="3">
        <v>0.25412634170730952</v>
      </c>
      <c r="Z197" s="3">
        <v>-0.18594101490162931</v>
      </c>
      <c r="AA197" s="37">
        <v>21</v>
      </c>
      <c r="AB197" s="37">
        <v>30</v>
      </c>
      <c r="AC197" s="3">
        <v>0.7</v>
      </c>
      <c r="AD197" s="37">
        <v>68.456375838926178</v>
      </c>
      <c r="AE197" s="37">
        <v>26.845637583892618</v>
      </c>
      <c r="AF197" s="37">
        <v>4.6979865771812079</v>
      </c>
      <c r="AG197" s="22">
        <v>0.7</v>
      </c>
      <c r="AH197" s="45"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v>78.782731146984531</v>
      </c>
      <c r="U198" s="3">
        <v>9.5937587854933976E-2</v>
      </c>
      <c r="V198" s="3">
        <v>4.3853408551595668E-2</v>
      </c>
      <c r="W198" s="23">
        <v>3.2551547016209152E-2</v>
      </c>
      <c r="X198" s="23">
        <v>0.17575962436110162</v>
      </c>
      <c r="Y198" s="3">
        <v>0.27957603145737653</v>
      </c>
      <c r="Z198" s="3">
        <v>-0.14108905300720465</v>
      </c>
      <c r="AA198" s="37">
        <v>30</v>
      </c>
      <c r="AB198" s="37">
        <v>30</v>
      </c>
      <c r="AC198" s="3">
        <v>1</v>
      </c>
      <c r="AD198" s="37">
        <v>67.730496453900713</v>
      </c>
      <c r="AE198" s="37">
        <v>28.014184397163117</v>
      </c>
      <c r="AF198" s="37">
        <v>4.2553191489361692</v>
      </c>
      <c r="AG198" s="22">
        <v>0.93</v>
      </c>
      <c r="AH198" s="45"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v>79.270581084235474</v>
      </c>
      <c r="U199" s="3">
        <v>8.8128491620111715E-2</v>
      </c>
      <c r="V199" s="3">
        <v>7.4342690914541237E-2</v>
      </c>
      <c r="W199" s="23">
        <v>6.485727107763746E-2</v>
      </c>
      <c r="X199" s="23">
        <v>0.12684176056103219</v>
      </c>
      <c r="Y199" s="3">
        <v>0.23956888840820545</v>
      </c>
      <c r="Z199" s="3">
        <v>-0.1651865008880995</v>
      </c>
      <c r="AA199" s="37">
        <v>30</v>
      </c>
      <c r="AB199" s="37">
        <v>30</v>
      </c>
      <c r="AC199" s="3">
        <v>1</v>
      </c>
      <c r="AD199" s="37">
        <v>67.730496453900713</v>
      </c>
      <c r="AE199" s="37">
        <v>28.014184397163117</v>
      </c>
      <c r="AF199" s="37">
        <v>4.2553191489361692</v>
      </c>
      <c r="AG199" s="22">
        <v>0.93</v>
      </c>
      <c r="AH199" s="45"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v>78.906270619205074</v>
      </c>
      <c r="U200" s="3">
        <v>9.8555337904015702E-2</v>
      </c>
      <c r="V200" s="3">
        <v>5.1092422932025733E-2</v>
      </c>
      <c r="W200" s="23">
        <v>3.6964169598346003E-2</v>
      </c>
      <c r="X200" s="23">
        <v>0.17059278674342851</v>
      </c>
      <c r="Y200" s="3">
        <v>0.27642105619714757</v>
      </c>
      <c r="Z200" s="3">
        <v>-0.14985407943154425</v>
      </c>
      <c r="AA200" s="37">
        <v>30</v>
      </c>
      <c r="AB200" s="37">
        <v>30</v>
      </c>
      <c r="AC200" s="3">
        <v>1</v>
      </c>
      <c r="AD200" s="37">
        <v>67.730496453900713</v>
      </c>
      <c r="AE200" s="37">
        <v>28.014184397163117</v>
      </c>
      <c r="AF200" s="37">
        <v>4.2553191489361692</v>
      </c>
      <c r="AG200" s="22">
        <v>0.93</v>
      </c>
      <c r="AH200" s="45"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v>77.65697567720764</v>
      </c>
      <c r="U201" s="3">
        <v>8.5540981906786245E-2</v>
      </c>
      <c r="V201" s="3">
        <v>4.6061863270777437E-2</v>
      </c>
      <c r="W201" s="23">
        <v>3.073143362350382E-2</v>
      </c>
      <c r="X201" s="23">
        <v>0.16778727272617819</v>
      </c>
      <c r="Y201" s="3">
        <v>0.25517851582912526</v>
      </c>
      <c r="Z201" s="3">
        <v>-0.17515179822512839</v>
      </c>
      <c r="AA201" s="37">
        <v>30</v>
      </c>
      <c r="AB201" s="37">
        <v>30</v>
      </c>
      <c r="AC201" s="3">
        <v>1</v>
      </c>
      <c r="AD201" s="37">
        <v>67.730496453900713</v>
      </c>
      <c r="AE201" s="37">
        <v>28.014184397163117</v>
      </c>
      <c r="AF201" s="37">
        <v>4.2553191489361692</v>
      </c>
      <c r="AG201" s="22">
        <v>0.93</v>
      </c>
      <c r="AH201" s="45"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v>76.863385031173621</v>
      </c>
      <c r="U202" s="3">
        <v>8.3943420101229183E-2</v>
      </c>
      <c r="V202" s="3">
        <v>-5.1754249839021105E-3</v>
      </c>
      <c r="W202" s="23">
        <v>2.9766318432432035E-2</v>
      </c>
      <c r="X202" s="23">
        <v>0.21594938964694688</v>
      </c>
      <c r="Y202" s="3">
        <v>0.27512187003873151</v>
      </c>
      <c r="Z202" s="3">
        <v>-0.1210674019004481</v>
      </c>
      <c r="AA202" s="37">
        <v>10</v>
      </c>
      <c r="AB202" s="37">
        <v>30</v>
      </c>
      <c r="AC202" s="3">
        <v>0.33333333333333331</v>
      </c>
      <c r="AD202" s="37">
        <v>75.196850393700771</v>
      </c>
      <c r="AE202" s="37">
        <v>16.929133858267715</v>
      </c>
      <c r="AF202" s="37">
        <v>7.8740157480314945</v>
      </c>
      <c r="AG202" s="22">
        <v>0.72</v>
      </c>
      <c r="AH202" s="45"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v>78.258606228445558</v>
      </c>
      <c r="U203" s="3">
        <v>9.352894943673043E-2</v>
      </c>
      <c r="V203" s="3">
        <v>3.9680361363910066E-2</v>
      </c>
      <c r="W203" s="23">
        <v>3.9326330410625929E-2</v>
      </c>
      <c r="X203" s="23">
        <v>0.16597393369642918</v>
      </c>
      <c r="Y203" s="3">
        <v>0.26261615339580452</v>
      </c>
      <c r="Z203" s="3">
        <v>-0.13347481017161217</v>
      </c>
      <c r="AA203" s="37">
        <v>10</v>
      </c>
      <c r="AB203" s="37">
        <v>30</v>
      </c>
      <c r="AC203" s="3">
        <v>0.33333333333333331</v>
      </c>
      <c r="AD203" s="37">
        <v>75.196850393700771</v>
      </c>
      <c r="AE203" s="37">
        <v>16.929133858267715</v>
      </c>
      <c r="AF203" s="37">
        <v>7.8740157480314945</v>
      </c>
      <c r="AG203" s="22">
        <v>0.72</v>
      </c>
      <c r="AH203" s="45"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v>77.443805417496094</v>
      </c>
      <c r="U204" s="3">
        <v>9.361309661056029E-2</v>
      </c>
      <c r="V204" s="3">
        <v>5.0130419629021705E-3</v>
      </c>
      <c r="W204" s="23">
        <v>1.1130627646826761E-2</v>
      </c>
      <c r="X204" s="23">
        <v>0.21530172110578008</v>
      </c>
      <c r="Y204" s="3">
        <v>0.28450315829057643</v>
      </c>
      <c r="Z204" s="3">
        <v>-0.12546525600070341</v>
      </c>
      <c r="AA204" s="37">
        <v>10</v>
      </c>
      <c r="AB204" s="37">
        <v>30</v>
      </c>
      <c r="AC204" s="3">
        <v>0.33333333333333331</v>
      </c>
      <c r="AD204" s="37">
        <v>75.196850393700771</v>
      </c>
      <c r="AE204" s="37">
        <v>16.929133858267715</v>
      </c>
      <c r="AF204" s="37">
        <v>7.8740157480314945</v>
      </c>
      <c r="AG204" s="22">
        <v>0.72</v>
      </c>
      <c r="AH204" s="45"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v>77.090761056017257</v>
      </c>
      <c r="U205" s="3">
        <v>8.5877862595419879E-2</v>
      </c>
      <c r="V205" s="3">
        <v>1.1214051027089195E-2</v>
      </c>
      <c r="W205" s="23">
        <v>1.174413966257599E-2</v>
      </c>
      <c r="X205" s="23">
        <v>0.19381511522295905</v>
      </c>
      <c r="Y205" s="3">
        <v>0.26491575162623071</v>
      </c>
      <c r="Z205" s="3">
        <v>-0.15160722009473473</v>
      </c>
      <c r="AA205" s="37">
        <v>10</v>
      </c>
      <c r="AB205" s="37">
        <v>30</v>
      </c>
      <c r="AC205" s="3">
        <v>0.33333333333333331</v>
      </c>
      <c r="AD205" s="37">
        <v>75.196850393700771</v>
      </c>
      <c r="AE205" s="37">
        <v>16.929133858267715</v>
      </c>
      <c r="AF205" s="37">
        <v>7.8740157480314945</v>
      </c>
      <c r="AG205" s="22">
        <v>0.72</v>
      </c>
      <c r="AH205" s="45"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v>78.603419695776807</v>
      </c>
      <c r="U206" s="3">
        <v>9.9372384937238531E-2</v>
      </c>
      <c r="V206" s="3">
        <v>5.7208986276401835E-2</v>
      </c>
      <c r="W206" s="23">
        <v>3.1666784694190639E-2</v>
      </c>
      <c r="X206" s="23">
        <v>0.18886388102428575</v>
      </c>
      <c r="Y206" s="3">
        <v>0.28674022960370316</v>
      </c>
      <c r="Z206" s="3">
        <v>-0.14712377747397198</v>
      </c>
      <c r="AA206" s="37">
        <v>18</v>
      </c>
      <c r="AB206" s="37">
        <v>30</v>
      </c>
      <c r="AC206" s="3">
        <v>0.6</v>
      </c>
      <c r="AD206" s="37">
        <v>66.077738515901061</v>
      </c>
      <c r="AE206" s="37">
        <v>28.268551236749119</v>
      </c>
      <c r="AF206" s="37">
        <v>5.6537102473498235</v>
      </c>
      <c r="AG206" s="22">
        <v>0.72</v>
      </c>
      <c r="AH206" s="45"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v>78.61180070234974</v>
      </c>
      <c r="U207" s="3">
        <v>8.9017589017588994E-2</v>
      </c>
      <c r="V207" s="3">
        <v>6.7304227599769451E-2</v>
      </c>
      <c r="W207" s="23">
        <v>2.8154874836523066E-2</v>
      </c>
      <c r="X207" s="23">
        <v>0.1461583616036615</v>
      </c>
      <c r="Y207" s="3">
        <v>0.25042424494832355</v>
      </c>
      <c r="Z207" s="3">
        <v>-0.16054060544607954</v>
      </c>
      <c r="AA207" s="37">
        <v>18</v>
      </c>
      <c r="AB207" s="37">
        <v>30</v>
      </c>
      <c r="AC207" s="3">
        <v>0.6</v>
      </c>
      <c r="AD207" s="37">
        <v>66.077738515901061</v>
      </c>
      <c r="AE207" s="37">
        <v>28.268551236749119</v>
      </c>
      <c r="AF207" s="37">
        <v>5.6537102473498235</v>
      </c>
      <c r="AG207" s="22">
        <v>0.72</v>
      </c>
      <c r="AH207" s="45"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v>78.716496805255574</v>
      </c>
      <c r="U208" s="3">
        <v>9.6853180760279323E-2</v>
      </c>
      <c r="V208" s="3">
        <v>8.0530775089778239E-2</v>
      </c>
      <c r="W208" s="23">
        <v>3.1599980265429935E-2</v>
      </c>
      <c r="X208" s="23">
        <v>0.17358354056636693</v>
      </c>
      <c r="Y208" s="3">
        <v>0.27629242731578124</v>
      </c>
      <c r="Z208" s="3">
        <v>-0.16751088202878867</v>
      </c>
      <c r="AA208" s="37">
        <v>18</v>
      </c>
      <c r="AB208" s="37">
        <v>30</v>
      </c>
      <c r="AC208" s="3">
        <v>0.6</v>
      </c>
      <c r="AD208" s="37">
        <v>66.077738515901061</v>
      </c>
      <c r="AE208" s="37">
        <v>28.268551236749119</v>
      </c>
      <c r="AF208" s="37">
        <v>5.6537102473498235</v>
      </c>
      <c r="AG208" s="22">
        <v>0.72</v>
      </c>
      <c r="AH208" s="45"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v>78.746934049093326</v>
      </c>
      <c r="U209" s="3">
        <v>9.3644781144781197E-2</v>
      </c>
      <c r="V209" s="3">
        <v>7.5760574314973766E-2</v>
      </c>
      <c r="W209" s="23">
        <v>3.5372647955429416E-2</v>
      </c>
      <c r="X209" s="23">
        <v>0.15446022141638927</v>
      </c>
      <c r="Y209" s="3">
        <v>0.25949361636503071</v>
      </c>
      <c r="Z209" s="3">
        <v>-0.17560588001589195</v>
      </c>
      <c r="AA209" s="37">
        <v>18</v>
      </c>
      <c r="AB209" s="37">
        <v>30</v>
      </c>
      <c r="AC209" s="3">
        <v>0.6</v>
      </c>
      <c r="AD209" s="37">
        <v>66.077738515901061</v>
      </c>
      <c r="AE209" s="37">
        <v>28.268551236749119</v>
      </c>
      <c r="AF209" s="37">
        <v>5.6537102473498235</v>
      </c>
      <c r="AG209" s="22">
        <v>0.72</v>
      </c>
      <c r="AH209" s="45"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v>76.737054011683952</v>
      </c>
      <c r="U210" s="3">
        <v>8.5663780990799077E-2</v>
      </c>
      <c r="V210" s="3">
        <v>4.3185931474489514E-3</v>
      </c>
      <c r="W210" s="23">
        <v>3.2402351801094909E-2</v>
      </c>
      <c r="X210" s="23">
        <v>0.22399830356500469</v>
      </c>
      <c r="Y210" s="3">
        <v>0.27782746487550769</v>
      </c>
      <c r="Z210" s="3">
        <v>-0.12335818918202807</v>
      </c>
      <c r="AA210" s="37">
        <v>19</v>
      </c>
      <c r="AB210" s="37">
        <v>30</v>
      </c>
      <c r="AC210" s="3">
        <v>0.6333333333333333</v>
      </c>
      <c r="AD210" s="37">
        <v>70</v>
      </c>
      <c r="AE210" s="37">
        <v>26.086956521739129</v>
      </c>
      <c r="AF210" s="37">
        <v>3.9130434782608701</v>
      </c>
      <c r="AG210" s="22">
        <v>0.47</v>
      </c>
      <c r="AH210" s="45"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v>77.90141541298793</v>
      </c>
      <c r="U211" s="3">
        <v>8.8172932719656677E-2</v>
      </c>
      <c r="V211" s="3">
        <v>4.7949444064395552E-2</v>
      </c>
      <c r="W211" s="23">
        <v>3.3999707529397648E-2</v>
      </c>
      <c r="X211" s="23">
        <v>0.16677583091616655</v>
      </c>
      <c r="Y211" s="3">
        <v>0.25824804180734301</v>
      </c>
      <c r="Z211" s="3">
        <v>-0.14100880393015225</v>
      </c>
      <c r="AA211" s="37">
        <v>19</v>
      </c>
      <c r="AB211" s="37">
        <v>30</v>
      </c>
      <c r="AC211" s="3">
        <v>0.6333333333333333</v>
      </c>
      <c r="AD211" s="37">
        <v>70</v>
      </c>
      <c r="AE211" s="37">
        <v>26.086956521739129</v>
      </c>
      <c r="AF211" s="37">
        <v>3.9130434782608701</v>
      </c>
      <c r="AG211" s="22">
        <v>0.47</v>
      </c>
      <c r="AH211" s="45"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v>78.067918977415061</v>
      </c>
      <c r="U212" s="3">
        <v>9.8228318331190168E-2</v>
      </c>
      <c r="V212" s="3">
        <v>5.2987286502537756E-2</v>
      </c>
      <c r="W212" s="23">
        <v>4.0210704398646574E-2</v>
      </c>
      <c r="X212" s="23">
        <v>0.19743865714021999</v>
      </c>
      <c r="Y212" s="3">
        <v>0.28404549996716655</v>
      </c>
      <c r="Z212" s="3">
        <v>-0.14831639200668142</v>
      </c>
      <c r="AA212" s="37">
        <v>19</v>
      </c>
      <c r="AB212" s="37">
        <v>30</v>
      </c>
      <c r="AC212" s="3">
        <v>0.6333333333333333</v>
      </c>
      <c r="AD212" s="37">
        <v>70</v>
      </c>
      <c r="AE212" s="37">
        <v>26.086956521739129</v>
      </c>
      <c r="AF212" s="37">
        <v>3.9130434782608701</v>
      </c>
      <c r="AG212" s="22">
        <v>0.47</v>
      </c>
      <c r="AH212" s="45"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v>78.816711822738611</v>
      </c>
      <c r="U213" s="3">
        <v>0.10399423292572224</v>
      </c>
      <c r="V213" s="3">
        <v>6.7389577211562801E-2</v>
      </c>
      <c r="W213" s="23">
        <v>2.3874243512155124E-2</v>
      </c>
      <c r="X213" s="23">
        <v>0.16921459419591708</v>
      </c>
      <c r="Y213" s="3">
        <v>0.27207880822677644</v>
      </c>
      <c r="Z213" s="3">
        <v>-0.159895074322355</v>
      </c>
      <c r="AA213" s="37">
        <v>19</v>
      </c>
      <c r="AB213" s="37">
        <v>30</v>
      </c>
      <c r="AC213" s="3">
        <v>0.6333333333333333</v>
      </c>
      <c r="AD213" s="37">
        <v>70</v>
      </c>
      <c r="AE213" s="37">
        <v>26.086956521739129</v>
      </c>
      <c r="AF213" s="37">
        <v>3.9130434782608701</v>
      </c>
      <c r="AG213" s="22">
        <v>0.47</v>
      </c>
      <c r="AH213" s="45"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v>77.629477350849925</v>
      </c>
      <c r="U214" s="3">
        <v>0.10523625372271864</v>
      </c>
      <c r="V214" s="3">
        <v>-8.6664863164901684E-3</v>
      </c>
      <c r="W214" s="23">
        <v>3.2668612191958435E-2</v>
      </c>
      <c r="X214" s="23">
        <v>0.24256104157281502</v>
      </c>
      <c r="Y214" s="3">
        <v>0.30448771673276781</v>
      </c>
      <c r="Z214" s="3">
        <v>-0.10571606880729913</v>
      </c>
      <c r="AA214" s="37">
        <v>17</v>
      </c>
      <c r="AB214" s="37">
        <v>30</v>
      </c>
      <c r="AC214" s="3">
        <v>0.56666666666666665</v>
      </c>
      <c r="AD214" s="37">
        <v>67.099567099567096</v>
      </c>
      <c r="AE214" s="37">
        <v>26.839826839826841</v>
      </c>
      <c r="AF214" s="37">
        <v>6.0606060606060606</v>
      </c>
      <c r="AG214" s="22">
        <v>0.47</v>
      </c>
      <c r="AH214" s="45"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v>76.836300979166353</v>
      </c>
      <c r="U215" s="3">
        <v>8.9978746996858192E-2</v>
      </c>
      <c r="V215" s="3">
        <v>6.9954481511354527E-3</v>
      </c>
      <c r="W215" s="23">
        <v>1.8360201635298813E-2</v>
      </c>
      <c r="X215" s="23">
        <v>0.22850990982644251</v>
      </c>
      <c r="Y215" s="3">
        <v>0.28128645990014056</v>
      </c>
      <c r="Z215" s="3">
        <v>-0.1249452974422481</v>
      </c>
      <c r="AA215" s="37">
        <v>17</v>
      </c>
      <c r="AB215" s="37">
        <v>30</v>
      </c>
      <c r="AC215" s="3">
        <v>0.56666666666666665</v>
      </c>
      <c r="AD215" s="37">
        <v>67.099567099567096</v>
      </c>
      <c r="AE215" s="37">
        <v>26.839826839826841</v>
      </c>
      <c r="AF215" s="37">
        <v>6.0606060606060606</v>
      </c>
      <c r="AG215" s="22">
        <v>0.47</v>
      </c>
      <c r="AH215" s="45"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v>79.073381008191063</v>
      </c>
      <c r="U216" s="3">
        <v>9.8733985675375835E-2</v>
      </c>
      <c r="V216" s="3">
        <v>7.2064496667775507E-2</v>
      </c>
      <c r="W216" s="23">
        <v>2.8791036998436697E-2</v>
      </c>
      <c r="X216" s="23">
        <v>0.16219949650558926</v>
      </c>
      <c r="Y216" s="3">
        <v>0.27148333440635164</v>
      </c>
      <c r="Z216" s="3">
        <v>-0.14415729790237014</v>
      </c>
      <c r="AA216" s="37">
        <v>17</v>
      </c>
      <c r="AB216" s="37">
        <v>30</v>
      </c>
      <c r="AC216" s="3">
        <v>0.56666666666666665</v>
      </c>
      <c r="AD216" s="37">
        <v>67.099567099567096</v>
      </c>
      <c r="AE216" s="37">
        <v>26.839826839826841</v>
      </c>
      <c r="AF216" s="37">
        <v>6.0606060606060606</v>
      </c>
      <c r="AG216" s="22">
        <v>0.47</v>
      </c>
      <c r="AH216" s="45"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v>77.717920806457414</v>
      </c>
      <c r="U217" s="3">
        <v>9.7257022286693945E-2</v>
      </c>
      <c r="V217" s="3">
        <v>4.497062929449458E-2</v>
      </c>
      <c r="W217" s="23">
        <v>3.5658470141228783E-2</v>
      </c>
      <c r="X217" s="23">
        <v>0.22281404553772835</v>
      </c>
      <c r="Y217" s="3">
        <v>0.29519208732582169</v>
      </c>
      <c r="Z217" s="3">
        <v>-0.14243721643555501</v>
      </c>
      <c r="AA217" s="37">
        <v>17</v>
      </c>
      <c r="AB217" s="37">
        <v>30</v>
      </c>
      <c r="AC217" s="3">
        <v>0.56666666666666665</v>
      </c>
      <c r="AD217" s="37">
        <v>67.099567099567096</v>
      </c>
      <c r="AE217" s="37">
        <v>26.839826839826841</v>
      </c>
      <c r="AF217" s="37">
        <v>6.0606060606060606</v>
      </c>
      <c r="AG217" s="22">
        <v>0.47</v>
      </c>
      <c r="AH217" s="45"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v>77.255486214127558</v>
      </c>
      <c r="U218" s="3">
        <v>4.1886927694651008E-2</v>
      </c>
      <c r="V218" s="3">
        <v>0.10180566221341282</v>
      </c>
      <c r="W218" s="23">
        <v>6.1370576493449853E-2</v>
      </c>
      <c r="X218" s="23">
        <v>5.2211120569387426E-2</v>
      </c>
      <c r="Y218" s="3">
        <v>0.12181601812624139</v>
      </c>
      <c r="Z218" s="3">
        <v>-0.29437633262260127</v>
      </c>
      <c r="AA218" s="37">
        <v>17</v>
      </c>
      <c r="AB218" s="37">
        <v>30</v>
      </c>
      <c r="AC218" s="3">
        <v>0.56666666666666665</v>
      </c>
      <c r="AD218" s="37">
        <v>67.099567099567096</v>
      </c>
      <c r="AE218" s="37">
        <v>26.839826839826841</v>
      </c>
      <c r="AF218" s="37">
        <v>6.0606060606060606</v>
      </c>
      <c r="AG218" s="22">
        <v>0.47</v>
      </c>
      <c r="AH218" s="45"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v>75.776312063630186</v>
      </c>
      <c r="U219" s="3">
        <v>7.4979916093903393E-2</v>
      </c>
      <c r="V219" s="3">
        <v>1.0301092764646302E-3</v>
      </c>
      <c r="W219" s="23">
        <v>8.2917371395569393E-3</v>
      </c>
      <c r="X219" s="23">
        <v>0.23950304103845252</v>
      </c>
      <c r="Y219" s="3">
        <v>0.26676559387351856</v>
      </c>
      <c r="Z219" s="3">
        <v>-0.15002184359982526</v>
      </c>
      <c r="AA219" s="37">
        <v>17</v>
      </c>
      <c r="AB219" s="37">
        <v>30</v>
      </c>
      <c r="AC219" s="3">
        <v>0.56666666666666665</v>
      </c>
      <c r="AD219" s="37">
        <v>67.099567099567096</v>
      </c>
      <c r="AE219" s="37">
        <v>26.839826839826841</v>
      </c>
      <c r="AF219" s="37">
        <v>6.0606060606060606</v>
      </c>
      <c r="AG219" s="22">
        <v>0.47</v>
      </c>
      <c r="AH219" s="45"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v>77.923151836174867</v>
      </c>
      <c r="U220" s="3">
        <v>0.10730794629099706</v>
      </c>
      <c r="V220" s="3">
        <v>-4.828714973460102E-3</v>
      </c>
      <c r="W220" s="23">
        <v>1.322436438625383E-2</v>
      </c>
      <c r="X220" s="23">
        <v>0.23831105024036683</v>
      </c>
      <c r="Y220" s="3">
        <v>0.30779638289013389</v>
      </c>
      <c r="Z220" s="3">
        <v>-0.10309507904698288</v>
      </c>
      <c r="AA220" s="37">
        <v>18</v>
      </c>
      <c r="AB220" s="37">
        <v>30</v>
      </c>
      <c r="AC220" s="3">
        <v>0.6</v>
      </c>
      <c r="AD220" s="37">
        <v>55.666666666666664</v>
      </c>
      <c r="AE220" s="37">
        <v>44.333333333333336</v>
      </c>
      <c r="AF220" s="37">
        <v>0</v>
      </c>
      <c r="AG220" s="22">
        <v>0.45</v>
      </c>
      <c r="AH220" s="45"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v>76.828325503309898</v>
      </c>
      <c r="U221" s="3">
        <v>9.2186929536327095E-2</v>
      </c>
      <c r="V221" s="3">
        <v>-5.8165485414598539E-3</v>
      </c>
      <c r="W221" s="23">
        <v>1.7489719044821505E-2</v>
      </c>
      <c r="X221" s="23">
        <v>0.23785878163313626</v>
      </c>
      <c r="Y221" s="3">
        <v>0.28592126673598062</v>
      </c>
      <c r="Z221" s="3">
        <v>-0.11735713575155778</v>
      </c>
      <c r="AA221" s="37">
        <v>18</v>
      </c>
      <c r="AB221" s="37">
        <v>30</v>
      </c>
      <c r="AC221" s="3">
        <v>0.6</v>
      </c>
      <c r="AD221" s="37">
        <v>55.666666666666664</v>
      </c>
      <c r="AE221" s="37">
        <v>44.333333333333336</v>
      </c>
      <c r="AF221" s="37">
        <v>0</v>
      </c>
      <c r="AG221" s="22">
        <v>0.45</v>
      </c>
      <c r="AH221" s="45"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v>78.750758925716738</v>
      </c>
      <c r="U222" s="3">
        <v>9.4490792552650291E-2</v>
      </c>
      <c r="V222" s="3">
        <v>6.0031729488738333E-2</v>
      </c>
      <c r="W222" s="23">
        <v>2.7933522851519829E-2</v>
      </c>
      <c r="X222" s="23">
        <v>0.1608568894666588</v>
      </c>
      <c r="Y222" s="3">
        <v>0.26557726548219923</v>
      </c>
      <c r="Z222" s="3">
        <v>-0.13576241577239831</v>
      </c>
      <c r="AA222" s="37">
        <v>18</v>
      </c>
      <c r="AB222" s="37">
        <v>30</v>
      </c>
      <c r="AC222" s="3">
        <v>0.6</v>
      </c>
      <c r="AD222" s="37">
        <v>55.666666666666664</v>
      </c>
      <c r="AE222" s="37">
        <v>44.333333333333336</v>
      </c>
      <c r="AF222" s="37">
        <v>0</v>
      </c>
      <c r="AG222" s="22">
        <v>0.45</v>
      </c>
      <c r="AH222" s="45"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v>77.984574935648254</v>
      </c>
      <c r="U223" s="3">
        <v>9.9272869769669508E-2</v>
      </c>
      <c r="V223" s="3">
        <v>4.5041206399134476E-2</v>
      </c>
      <c r="W223" s="23">
        <v>3.1526829543530997E-2</v>
      </c>
      <c r="X223" s="23">
        <v>0.22061828271171605</v>
      </c>
      <c r="Y223" s="3">
        <v>0.29846546539521746</v>
      </c>
      <c r="Z223" s="3">
        <v>-0.14095539293200451</v>
      </c>
      <c r="AA223" s="37">
        <v>18</v>
      </c>
      <c r="AB223" s="37">
        <v>30</v>
      </c>
      <c r="AC223" s="3">
        <v>0.6</v>
      </c>
      <c r="AD223" s="37">
        <v>55.666666666666664</v>
      </c>
      <c r="AE223" s="37">
        <v>44.333333333333336</v>
      </c>
      <c r="AF223" s="37">
        <v>0</v>
      </c>
      <c r="AG223" s="22">
        <v>0.45</v>
      </c>
      <c r="AH223" s="45"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v>76.977615706902199</v>
      </c>
      <c r="U224" s="3">
        <v>3.9097360928137356E-2</v>
      </c>
      <c r="V224" s="3">
        <v>1.8867944921333736E-2</v>
      </c>
      <c r="W224" s="23">
        <v>2.9835332729741974E-2</v>
      </c>
      <c r="X224" s="23">
        <v>5.4055568116933565E-2</v>
      </c>
      <c r="Y224" s="3">
        <v>0.12204814797583735</v>
      </c>
      <c r="Z224" s="3">
        <v>-8.7816555373566779E-2</v>
      </c>
      <c r="AA224" s="37">
        <v>18</v>
      </c>
      <c r="AB224" s="37">
        <v>30</v>
      </c>
      <c r="AC224" s="3">
        <v>0.6</v>
      </c>
      <c r="AD224" s="37">
        <v>55.666666666666664</v>
      </c>
      <c r="AE224" s="37">
        <v>44.333333333333336</v>
      </c>
      <c r="AF224" s="37">
        <v>0</v>
      </c>
      <c r="AG224" s="22">
        <v>0.45</v>
      </c>
      <c r="AH224" s="45"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v>75.797507734861696</v>
      </c>
      <c r="U225" s="3">
        <v>7.2197693278068117E-2</v>
      </c>
      <c r="V225" s="3">
        <v>3.2448253537201988E-3</v>
      </c>
      <c r="W225" s="23">
        <v>2.1486815630625891E-2</v>
      </c>
      <c r="X225" s="23">
        <v>0.22699716346734869</v>
      </c>
      <c r="Y225" s="3">
        <v>0.26125432958187245</v>
      </c>
      <c r="Z225" s="3">
        <v>-0.15735151990371815</v>
      </c>
      <c r="AA225" s="37">
        <v>18</v>
      </c>
      <c r="AB225" s="37">
        <v>30</v>
      </c>
      <c r="AC225" s="3">
        <v>0.6</v>
      </c>
      <c r="AD225" s="37">
        <v>55.666666666666664</v>
      </c>
      <c r="AE225" s="37">
        <v>44.333333333333336</v>
      </c>
      <c r="AF225" s="37">
        <v>0</v>
      </c>
      <c r="AG225" s="22">
        <v>0.45</v>
      </c>
      <c r="AH225" s="45"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v>77.902093308889164</v>
      </c>
      <c r="U226" s="3">
        <v>0.10720640569395015</v>
      </c>
      <c r="V226" s="3">
        <v>-1.1161786025114973E-2</v>
      </c>
      <c r="W226" s="23">
        <v>3.8830453975693478E-2</v>
      </c>
      <c r="X226" s="23">
        <v>0.23635503426460416</v>
      </c>
      <c r="Y226" s="3">
        <v>0.306307151455464</v>
      </c>
      <c r="Z226" s="3">
        <v>-9.8225172740821057E-2</v>
      </c>
      <c r="AA226" s="37">
        <v>16</v>
      </c>
      <c r="AB226" s="37">
        <v>30</v>
      </c>
      <c r="AC226" s="3">
        <v>0.53333333333333333</v>
      </c>
      <c r="AD226" s="37">
        <v>58.582089552238806</v>
      </c>
      <c r="AE226" s="37">
        <v>36.940298507462686</v>
      </c>
      <c r="AF226" s="37">
        <v>4.477611940298508</v>
      </c>
      <c r="AG226" s="22">
        <v>0.37</v>
      </c>
      <c r="AH226" s="45"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v>76.688748240597732</v>
      </c>
      <c r="U227" s="3">
        <v>8.7403775659824101E-2</v>
      </c>
      <c r="V227" s="3">
        <v>3.7399843987918346E-3</v>
      </c>
      <c r="W227" s="23">
        <v>2.7658356829792577E-2</v>
      </c>
      <c r="X227" s="23">
        <v>0.22896040657235428</v>
      </c>
      <c r="Y227" s="3">
        <v>0.27915507040023968</v>
      </c>
      <c r="Z227" s="3">
        <v>-0.12706721638022878</v>
      </c>
      <c r="AA227" s="37">
        <v>16</v>
      </c>
      <c r="AB227" s="37">
        <v>30</v>
      </c>
      <c r="AC227" s="3">
        <v>0.53333333333333333</v>
      </c>
      <c r="AD227" s="37">
        <v>58.582089552238806</v>
      </c>
      <c r="AE227" s="37">
        <v>36.940298507462686</v>
      </c>
      <c r="AF227" s="37">
        <v>4.477611940298508</v>
      </c>
      <c r="AG227" s="22">
        <v>0.37</v>
      </c>
      <c r="AH227" s="45"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v>78.851366143297852</v>
      </c>
      <c r="U228" s="3">
        <v>9.4231271208561701E-2</v>
      </c>
      <c r="V228" s="3">
        <v>5.8839507441698247E-2</v>
      </c>
      <c r="W228" s="23">
        <v>2.9158131088588082E-2</v>
      </c>
      <c r="X228" s="23">
        <v>0.15458362713359322</v>
      </c>
      <c r="Y228" s="3">
        <v>0.26090683008114257</v>
      </c>
      <c r="Z228" s="3">
        <v>-0.13010500987328194</v>
      </c>
      <c r="AA228" s="37">
        <v>16</v>
      </c>
      <c r="AB228" s="37">
        <v>30</v>
      </c>
      <c r="AC228" s="3">
        <v>0.53333333333333333</v>
      </c>
      <c r="AD228" s="37">
        <v>58.582089552238806</v>
      </c>
      <c r="AE228" s="37">
        <v>36.940298507462686</v>
      </c>
      <c r="AF228" s="37">
        <v>4.477611940298508</v>
      </c>
      <c r="AG228" s="22">
        <v>0.37</v>
      </c>
      <c r="AH228" s="45"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v>78.217317251032824</v>
      </c>
      <c r="U229" s="3">
        <v>9.9657142857142875E-2</v>
      </c>
      <c r="V229" s="3">
        <v>5.7420490723034817E-2</v>
      </c>
      <c r="W229" s="23">
        <v>4.2179496696607491E-2</v>
      </c>
      <c r="X229" s="23">
        <v>0.20479986979162526</v>
      </c>
      <c r="Y229" s="3">
        <v>0.29127682632601065</v>
      </c>
      <c r="Z229" s="3">
        <v>-0.15155072889149793</v>
      </c>
      <c r="AA229" s="37">
        <v>16</v>
      </c>
      <c r="AB229" s="37">
        <v>30</v>
      </c>
      <c r="AC229" s="3">
        <v>0.53333333333333333</v>
      </c>
      <c r="AD229" s="37">
        <v>58.582089552238806</v>
      </c>
      <c r="AE229" s="37">
        <v>36.940298507462686</v>
      </c>
      <c r="AF229" s="37">
        <v>4.477611940298508</v>
      </c>
      <c r="AG229" s="22">
        <v>0.37</v>
      </c>
      <c r="AH229" s="45"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v>77.542202554301241</v>
      </c>
      <c r="U230" s="3">
        <v>4.2520812818906101E-2</v>
      </c>
      <c r="V230" s="3">
        <v>8.8986516752403669E-2</v>
      </c>
      <c r="W230" s="23">
        <v>4.5055954568231173E-2</v>
      </c>
      <c r="X230" s="23">
        <v>5.0943836177151446E-2</v>
      </c>
      <c r="Y230" s="3">
        <v>0.12158193347958067</v>
      </c>
      <c r="Z230" s="3">
        <v>-0.2637468372474252</v>
      </c>
      <c r="AA230" s="37">
        <v>16</v>
      </c>
      <c r="AB230" s="37">
        <v>30</v>
      </c>
      <c r="AC230" s="3">
        <v>0.53333333333333333</v>
      </c>
      <c r="AD230" s="37">
        <v>58.582089552238806</v>
      </c>
      <c r="AE230" s="37">
        <v>36.940298507462686</v>
      </c>
      <c r="AF230" s="37">
        <v>4.477611940298508</v>
      </c>
      <c r="AG230" s="22">
        <v>0.37</v>
      </c>
      <c r="AH230" s="45"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v>75.550338462879793</v>
      </c>
      <c r="U231" s="3">
        <v>7.1418713773116177E-2</v>
      </c>
      <c r="V231" s="3">
        <v>-2.5154876881920696E-3</v>
      </c>
      <c r="W231" s="23">
        <v>2.4884388232672115E-2</v>
      </c>
      <c r="X231" s="23">
        <v>0.23186452222508444</v>
      </c>
      <c r="Y231" s="3">
        <v>0.25852888317401534</v>
      </c>
      <c r="Z231" s="3">
        <v>-0.15410521007798006</v>
      </c>
      <c r="AA231" s="37">
        <v>16</v>
      </c>
      <c r="AB231" s="37">
        <v>30</v>
      </c>
      <c r="AC231" s="3">
        <v>0.53333333333333333</v>
      </c>
      <c r="AD231" s="37">
        <v>58.582089552238806</v>
      </c>
      <c r="AE231" s="37">
        <v>36.940298507462686</v>
      </c>
      <c r="AF231" s="37">
        <v>4.477611940298508</v>
      </c>
      <c r="AG231" s="22">
        <v>0.37</v>
      </c>
      <c r="AH231" s="45"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v>77.850374495422017</v>
      </c>
      <c r="U232" s="3">
        <v>9.5990713456558657E-2</v>
      </c>
      <c r="V232" s="3">
        <v>2.8414623624530871E-2</v>
      </c>
      <c r="W232" s="23">
        <v>1.4834386254944822E-2</v>
      </c>
      <c r="X232" s="23">
        <v>0.21300800193628613</v>
      </c>
      <c r="Y232" s="3">
        <v>0.29078418846576981</v>
      </c>
      <c r="Z232" s="3">
        <v>-0.13683744477703882</v>
      </c>
      <c r="AA232" s="37">
        <v>15</v>
      </c>
      <c r="AB232" s="37">
        <v>30</v>
      </c>
      <c r="AC232" s="3">
        <v>0.5</v>
      </c>
      <c r="AD232" s="37">
        <v>77.519379844961236</v>
      </c>
      <c r="AE232" s="37">
        <v>17.829457364341085</v>
      </c>
      <c r="AF232" s="37">
        <v>4.6511627906976747</v>
      </c>
      <c r="AG232" s="22">
        <v>0.95</v>
      </c>
      <c r="AH232" s="45"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v>78.205545038514742</v>
      </c>
      <c r="U233" s="3">
        <v>8.7566777542586433E-2</v>
      </c>
      <c r="V233" s="3">
        <v>4.4444806705340983E-2</v>
      </c>
      <c r="W233" s="23">
        <v>2.0360325625005483E-2</v>
      </c>
      <c r="X233" s="23">
        <v>0.16130093682995839</v>
      </c>
      <c r="Y233" s="3">
        <v>0.25913235152045494</v>
      </c>
      <c r="Z233" s="3">
        <v>-0.13866905579612759</v>
      </c>
      <c r="AA233" s="37">
        <v>15</v>
      </c>
      <c r="AB233" s="37">
        <v>30</v>
      </c>
      <c r="AC233" s="3">
        <v>0.5</v>
      </c>
      <c r="AD233" s="37">
        <v>77.519379844961236</v>
      </c>
      <c r="AE233" s="37">
        <v>17.829457364341085</v>
      </c>
      <c r="AF233" s="37">
        <v>4.6511627906976747</v>
      </c>
      <c r="AG233" s="22">
        <v>0.95</v>
      </c>
      <c r="AH233" s="45"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v>78.540197126267032</v>
      </c>
      <c r="U234" s="3">
        <v>0.10550394472713692</v>
      </c>
      <c r="V234" s="3">
        <v>5.3218592804443327E-2</v>
      </c>
      <c r="W234" s="23">
        <v>1.8504205501250238E-2</v>
      </c>
      <c r="X234" s="23">
        <v>0.20278207240505483</v>
      </c>
      <c r="Y234" s="3">
        <v>0.29515308924742317</v>
      </c>
      <c r="Z234" s="3">
        <v>-0.15333960489181561</v>
      </c>
      <c r="AA234" s="37">
        <v>15</v>
      </c>
      <c r="AB234" s="37">
        <v>30</v>
      </c>
      <c r="AC234" s="3">
        <v>0.5</v>
      </c>
      <c r="AD234" s="37">
        <v>77.519379844961236</v>
      </c>
      <c r="AE234" s="37">
        <v>17.829457364341085</v>
      </c>
      <c r="AF234" s="37">
        <v>4.6511627906976747</v>
      </c>
      <c r="AG234" s="22">
        <v>0.95</v>
      </c>
      <c r="AH234" s="45"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v>77.834344007156758</v>
      </c>
      <c r="U235" s="3">
        <v>8.8932806324110728E-2</v>
      </c>
      <c r="V235" s="3">
        <v>6.2225426069291268E-2</v>
      </c>
      <c r="W235" s="23">
        <v>2.6150724102942571E-2</v>
      </c>
      <c r="X235" s="23">
        <v>0.17378076865854733</v>
      </c>
      <c r="Y235" s="3">
        <v>0.26261705956198889</v>
      </c>
      <c r="Z235" s="3">
        <v>-0.1771172181716209</v>
      </c>
      <c r="AA235" s="37">
        <v>15</v>
      </c>
      <c r="AB235" s="37">
        <v>30</v>
      </c>
      <c r="AC235" s="3">
        <v>0.5</v>
      </c>
      <c r="AD235" s="37">
        <v>77.519379844961236</v>
      </c>
      <c r="AE235" s="37">
        <v>17.829457364341085</v>
      </c>
      <c r="AF235" s="37">
        <v>4.6511627906976747</v>
      </c>
      <c r="AG235" s="22">
        <v>0.95</v>
      </c>
      <c r="AH235" s="45"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v>77.092254993843994</v>
      </c>
      <c r="U236" s="3">
        <v>8.8492597577388921E-2</v>
      </c>
      <c r="V236" s="3">
        <v>2.1655123068992921E-3</v>
      </c>
      <c r="W236" s="23">
        <v>3.2163242619235956E-2</v>
      </c>
      <c r="X236" s="23">
        <v>0.21973369993901457</v>
      </c>
      <c r="Y236" s="3">
        <v>0.28203074474916684</v>
      </c>
      <c r="Z236" s="3">
        <v>-0.11842599458767109</v>
      </c>
      <c r="AA236" s="37">
        <v>12</v>
      </c>
      <c r="AB236" s="37">
        <v>30</v>
      </c>
      <c r="AC236" s="3">
        <v>0.4</v>
      </c>
      <c r="AD236" s="37">
        <v>70.676691729323309</v>
      </c>
      <c r="AE236" s="37">
        <v>29.323308270676691</v>
      </c>
      <c r="AF236" s="37">
        <v>0</v>
      </c>
      <c r="AG236" s="22">
        <v>0.85</v>
      </c>
      <c r="AH236" s="45"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v>78.138810141985545</v>
      </c>
      <c r="U237" s="3">
        <v>8.8934264908482552E-2</v>
      </c>
      <c r="V237" s="3">
        <v>4.3185370272190909E-2</v>
      </c>
      <c r="W237" s="23">
        <v>5.3581329704118157E-2</v>
      </c>
      <c r="X237" s="23">
        <v>0.17049112391363175</v>
      </c>
      <c r="Y237" s="3">
        <v>0.26503979749274398</v>
      </c>
      <c r="Z237" s="3">
        <v>-0.14091704916481335</v>
      </c>
      <c r="AA237" s="37">
        <v>12</v>
      </c>
      <c r="AB237" s="37">
        <v>30</v>
      </c>
      <c r="AC237" s="3">
        <v>0.4</v>
      </c>
      <c r="AD237" s="37">
        <v>70.676691729323309</v>
      </c>
      <c r="AE237" s="37">
        <v>29.323308270676691</v>
      </c>
      <c r="AF237" s="37">
        <v>0</v>
      </c>
      <c r="AG237" s="22">
        <v>0.85</v>
      </c>
      <c r="AH237" s="45"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v>77.836620746726695</v>
      </c>
      <c r="U238" s="3">
        <v>9.7271517302573218E-2</v>
      </c>
      <c r="V238" s="3">
        <v>2.4933573742609544E-2</v>
      </c>
      <c r="W238" s="23">
        <v>4.344284063421882E-2</v>
      </c>
      <c r="X238" s="23">
        <v>0.21707999805499253</v>
      </c>
      <c r="Y238" s="3">
        <v>0.29354512220270751</v>
      </c>
      <c r="Z238" s="3">
        <v>-0.13827806098455633</v>
      </c>
      <c r="AA238" s="37">
        <v>12</v>
      </c>
      <c r="AB238" s="37">
        <v>30</v>
      </c>
      <c r="AC238" s="3">
        <v>0.4</v>
      </c>
      <c r="AD238" s="37">
        <v>70.676691729323309</v>
      </c>
      <c r="AE238" s="37">
        <v>29.323308270676691</v>
      </c>
      <c r="AF238" s="37">
        <v>0</v>
      </c>
      <c r="AG238" s="22">
        <v>0.85</v>
      </c>
      <c r="AH238" s="45"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v>78.181672511846017</v>
      </c>
      <c r="U239" s="3">
        <v>9.6623722789871136E-2</v>
      </c>
      <c r="V239" s="3">
        <v>4.387956797659448E-2</v>
      </c>
      <c r="W239" s="23">
        <v>3.9012304701391685E-2</v>
      </c>
      <c r="X239" s="23">
        <v>0.18448438958350921</v>
      </c>
      <c r="Y239" s="3">
        <v>0.27608590992919357</v>
      </c>
      <c r="Z239" s="3">
        <v>-0.16582239332828549</v>
      </c>
      <c r="AA239" s="37">
        <v>12</v>
      </c>
      <c r="AB239" s="37">
        <v>30</v>
      </c>
      <c r="AC239" s="3">
        <v>0.4</v>
      </c>
      <c r="AD239" s="37">
        <v>70.676691729323309</v>
      </c>
      <c r="AE239" s="37">
        <v>29.323308270676691</v>
      </c>
      <c r="AF239" s="37">
        <v>0</v>
      </c>
      <c r="AG239" s="22">
        <v>0.85</v>
      </c>
      <c r="AH239" s="45"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v>78.056284213089711</v>
      </c>
      <c r="U240" s="3">
        <v>0.10640056683986768</v>
      </c>
      <c r="V240" s="3">
        <v>1.4302898530133556E-2</v>
      </c>
      <c r="W240" s="23">
        <v>3.0616666907420466E-2</v>
      </c>
      <c r="X240" s="23">
        <v>0.21773400949068311</v>
      </c>
      <c r="Y240" s="3">
        <v>0.29652693888306147</v>
      </c>
      <c r="Z240" s="3">
        <v>-0.10827280261297718</v>
      </c>
      <c r="AA240" s="37">
        <v>15</v>
      </c>
      <c r="AB240" s="37">
        <v>30</v>
      </c>
      <c r="AC240" s="3">
        <v>0.5</v>
      </c>
      <c r="AD240" s="37">
        <v>70.111731843575413</v>
      </c>
      <c r="AE240" s="37">
        <v>29.88826815642458</v>
      </c>
      <c r="AF240" s="37">
        <v>0</v>
      </c>
      <c r="AG240" s="22">
        <v>0.1</v>
      </c>
      <c r="AH240" s="45"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v>82.690027915487036</v>
      </c>
      <c r="U241" s="3">
        <v>0.17122680534215812</v>
      </c>
      <c r="V241" s="3">
        <v>3.8927265540471906E-2</v>
      </c>
      <c r="W241" s="23">
        <v>2.7022289005760067E-2</v>
      </c>
      <c r="X241" s="23">
        <v>0.16808463807128704</v>
      </c>
      <c r="Y241" s="3">
        <v>0.31790604802650468</v>
      </c>
      <c r="Z241" s="3">
        <v>-5.3486986396886371E-2</v>
      </c>
      <c r="AA241" s="37">
        <v>15</v>
      </c>
      <c r="AB241" s="37">
        <v>30</v>
      </c>
      <c r="AC241" s="3">
        <v>0.5</v>
      </c>
      <c r="AD241" s="37">
        <v>70.111731843575413</v>
      </c>
      <c r="AE241" s="37">
        <v>29.88826815642458</v>
      </c>
      <c r="AF241" s="37">
        <v>0</v>
      </c>
      <c r="AG241" s="22">
        <v>0.1</v>
      </c>
      <c r="AH241" s="45"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v>82.446679321068174</v>
      </c>
      <c r="U242" s="3">
        <v>0.18330269276522115</v>
      </c>
      <c r="V242" s="3">
        <v>4.4297495169506429E-2</v>
      </c>
      <c r="W242" s="23">
        <v>4.0167985284666301E-2</v>
      </c>
      <c r="X242" s="23">
        <v>0.20195874166109606</v>
      </c>
      <c r="Y242" s="3">
        <v>0.34669594184888064</v>
      </c>
      <c r="Z242" s="3">
        <v>-7.0360157098688092E-2</v>
      </c>
      <c r="AA242" s="37">
        <v>15</v>
      </c>
      <c r="AB242" s="37">
        <v>30</v>
      </c>
      <c r="AC242" s="3">
        <v>0.5</v>
      </c>
      <c r="AD242" s="37">
        <v>70.111731843575413</v>
      </c>
      <c r="AE242" s="37">
        <v>29.88826815642458</v>
      </c>
      <c r="AF242" s="37">
        <v>0</v>
      </c>
      <c r="AG242" s="22">
        <v>0.1</v>
      </c>
      <c r="AH242" s="45"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v>81.664894364918666</v>
      </c>
      <c r="U243" s="3">
        <v>0.16088182812410057</v>
      </c>
      <c r="V243" s="3">
        <v>5.2505297121634126E-2</v>
      </c>
      <c r="W243" s="23">
        <v>1.5821914484008215E-2</v>
      </c>
      <c r="X243" s="23">
        <v>0.17875839685017439</v>
      </c>
      <c r="Y243" s="3">
        <v>0.31582308716180846</v>
      </c>
      <c r="Z243" s="3">
        <v>-0.10987609329446066</v>
      </c>
      <c r="AA243" s="37">
        <v>15</v>
      </c>
      <c r="AB243" s="37">
        <v>30</v>
      </c>
      <c r="AC243" s="3">
        <v>0.5</v>
      </c>
      <c r="AD243" s="37">
        <v>70.111731843575413</v>
      </c>
      <c r="AE243" s="37">
        <v>29.88826815642458</v>
      </c>
      <c r="AF243" s="37">
        <v>0</v>
      </c>
      <c r="AG243" s="22">
        <v>0.1</v>
      </c>
      <c r="AH243" s="45"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v>79.941124902325129</v>
      </c>
      <c r="U244" s="3">
        <v>0.10447515630141492</v>
      </c>
      <c r="V244" s="3">
        <v>5.6916703163574445E-2</v>
      </c>
      <c r="W244" s="23">
        <v>3.3095392602206411E-2</v>
      </c>
      <c r="X244" s="23">
        <v>0.16358756065178062</v>
      </c>
      <c r="Y244" s="3">
        <v>0.28627288066934253</v>
      </c>
      <c r="Z244" s="3">
        <v>-0.12760120281295301</v>
      </c>
      <c r="AA244" s="37">
        <v>17</v>
      </c>
      <c r="AB244" s="37">
        <v>30</v>
      </c>
      <c r="AC244" s="3">
        <v>0.56666666666666665</v>
      </c>
      <c r="AD244" s="37">
        <v>49.657534246575338</v>
      </c>
      <c r="AE244" s="37">
        <v>50.342465753424662</v>
      </c>
      <c r="AF244" s="37">
        <v>0</v>
      </c>
      <c r="AG244" s="22">
        <v>0.44</v>
      </c>
      <c r="AH244" s="45"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v>80.655040772999683</v>
      </c>
      <c r="U245" s="3">
        <v>0.11011634030736825</v>
      </c>
      <c r="V245" s="3">
        <v>3.821423334304902E-2</v>
      </c>
      <c r="W245" s="23">
        <v>3.2276594825724515E-2</v>
      </c>
      <c r="X245" s="23">
        <v>0.15682982992898883</v>
      </c>
      <c r="Y245" s="3">
        <v>0.28824892829924403</v>
      </c>
      <c r="Z245" s="3">
        <v>-9.0450506383143822E-2</v>
      </c>
      <c r="AA245" s="37">
        <v>17</v>
      </c>
      <c r="AB245" s="37">
        <v>30</v>
      </c>
      <c r="AC245" s="3">
        <v>0.56666666666666665</v>
      </c>
      <c r="AD245" s="37">
        <v>49.657534246575338</v>
      </c>
      <c r="AE245" s="37">
        <v>50.342465753424662</v>
      </c>
      <c r="AF245" s="37">
        <v>0</v>
      </c>
      <c r="AG245" s="22">
        <v>0.44</v>
      </c>
      <c r="AH245" s="45"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v>80.056555585591255</v>
      </c>
      <c r="U246" s="3">
        <v>0.11269978598424477</v>
      </c>
      <c r="V246" s="3">
        <v>3.6371324471688254E-2</v>
      </c>
      <c r="W246" s="23">
        <v>4.1216022112316252E-2</v>
      </c>
      <c r="X246" s="23">
        <v>0.18160936099221317</v>
      </c>
      <c r="Y246" s="3">
        <v>0.302585131661745</v>
      </c>
      <c r="Z246" s="3">
        <v>-0.10935312548610031</v>
      </c>
      <c r="AA246" s="37">
        <v>17</v>
      </c>
      <c r="AB246" s="37">
        <v>30</v>
      </c>
      <c r="AC246" s="3">
        <v>0.56666666666666665</v>
      </c>
      <c r="AD246" s="37">
        <v>49.657534246575338</v>
      </c>
      <c r="AE246" s="37">
        <v>50.342465753424662</v>
      </c>
      <c r="AF246" s="37">
        <v>0</v>
      </c>
      <c r="AG246" s="22">
        <v>0.44</v>
      </c>
      <c r="AH246" s="45"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v>79.85719263711249</v>
      </c>
      <c r="U247" s="3">
        <v>0.1115970441863972</v>
      </c>
      <c r="V247" s="3">
        <v>4.1826386426474321E-2</v>
      </c>
      <c r="W247" s="23">
        <v>3.3995240830393014E-2</v>
      </c>
      <c r="X247" s="23">
        <v>0.16843732761277511</v>
      </c>
      <c r="Y247" s="3">
        <v>0.28650123393990506</v>
      </c>
      <c r="Z247" s="3">
        <v>-0.12972299661901654</v>
      </c>
      <c r="AA247" s="37">
        <v>17</v>
      </c>
      <c r="AB247" s="37">
        <v>30</v>
      </c>
      <c r="AC247" s="3">
        <v>0.56666666666666665</v>
      </c>
      <c r="AD247" s="37">
        <v>49.657534246575338</v>
      </c>
      <c r="AE247" s="37">
        <v>50.342465753424662</v>
      </c>
      <c r="AF247" s="37">
        <v>0</v>
      </c>
      <c r="AG247" s="22">
        <v>0.44</v>
      </c>
      <c r="AH247" s="45"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v>79.435027941847778</v>
      </c>
      <c r="U248" s="3">
        <v>0.10177935943060495</v>
      </c>
      <c r="V248" s="3">
        <v>5.3790390461067289E-2</v>
      </c>
      <c r="W248" s="23">
        <v>4.4425255818457673E-2</v>
      </c>
      <c r="X248" s="23">
        <v>0.16849647539999826</v>
      </c>
      <c r="Y248" s="3">
        <v>0.28329292850299903</v>
      </c>
      <c r="Z248" s="3">
        <v>-0.12754681427393713</v>
      </c>
      <c r="AA248" s="37">
        <v>19</v>
      </c>
      <c r="AB248" s="37">
        <v>30</v>
      </c>
      <c r="AC248" s="3">
        <v>0.6333333333333333</v>
      </c>
      <c r="AD248" s="37">
        <v>58.90804597701149</v>
      </c>
      <c r="AE248" s="37">
        <v>41.09195402298851</v>
      </c>
      <c r="AF248" s="37">
        <v>0</v>
      </c>
      <c r="AG248" s="22">
        <v>0.5</v>
      </c>
      <c r="AH248" s="45"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v>81.632149856677088</v>
      </c>
      <c r="U249" s="3">
        <v>0.12216624685138541</v>
      </c>
      <c r="V249" s="3">
        <v>5.4711632981972319E-2</v>
      </c>
      <c r="W249" s="23">
        <v>3.6113768809254564E-2</v>
      </c>
      <c r="X249" s="23">
        <v>0.15038801666208501</v>
      </c>
      <c r="Y249" s="3">
        <v>0.29226861190012943</v>
      </c>
      <c r="Z249" s="3">
        <v>-9.4021876707035948E-2</v>
      </c>
      <c r="AA249" s="37">
        <v>19</v>
      </c>
      <c r="AB249" s="37">
        <v>30</v>
      </c>
      <c r="AC249" s="3">
        <v>0.6333333333333333</v>
      </c>
      <c r="AD249" s="37">
        <v>58.90804597701149</v>
      </c>
      <c r="AE249" s="37">
        <v>41.09195402298851</v>
      </c>
      <c r="AF249" s="37">
        <v>0</v>
      </c>
      <c r="AG249" s="22">
        <v>0.5</v>
      </c>
      <c r="AH249" s="45"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v>82.018920619234052</v>
      </c>
      <c r="U250" s="3">
        <v>0.1422533881097417</v>
      </c>
      <c r="V250" s="3">
        <v>4.9366588230000896E-2</v>
      </c>
      <c r="W250" s="23">
        <v>4.4145010233827449E-2</v>
      </c>
      <c r="X250" s="23">
        <v>0.18167429035991245</v>
      </c>
      <c r="Y250" s="3">
        <v>0.32732320561352002</v>
      </c>
      <c r="Z250" s="3">
        <v>-8.9452246878408165E-2</v>
      </c>
      <c r="AA250" s="37">
        <v>19</v>
      </c>
      <c r="AB250" s="37">
        <v>30</v>
      </c>
      <c r="AC250" s="3">
        <v>0.6333333333333333</v>
      </c>
      <c r="AD250" s="37">
        <v>58.90804597701149</v>
      </c>
      <c r="AE250" s="37">
        <v>41.09195402298851</v>
      </c>
      <c r="AF250" s="37">
        <v>0</v>
      </c>
      <c r="AG250" s="22">
        <v>0.5</v>
      </c>
      <c r="AH250" s="45"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v>80.729300637276708</v>
      </c>
      <c r="U251" s="3">
        <v>0.12350979995958783</v>
      </c>
      <c r="V251" s="3">
        <v>4.3371737226780699E-2</v>
      </c>
      <c r="W251" s="23">
        <v>3.239812412528751E-2</v>
      </c>
      <c r="X251" s="23">
        <v>0.16758989627460638</v>
      </c>
      <c r="Y251" s="3">
        <v>0.2976784565951997</v>
      </c>
      <c r="Z251" s="3">
        <v>-0.11425026247971749</v>
      </c>
      <c r="AA251" s="37">
        <v>19</v>
      </c>
      <c r="AB251" s="37">
        <v>30</v>
      </c>
      <c r="AC251" s="3">
        <v>0.6333333333333333</v>
      </c>
      <c r="AD251" s="37">
        <v>58.90804597701149</v>
      </c>
      <c r="AE251" s="37">
        <v>41.09195402298851</v>
      </c>
      <c r="AF251" s="37">
        <v>0</v>
      </c>
      <c r="AG251" s="22">
        <v>0.5</v>
      </c>
      <c r="AH251" s="45"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v>78.259951832276727</v>
      </c>
      <c r="U252" s="3">
        <v>0.10199393549572729</v>
      </c>
      <c r="V252" s="3">
        <v>1.3626319726437186E-3</v>
      </c>
      <c r="W252" s="23">
        <v>3.4217179140455072E-2</v>
      </c>
      <c r="X252" s="23">
        <v>0.20633652124623988</v>
      </c>
      <c r="Y252" s="3">
        <v>0.29370213564018655</v>
      </c>
      <c r="Z252" s="3">
        <v>-8.5381091211995025E-2</v>
      </c>
      <c r="AA252" s="37">
        <v>16</v>
      </c>
      <c r="AB252" s="37">
        <v>30</v>
      </c>
      <c r="AC252" s="3">
        <v>0.53333333333333333</v>
      </c>
      <c r="AD252" s="37">
        <v>69.525959367945831</v>
      </c>
      <c r="AE252" s="37">
        <v>30.474040632054177</v>
      </c>
      <c r="AF252" s="37">
        <v>0</v>
      </c>
      <c r="AG252" s="22">
        <v>0.21</v>
      </c>
      <c r="AH252" s="45"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v>82.537461287651567</v>
      </c>
      <c r="U253" s="3">
        <v>0.17170329670329668</v>
      </c>
      <c r="V253" s="3">
        <v>3.8723450176236879E-2</v>
      </c>
      <c r="W253" s="23">
        <v>4.5739744589988911E-2</v>
      </c>
      <c r="X253" s="23">
        <v>0.17234178251370155</v>
      </c>
      <c r="Y253" s="3">
        <v>0.32091601128835651</v>
      </c>
      <c r="Z253" s="3">
        <v>-5.9306210691823888E-2</v>
      </c>
      <c r="AA253" s="37">
        <v>16</v>
      </c>
      <c r="AB253" s="37">
        <v>30</v>
      </c>
      <c r="AC253" s="3">
        <v>0.53333333333333333</v>
      </c>
      <c r="AD253" s="37">
        <v>69.525959367945831</v>
      </c>
      <c r="AE253" s="37">
        <v>30.474040632054177</v>
      </c>
      <c r="AF253" s="37">
        <v>0</v>
      </c>
      <c r="AG253" s="22">
        <v>0.21</v>
      </c>
      <c r="AH253" s="45"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v>82.027696018915805</v>
      </c>
      <c r="U254" s="3">
        <v>0.1791230005515719</v>
      </c>
      <c r="V254" s="3">
        <v>2.708992694648435E-2</v>
      </c>
      <c r="W254" s="23">
        <v>6.0664356203007537E-2</v>
      </c>
      <c r="X254" s="23">
        <v>0.20105863434442314</v>
      </c>
      <c r="Y254" s="3">
        <v>0.34043365702095468</v>
      </c>
      <c r="Z254" s="3">
        <v>-6.4599318666624203E-2</v>
      </c>
      <c r="AA254" s="37">
        <v>16</v>
      </c>
      <c r="AB254" s="37">
        <v>30</v>
      </c>
      <c r="AC254" s="3">
        <v>0.53333333333333333</v>
      </c>
      <c r="AD254" s="37">
        <v>69.525959367945831</v>
      </c>
      <c r="AE254" s="37">
        <v>30.474040632054177</v>
      </c>
      <c r="AF254" s="37">
        <v>0</v>
      </c>
      <c r="AG254" s="22">
        <v>0.21</v>
      </c>
      <c r="AH254" s="45"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v>82.82603695715369</v>
      </c>
      <c r="U255" s="3">
        <v>0.18528991546612691</v>
      </c>
      <c r="V255" s="3">
        <v>5.8723960183263646E-2</v>
      </c>
      <c r="W255" s="23">
        <v>5.1905824274932365E-2</v>
      </c>
      <c r="X255" s="23">
        <v>0.18010877269028291</v>
      </c>
      <c r="Y255" s="3">
        <v>0.33005099542497507</v>
      </c>
      <c r="Z255" s="3">
        <v>-0.10616160706242685</v>
      </c>
      <c r="AA255" s="37">
        <v>16</v>
      </c>
      <c r="AB255" s="37">
        <v>30</v>
      </c>
      <c r="AC255" s="3">
        <v>0.53333333333333333</v>
      </c>
      <c r="AD255" s="37">
        <v>69.525959367945831</v>
      </c>
      <c r="AE255" s="37">
        <v>30.474040632054177</v>
      </c>
      <c r="AF255" s="37">
        <v>0</v>
      </c>
      <c r="AG255" s="22">
        <v>0.21</v>
      </c>
      <c r="AH255" s="45"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v>79.070563008748024</v>
      </c>
      <c r="U256" s="3">
        <v>0.10125876724418227</v>
      </c>
      <c r="V256" s="3">
        <v>3.8947548208525112E-2</v>
      </c>
      <c r="W256" s="23">
        <v>3.7977945770336134E-2</v>
      </c>
      <c r="X256" s="23">
        <v>0.18033473813377662</v>
      </c>
      <c r="Y256" s="3">
        <v>0.28747838802734571</v>
      </c>
      <c r="Z256" s="3">
        <v>-0.11779606633417021</v>
      </c>
      <c r="AA256" s="37">
        <v>20</v>
      </c>
      <c r="AB256" s="37">
        <v>30</v>
      </c>
      <c r="AC256" s="3">
        <v>0.66666666666666663</v>
      </c>
      <c r="AD256" s="37">
        <v>60.617760617760617</v>
      </c>
      <c r="AE256" s="37">
        <v>39.382239382239383</v>
      </c>
      <c r="AF256" s="37">
        <v>0</v>
      </c>
      <c r="AG256" s="22">
        <v>0.46</v>
      </c>
      <c r="AH256" s="45"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v>81.788410774278489</v>
      </c>
      <c r="U257" s="3">
        <v>0.14701186738332181</v>
      </c>
      <c r="V257" s="3">
        <v>3.5590677704258639E-2</v>
      </c>
      <c r="W257" s="23">
        <v>5.0212025394024078E-2</v>
      </c>
      <c r="X257" s="23">
        <v>0.171639897589239</v>
      </c>
      <c r="Y257" s="3">
        <v>0.31333272104025012</v>
      </c>
      <c r="Z257" s="3">
        <v>-7.4166010776775482E-2</v>
      </c>
      <c r="AA257" s="37">
        <v>20</v>
      </c>
      <c r="AB257" s="37">
        <v>30</v>
      </c>
      <c r="AC257" s="3">
        <v>0.66666666666666663</v>
      </c>
      <c r="AD257" s="37">
        <v>60.617760617760617</v>
      </c>
      <c r="AE257" s="37">
        <v>39.382239382239383</v>
      </c>
      <c r="AF257" s="37">
        <v>0</v>
      </c>
      <c r="AG257" s="22">
        <v>0.46</v>
      </c>
      <c r="AH257" s="45"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v>82.399082055206961</v>
      </c>
      <c r="U258" s="3">
        <v>0.17324888226527574</v>
      </c>
      <c r="V258" s="3">
        <v>4.1381130161666724E-2</v>
      </c>
      <c r="W258" s="23">
        <v>5.2218061356762199E-2</v>
      </c>
      <c r="X258" s="23">
        <v>0.20643896326894196</v>
      </c>
      <c r="Y258" s="3">
        <v>0.35192993720045485</v>
      </c>
      <c r="Z258" s="3">
        <v>-7.996956591382344E-2</v>
      </c>
      <c r="AA258" s="37">
        <v>20</v>
      </c>
      <c r="AB258" s="37">
        <v>30</v>
      </c>
      <c r="AC258" s="3">
        <v>0.66666666666666663</v>
      </c>
      <c r="AD258" s="37">
        <v>60.617760617760617</v>
      </c>
      <c r="AE258" s="37">
        <v>39.382239382239383</v>
      </c>
      <c r="AF258" s="37">
        <v>0</v>
      </c>
      <c r="AG258" s="22">
        <v>0.46</v>
      </c>
      <c r="AH258" s="45"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v>81.626719573400763</v>
      </c>
      <c r="U259" s="3">
        <v>0.16179283957365401</v>
      </c>
      <c r="V259" s="3">
        <v>3.7151065426750174E-2</v>
      </c>
      <c r="W259" s="23">
        <v>4.4858607878657607E-2</v>
      </c>
      <c r="X259" s="23">
        <v>0.18879755177320379</v>
      </c>
      <c r="Y259" s="3">
        <v>0.32575865992452213</v>
      </c>
      <c r="Z259" s="3">
        <v>-0.10743268662331379</v>
      </c>
      <c r="AA259" s="37">
        <v>20</v>
      </c>
      <c r="AB259" s="37">
        <v>30</v>
      </c>
      <c r="AC259" s="3">
        <v>0.66666666666666663</v>
      </c>
      <c r="AD259" s="37">
        <v>60.617760617760617</v>
      </c>
      <c r="AE259" s="37">
        <v>39.382239382239383</v>
      </c>
      <c r="AF259" s="37">
        <v>0</v>
      </c>
      <c r="AG259" s="22">
        <v>0.46</v>
      </c>
      <c r="AH259" s="45"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v>77.235839569532402</v>
      </c>
      <c r="U260" s="3">
        <v>9.4534512956392855E-2</v>
      </c>
      <c r="V260" s="3">
        <v>-9.3457147119206663E-3</v>
      </c>
      <c r="W260" s="23">
        <v>1.5764405041237578E-2</v>
      </c>
      <c r="X260" s="23">
        <v>0.22909435222681118</v>
      </c>
      <c r="Y260" s="3">
        <v>0.2900445854556904</v>
      </c>
      <c r="Z260" s="3">
        <v>-9.9248431878543555E-2</v>
      </c>
      <c r="AA260" s="37">
        <v>15</v>
      </c>
      <c r="AB260" s="37">
        <v>30</v>
      </c>
      <c r="AC260" s="3">
        <v>0.5</v>
      </c>
      <c r="AD260" s="37">
        <v>69.230769230769226</v>
      </c>
      <c r="AE260" s="37">
        <v>27.163461538461537</v>
      </c>
      <c r="AF260" s="37">
        <v>3.6057692307692304</v>
      </c>
      <c r="AG260" s="22">
        <v>0.15</v>
      </c>
      <c r="AH260" s="45"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v>82.289520939127414</v>
      </c>
      <c r="U261" s="3">
        <v>0.16189409257336468</v>
      </c>
      <c r="V261" s="3">
        <v>4.0765322019147066E-2</v>
      </c>
      <c r="W261" s="23">
        <v>1.7746686303387302E-2</v>
      </c>
      <c r="X261" s="23">
        <v>0.17636136198158595</v>
      </c>
      <c r="Y261" s="3">
        <v>0.32337068747119874</v>
      </c>
      <c r="Z261" s="3">
        <v>-6.4845605700712572E-2</v>
      </c>
      <c r="AA261" s="37">
        <v>15</v>
      </c>
      <c r="AB261" s="37">
        <v>30</v>
      </c>
      <c r="AC261" s="3">
        <v>0.5</v>
      </c>
      <c r="AD261" s="37">
        <v>69.230769230769226</v>
      </c>
      <c r="AE261" s="37">
        <v>27.163461538461537</v>
      </c>
      <c r="AF261" s="37">
        <v>3.6057692307692304</v>
      </c>
      <c r="AG261" s="22">
        <v>0.15</v>
      </c>
      <c r="AH261" s="45"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v>82.400565570169491</v>
      </c>
      <c r="U262" s="3">
        <v>0.1860676804454916</v>
      </c>
      <c r="V262" s="3">
        <v>5.0424785546984208E-2</v>
      </c>
      <c r="W262" s="23">
        <v>2.0125744685528361E-2</v>
      </c>
      <c r="X262" s="23">
        <v>0.20755771352673077</v>
      </c>
      <c r="Y262" s="3">
        <v>0.35128133611678231</v>
      </c>
      <c r="Z262" s="3">
        <v>-8.4839277146969524E-2</v>
      </c>
      <c r="AA262" s="37">
        <v>15</v>
      </c>
      <c r="AB262" s="37">
        <v>30</v>
      </c>
      <c r="AC262" s="3">
        <v>0.5</v>
      </c>
      <c r="AD262" s="37">
        <v>69.230769230769226</v>
      </c>
      <c r="AE262" s="37">
        <v>27.163461538461537</v>
      </c>
      <c r="AF262" s="37">
        <v>3.6057692307692304</v>
      </c>
      <c r="AG262" s="22">
        <v>0.15</v>
      </c>
      <c r="AH262" s="45"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v>82.265316741375855</v>
      </c>
      <c r="U263" s="3">
        <v>0.17400045305244083</v>
      </c>
      <c r="V263" s="3">
        <v>5.5628097840011548E-2</v>
      </c>
      <c r="W263" s="23">
        <v>4.4058109073588725E-3</v>
      </c>
      <c r="X263" s="23">
        <v>0.1846826978601106</v>
      </c>
      <c r="Y263" s="3">
        <v>0.32985213694638815</v>
      </c>
      <c r="Z263" s="3">
        <v>-0.10898636581434851</v>
      </c>
      <c r="AA263" s="37">
        <v>15</v>
      </c>
      <c r="AB263" s="37">
        <v>30</v>
      </c>
      <c r="AC263" s="3">
        <v>0.5</v>
      </c>
      <c r="AD263" s="37">
        <v>69.230769230769226</v>
      </c>
      <c r="AE263" s="37">
        <v>27.163461538461537</v>
      </c>
      <c r="AF263" s="37">
        <v>3.6057692307692304</v>
      </c>
      <c r="AG263" s="22">
        <v>0.15</v>
      </c>
      <c r="AH263" s="45"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v>80.390631904011215</v>
      </c>
      <c r="U264" s="3">
        <v>0.10399812098752548</v>
      </c>
      <c r="V264" s="3">
        <v>7.0217425144436824E-2</v>
      </c>
      <c r="W264" s="23">
        <v>5.8454824864022044E-2</v>
      </c>
      <c r="X264" s="23">
        <v>0.14068794862705508</v>
      </c>
      <c r="Y264" s="3">
        <v>0.26731133005920915</v>
      </c>
      <c r="Z264" s="3">
        <v>-0.14345661743530666</v>
      </c>
      <c r="AA264" s="37">
        <v>16</v>
      </c>
      <c r="AB264" s="37">
        <v>30</v>
      </c>
      <c r="AC264" s="3">
        <v>0.53333333333333333</v>
      </c>
      <c r="AD264" s="37">
        <v>63.669064748201428</v>
      </c>
      <c r="AE264" s="37">
        <v>31.294964028776977</v>
      </c>
      <c r="AF264" s="37">
        <v>5.0359712230215825</v>
      </c>
      <c r="AG264" s="22">
        <v>0.74</v>
      </c>
      <c r="AH264" s="45"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v>81.472590372746083</v>
      </c>
      <c r="U265" s="3">
        <v>0.14061662198391423</v>
      </c>
      <c r="V265" s="3">
        <v>3.0919557989495638E-2</v>
      </c>
      <c r="W265" s="23">
        <v>4.8887132549779458E-2</v>
      </c>
      <c r="X265" s="23">
        <v>0.16768294486917865</v>
      </c>
      <c r="Y265" s="3">
        <v>0.30590614550126904</v>
      </c>
      <c r="Z265" s="3">
        <v>-9.349613270418837E-2</v>
      </c>
      <c r="AA265" s="37">
        <v>16</v>
      </c>
      <c r="AB265" s="37">
        <v>30</v>
      </c>
      <c r="AC265" s="3">
        <v>0.53333333333333333</v>
      </c>
      <c r="AD265" s="37">
        <v>63.669064748201428</v>
      </c>
      <c r="AE265" s="37">
        <v>31.294964028776977</v>
      </c>
      <c r="AF265" s="37">
        <v>5.0359712230215825</v>
      </c>
      <c r="AG265" s="22">
        <v>0.74</v>
      </c>
      <c r="AH265" s="45"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v>80.842937380729609</v>
      </c>
      <c r="U266" s="3">
        <v>0.13771482953591219</v>
      </c>
      <c r="V266" s="3">
        <v>5.0817566399710412E-2</v>
      </c>
      <c r="W266" s="23">
        <v>5.2895976204246881E-2</v>
      </c>
      <c r="X266" s="23">
        <v>0.16846939715502565</v>
      </c>
      <c r="Y266" s="3">
        <v>0.29815709039583266</v>
      </c>
      <c r="Z266" s="3">
        <v>-0.14689317699196752</v>
      </c>
      <c r="AA266" s="37">
        <v>16</v>
      </c>
      <c r="AB266" s="37">
        <v>30</v>
      </c>
      <c r="AC266" s="3">
        <v>0.53333333333333333</v>
      </c>
      <c r="AD266" s="37">
        <v>63.669064748201428</v>
      </c>
      <c r="AE266" s="37">
        <v>31.294964028776977</v>
      </c>
      <c r="AF266" s="37">
        <v>5.0359712230215825</v>
      </c>
      <c r="AG266" s="22">
        <v>0.74</v>
      </c>
      <c r="AH266" s="45"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v>80.981716982370699</v>
      </c>
      <c r="U267" s="3">
        <v>0.12460285941223191</v>
      </c>
      <c r="V267" s="3">
        <v>6.912981216331554E-2</v>
      </c>
      <c r="W267" s="23">
        <v>4.2875285957356776E-2</v>
      </c>
      <c r="X267" s="23">
        <v>0.16681897041070867</v>
      </c>
      <c r="Y267" s="3">
        <v>0.30080952795381621</v>
      </c>
      <c r="Z267" s="3">
        <v>-0.14340590461074879</v>
      </c>
      <c r="AA267" s="37">
        <v>15</v>
      </c>
      <c r="AB267" s="37">
        <v>30</v>
      </c>
      <c r="AC267" s="3">
        <v>0.5</v>
      </c>
      <c r="AD267" s="37">
        <v>62.241887905604706</v>
      </c>
      <c r="AE267" s="37">
        <v>33.038348082595867</v>
      </c>
      <c r="AF267" s="37">
        <v>4.71976401179941</v>
      </c>
      <c r="AG267" s="22">
        <v>0.73</v>
      </c>
      <c r="AH267" s="45"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v>82.706953547219342</v>
      </c>
      <c r="U268" s="3">
        <v>0.16124367317425889</v>
      </c>
      <c r="V268" s="3">
        <v>3.2729967015909966E-2</v>
      </c>
      <c r="W268" s="23">
        <v>3.5881227255615544E-2</v>
      </c>
      <c r="X268" s="23">
        <v>0.18963733809563979</v>
      </c>
      <c r="Y268" s="3">
        <v>0.3434342308097007</v>
      </c>
      <c r="Z268" s="3">
        <v>-8.2009171376772924E-2</v>
      </c>
      <c r="AA268" s="37">
        <v>15</v>
      </c>
      <c r="AB268" s="37">
        <v>30</v>
      </c>
      <c r="AC268" s="3">
        <v>0.5</v>
      </c>
      <c r="AD268" s="37">
        <v>62.241887905604706</v>
      </c>
      <c r="AE268" s="37">
        <v>33.038348082595867</v>
      </c>
      <c r="AF268" s="37">
        <v>4.71976401179941</v>
      </c>
      <c r="AG268" s="22">
        <v>0.73</v>
      </c>
      <c r="AH268" s="45"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v>81.994949581023718</v>
      </c>
      <c r="U269" s="3">
        <v>0.15492744860943169</v>
      </c>
      <c r="V269" s="3">
        <v>4.3429477857185872E-2</v>
      </c>
      <c r="W269" s="23">
        <v>2.8367803242034716E-2</v>
      </c>
      <c r="X269" s="23">
        <v>0.1882000944621324</v>
      </c>
      <c r="Y269" s="3">
        <v>0.33098868086507516</v>
      </c>
      <c r="Z269" s="3">
        <v>-0.12083293934713867</v>
      </c>
      <c r="AA269" s="37">
        <v>15</v>
      </c>
      <c r="AB269" s="37">
        <v>30</v>
      </c>
      <c r="AC269" s="3">
        <v>0.5</v>
      </c>
      <c r="AD269" s="37">
        <v>62.241887905604706</v>
      </c>
      <c r="AE269" s="37">
        <v>33.038348082595867</v>
      </c>
      <c r="AF269" s="37">
        <v>4.71976401179941</v>
      </c>
      <c r="AG269" s="22">
        <v>0.73</v>
      </c>
      <c r="AH269" s="45"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v>79.340948810215266</v>
      </c>
      <c r="U270" s="3">
        <v>0.10210020856574678</v>
      </c>
      <c r="V270" s="3">
        <v>5.4907424106139024E-2</v>
      </c>
      <c r="W270" s="23">
        <v>4.2892378525034913E-2</v>
      </c>
      <c r="X270" s="23">
        <v>0.16837959760282387</v>
      </c>
      <c r="Y270" s="3">
        <v>0.28091696858258353</v>
      </c>
      <c r="Z270" s="3">
        <v>-0.14901506373117032</v>
      </c>
      <c r="AA270" s="37">
        <v>20</v>
      </c>
      <c r="AB270" s="37">
        <v>30</v>
      </c>
      <c r="AC270" s="3">
        <v>0.66666666666666663</v>
      </c>
      <c r="AD270" s="37">
        <v>69.075144508670519</v>
      </c>
      <c r="AE270" s="37">
        <v>22.25433526011561</v>
      </c>
      <c r="AF270" s="37">
        <v>8.6705202312138745</v>
      </c>
      <c r="AG270" s="22">
        <v>0.04</v>
      </c>
      <c r="AH270" s="45"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v>80.943500212849827</v>
      </c>
      <c r="U271" s="3">
        <v>0.13717226043336606</v>
      </c>
      <c r="V271" s="3">
        <v>2.6362430800087905E-2</v>
      </c>
      <c r="W271" s="23">
        <v>5.3655553167925661E-2</v>
      </c>
      <c r="X271" s="23">
        <v>0.17960979000785748</v>
      </c>
      <c r="Y271" s="3">
        <v>0.31002597967493933</v>
      </c>
      <c r="Z271" s="3">
        <v>-0.10354925484943762</v>
      </c>
      <c r="AA271" s="37">
        <v>20</v>
      </c>
      <c r="AB271" s="37">
        <v>30</v>
      </c>
      <c r="AC271" s="3">
        <v>0.66666666666666663</v>
      </c>
      <c r="AD271" s="37">
        <v>69.075144508670519</v>
      </c>
      <c r="AE271" s="37">
        <v>22.25433526011561</v>
      </c>
      <c r="AF271" s="37">
        <v>8.6705202312138745</v>
      </c>
      <c r="AG271" s="22">
        <v>0.04</v>
      </c>
      <c r="AH271" s="45"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v>80.394169905118289</v>
      </c>
      <c r="U272" s="3">
        <v>0.12564921012767796</v>
      </c>
      <c r="V272" s="3">
        <v>5.0768706779199535E-2</v>
      </c>
      <c r="W272" s="23">
        <v>4.2825084154095562E-2</v>
      </c>
      <c r="X272" s="23">
        <v>0.16739017958716162</v>
      </c>
      <c r="Y272" s="3">
        <v>0.29101034823440458</v>
      </c>
      <c r="Z272" s="3">
        <v>-0.14970675514638876</v>
      </c>
      <c r="AA272" s="37">
        <v>20</v>
      </c>
      <c r="AB272" s="37">
        <v>30</v>
      </c>
      <c r="AC272" s="3">
        <v>0.66666666666666663</v>
      </c>
      <c r="AD272" s="37">
        <v>69.075144508670519</v>
      </c>
      <c r="AE272" s="37">
        <v>22.25433526011561</v>
      </c>
      <c r="AF272" s="37">
        <v>8.6705202312138745</v>
      </c>
      <c r="AG272" s="22">
        <v>0.04</v>
      </c>
      <c r="AH272" s="45"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v>78.609349628893995</v>
      </c>
      <c r="U273" s="3">
        <v>9.9500141469395495E-2</v>
      </c>
      <c r="V273" s="3">
        <v>3.2001222634195275E-2</v>
      </c>
      <c r="W273" s="23">
        <v>4.0855665991538712E-2</v>
      </c>
      <c r="X273" s="23">
        <v>0.18683692235625046</v>
      </c>
      <c r="Y273" s="3">
        <v>0.2848202169715997</v>
      </c>
      <c r="Z273" s="3">
        <v>-0.1314638091825989</v>
      </c>
      <c r="AA273" s="37">
        <v>18</v>
      </c>
      <c r="AB273" s="37">
        <v>30</v>
      </c>
      <c r="AC273" s="3">
        <v>0.6</v>
      </c>
      <c r="AD273" s="37">
        <v>70.183486238532112</v>
      </c>
      <c r="AE273" s="37">
        <v>26.605504587155966</v>
      </c>
      <c r="AF273" s="37">
        <v>3.2110091743119273</v>
      </c>
      <c r="AG273" s="22">
        <v>0.32</v>
      </c>
      <c r="AH273" s="45"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v>80.502534557946973</v>
      </c>
      <c r="U274" s="3">
        <v>0.13881169408626054</v>
      </c>
      <c r="V274" s="3">
        <v>1.8141195790000453E-2</v>
      </c>
      <c r="W274" s="23">
        <v>5.1147988179131604E-2</v>
      </c>
      <c r="X274" s="23">
        <v>0.17851109209234028</v>
      </c>
      <c r="Y274" s="3">
        <v>0.30210153670293388</v>
      </c>
      <c r="Z274" s="3">
        <v>-9.7802159404591402E-2</v>
      </c>
      <c r="AA274" s="37">
        <v>18</v>
      </c>
      <c r="AB274" s="37">
        <v>30</v>
      </c>
      <c r="AC274" s="3">
        <v>0.6</v>
      </c>
      <c r="AD274" s="37">
        <v>70.183486238532112</v>
      </c>
      <c r="AE274" s="37">
        <v>26.605504587155966</v>
      </c>
      <c r="AF274" s="37">
        <v>3.2110091743119273</v>
      </c>
      <c r="AG274" s="22">
        <v>0.32</v>
      </c>
      <c r="AH274" s="45"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v>81.11484348992424</v>
      </c>
      <c r="U275" s="3">
        <v>0.14507165837964309</v>
      </c>
      <c r="V275" s="3">
        <v>5.682476440419898E-2</v>
      </c>
      <c r="W275" s="23">
        <v>5.4446415422719094E-2</v>
      </c>
      <c r="X275" s="23">
        <v>0.16689600221561796</v>
      </c>
      <c r="Y275" s="3">
        <v>0.29825822051858336</v>
      </c>
      <c r="Z275" s="3">
        <v>-0.14068962257462245</v>
      </c>
      <c r="AA275" s="37">
        <v>18</v>
      </c>
      <c r="AB275" s="37">
        <v>30</v>
      </c>
      <c r="AC275" s="3">
        <v>0.6</v>
      </c>
      <c r="AD275" s="37">
        <v>70.183486238532112</v>
      </c>
      <c r="AE275" s="37">
        <v>26.605504587155966</v>
      </c>
      <c r="AF275" s="37">
        <v>3.2110091743119273</v>
      </c>
      <c r="AG275" s="22">
        <v>0.32</v>
      </c>
      <c r="AH275" s="45"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v>79.48803374793593</v>
      </c>
      <c r="U276" s="3">
        <v>0.10745766069129445</v>
      </c>
      <c r="V276" s="3">
        <v>5.5583731016108917E-2</v>
      </c>
      <c r="W276" s="23">
        <v>2.1794170253428148E-2</v>
      </c>
      <c r="X276" s="23">
        <v>0.17100875871006008</v>
      </c>
      <c r="Y276" s="3">
        <v>0.28479179563591478</v>
      </c>
      <c r="Z276" s="3">
        <v>-0.1394322932304779</v>
      </c>
      <c r="AA276" s="37">
        <v>12</v>
      </c>
      <c r="AB276" s="37">
        <v>30</v>
      </c>
      <c r="AC276" s="3">
        <v>0.4</v>
      </c>
      <c r="AD276" s="37">
        <v>59.121621621621621</v>
      </c>
      <c r="AE276" s="37">
        <v>40.878378378378379</v>
      </c>
      <c r="AF276" s="37">
        <v>0</v>
      </c>
      <c r="AG276" s="22">
        <v>0.62</v>
      </c>
      <c r="AH276" s="45"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v>83.549575918082013</v>
      </c>
      <c r="U277" s="3">
        <v>0.15874444844556473</v>
      </c>
      <c r="V277" s="3">
        <v>7.2887121587321274E-2</v>
      </c>
      <c r="W277" s="23">
        <v>6.6353140856774073E-2</v>
      </c>
      <c r="X277" s="23">
        <v>0.14009528503446819</v>
      </c>
      <c r="Y277" s="3">
        <v>0.29852627152854855</v>
      </c>
      <c r="Z277" s="3">
        <v>-0.11246706420746082</v>
      </c>
      <c r="AA277" s="37">
        <v>12</v>
      </c>
      <c r="AB277" s="37">
        <v>30</v>
      </c>
      <c r="AC277" s="3">
        <v>0.4</v>
      </c>
      <c r="AD277" s="37">
        <v>59.121621621621621</v>
      </c>
      <c r="AE277" s="37">
        <v>40.878378378378379</v>
      </c>
      <c r="AF277" s="37">
        <v>0</v>
      </c>
      <c r="AG277" s="22">
        <v>0.62</v>
      </c>
      <c r="AH277" s="45"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v>82.183217740738314</v>
      </c>
      <c r="U278" s="3">
        <v>0.14872187536812342</v>
      </c>
      <c r="V278" s="3">
        <v>7.8351444432648604E-2</v>
      </c>
      <c r="W278" s="23">
        <v>7.3667444593973119E-2</v>
      </c>
      <c r="X278" s="23">
        <v>0.15278064158932061</v>
      </c>
      <c r="Y278" s="3">
        <v>0.29649418239928843</v>
      </c>
      <c r="Z278" s="3">
        <v>-0.1502931538838182</v>
      </c>
      <c r="AA278" s="37">
        <v>12</v>
      </c>
      <c r="AB278" s="37">
        <v>30</v>
      </c>
      <c r="AC278" s="3">
        <v>0.4</v>
      </c>
      <c r="AD278" s="37">
        <v>59.121621621621621</v>
      </c>
      <c r="AE278" s="37">
        <v>40.878378378378379</v>
      </c>
      <c r="AF278" s="37">
        <v>0</v>
      </c>
      <c r="AG278" s="22">
        <v>0.62</v>
      </c>
      <c r="AH278" s="45"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v>79.682383853965604</v>
      </c>
      <c r="U279" s="3">
        <v>0.11911658218682114</v>
      </c>
      <c r="V279" s="3">
        <v>7.8142329388951326E-3</v>
      </c>
      <c r="W279" s="23">
        <v>3.9957513143416064E-2</v>
      </c>
      <c r="X279" s="23">
        <v>0.191379091508625</v>
      </c>
      <c r="Y279" s="3">
        <v>0.30368544669897157</v>
      </c>
      <c r="Z279" s="3">
        <v>-9.1625270805523323E-2</v>
      </c>
      <c r="AA279" s="37">
        <v>11</v>
      </c>
      <c r="AB279" s="37">
        <v>30</v>
      </c>
      <c r="AC279" s="3">
        <v>0.36666666666666664</v>
      </c>
      <c r="AD279" s="37">
        <v>80.882352941176478</v>
      </c>
      <c r="AE279" s="37">
        <v>12.867647058823529</v>
      </c>
      <c r="AF279" s="37">
        <v>6.25</v>
      </c>
      <c r="AG279" s="22">
        <v>0.38</v>
      </c>
      <c r="AH279" s="45"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v>81.822461795263095</v>
      </c>
      <c r="U280" s="3">
        <v>0.1607071112896746</v>
      </c>
      <c r="V280" s="3">
        <v>3.4390834194871878E-2</v>
      </c>
      <c r="W280" s="23">
        <v>6.0972617340561759E-2</v>
      </c>
      <c r="X280" s="23">
        <v>0.19915386569741048</v>
      </c>
      <c r="Y280" s="3">
        <v>0.33853645051398357</v>
      </c>
      <c r="Z280" s="3">
        <v>-9.4590300060483634E-2</v>
      </c>
      <c r="AA280" s="37">
        <v>11</v>
      </c>
      <c r="AB280" s="37">
        <v>30</v>
      </c>
      <c r="AC280" s="3">
        <v>0.36666666666666664</v>
      </c>
      <c r="AD280" s="37">
        <v>80.882352941176478</v>
      </c>
      <c r="AE280" s="37">
        <v>12.867647058823529</v>
      </c>
      <c r="AF280" s="37">
        <v>6.25</v>
      </c>
      <c r="AG280" s="22">
        <v>0.38</v>
      </c>
      <c r="AH280" s="45"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v>82.414589061258738</v>
      </c>
      <c r="U281" s="3">
        <v>0.17548155403199478</v>
      </c>
      <c r="V281" s="3">
        <v>5.4176889105047837E-2</v>
      </c>
      <c r="W281" s="23">
        <v>6.6007718598473E-2</v>
      </c>
      <c r="X281" s="23">
        <v>0.1898263768113729</v>
      </c>
      <c r="Y281" s="3">
        <v>0.33788525615067661</v>
      </c>
      <c r="Z281" s="3">
        <v>-0.12423520186543681</v>
      </c>
      <c r="AA281" s="37">
        <v>11</v>
      </c>
      <c r="AB281" s="37">
        <v>30</v>
      </c>
      <c r="AC281" s="3">
        <v>0.36666666666666664</v>
      </c>
      <c r="AD281" s="37">
        <v>80.882352941176478</v>
      </c>
      <c r="AE281" s="37">
        <v>12.867647058823529</v>
      </c>
      <c r="AF281" s="37">
        <v>6.25</v>
      </c>
      <c r="AG281" s="22">
        <v>0.38</v>
      </c>
      <c r="AH281" s="45"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v>79.096386860420537</v>
      </c>
      <c r="U282" s="3">
        <v>0.10907245084930427</v>
      </c>
      <c r="V282" s="3">
        <v>4.49550112876618E-2</v>
      </c>
      <c r="W282" s="23">
        <v>4.5075814147257927E-2</v>
      </c>
      <c r="X282" s="23">
        <v>0.18361499878217405</v>
      </c>
      <c r="Y282" s="3">
        <v>0.28889650687779944</v>
      </c>
      <c r="Z282" s="3">
        <v>-0.15193055585397827</v>
      </c>
      <c r="AA282" s="37">
        <v>16</v>
      </c>
      <c r="AB282" s="37">
        <v>30</v>
      </c>
      <c r="AC282" s="3">
        <v>0.53333333333333333</v>
      </c>
      <c r="AD282" s="37">
        <v>64.356435643564353</v>
      </c>
      <c r="AE282" s="37">
        <v>31.188118811881189</v>
      </c>
      <c r="AF282" s="37">
        <v>4.455445544554455</v>
      </c>
      <c r="AG282" s="22">
        <v>0.57999999999999996</v>
      </c>
      <c r="AH282" s="45"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v>82.002014348080849</v>
      </c>
      <c r="U283" s="3">
        <v>0.16192422575066817</v>
      </c>
      <c r="V283" s="3">
        <v>2.9172045630917298E-2</v>
      </c>
      <c r="W283" s="23">
        <v>3.7443143629741903E-2</v>
      </c>
      <c r="X283" s="23">
        <v>0.18860341695973826</v>
      </c>
      <c r="Y283" s="3">
        <v>0.3318121573974333</v>
      </c>
      <c r="Z283" s="3">
        <v>-9.4045103704023095E-2</v>
      </c>
      <c r="AA283" s="37">
        <v>16</v>
      </c>
      <c r="AB283" s="37">
        <v>30</v>
      </c>
      <c r="AC283" s="3">
        <v>0.53333333333333333</v>
      </c>
      <c r="AD283" s="37">
        <v>64.356435643564353</v>
      </c>
      <c r="AE283" s="37">
        <v>31.188118811881189</v>
      </c>
      <c r="AF283" s="37">
        <v>4.455445544554455</v>
      </c>
      <c r="AG283" s="22">
        <v>0.57999999999999996</v>
      </c>
      <c r="AH283" s="45"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v>82.667240837342064</v>
      </c>
      <c r="U284" s="3">
        <v>0.17941005751675373</v>
      </c>
      <c r="V284" s="3">
        <v>3.9216232885809416E-2</v>
      </c>
      <c r="W284" s="23">
        <v>9.2600622856467123E-3</v>
      </c>
      <c r="X284" s="23">
        <v>0.19613891902311373</v>
      </c>
      <c r="Y284" s="3">
        <v>0.34651414579239698</v>
      </c>
      <c r="Z284" s="3">
        <v>-6.933338989162012E-2</v>
      </c>
      <c r="AA284" s="37">
        <v>16</v>
      </c>
      <c r="AB284" s="37">
        <v>30</v>
      </c>
      <c r="AC284" s="3">
        <v>0.53333333333333333</v>
      </c>
      <c r="AD284" s="37">
        <v>64.356435643564353</v>
      </c>
      <c r="AE284" s="37">
        <v>31.188118811881189</v>
      </c>
      <c r="AF284" s="37">
        <v>4.455445544554455</v>
      </c>
      <c r="AG284" s="22">
        <v>0.57999999999999996</v>
      </c>
      <c r="AH284" s="45"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v>81.428757528073575</v>
      </c>
      <c r="U285" s="3">
        <v>0.15367773405021889</v>
      </c>
      <c r="V285" s="3">
        <v>4.683881706869919E-2</v>
      </c>
      <c r="W285" s="23">
        <v>4.6028538956938973E-2</v>
      </c>
      <c r="X285" s="23">
        <v>0.18020576202404481</v>
      </c>
      <c r="Y285" s="3">
        <v>0.31541014393198602</v>
      </c>
      <c r="Z285" s="3">
        <v>-0.13164712598252315</v>
      </c>
      <c r="AA285" s="37">
        <v>16</v>
      </c>
      <c r="AB285" s="37">
        <v>30</v>
      </c>
      <c r="AC285" s="3">
        <v>0.53333333333333333</v>
      </c>
      <c r="AD285" s="37">
        <v>64.356435643564353</v>
      </c>
      <c r="AE285" s="37">
        <v>31.188118811881189</v>
      </c>
      <c r="AF285" s="37">
        <v>4.455445544554455</v>
      </c>
      <c r="AG285" s="22">
        <v>0.57999999999999996</v>
      </c>
      <c r="AH285" s="45"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v>78.610054762810762</v>
      </c>
      <c r="U286" s="3">
        <v>0.10713947093960366</v>
      </c>
      <c r="V286" s="3">
        <v>3.409557445914721E-2</v>
      </c>
      <c r="W286" s="23">
        <v>2.9904134528944689E-2</v>
      </c>
      <c r="X286" s="23">
        <v>0.20100141514150813</v>
      </c>
      <c r="Y286" s="3">
        <v>0.29486640439373268</v>
      </c>
      <c r="Z286" s="3">
        <v>-0.13872135102533173</v>
      </c>
      <c r="AA286" s="37">
        <v>16</v>
      </c>
      <c r="AB286" s="37">
        <v>30</v>
      </c>
      <c r="AC286" s="3">
        <v>0.53333333333333333</v>
      </c>
      <c r="AD286" s="37">
        <v>74.203821656050948</v>
      </c>
      <c r="AE286" s="37">
        <v>25.796178343949045</v>
      </c>
      <c r="AF286" s="37">
        <v>0</v>
      </c>
      <c r="AG286" s="22">
        <v>0.23</v>
      </c>
      <c r="AH286" s="45"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v>81.380302788419712</v>
      </c>
      <c r="U287" s="3">
        <v>0.15645354593298941</v>
      </c>
      <c r="V287" s="3">
        <v>2.4465057350180869E-2</v>
      </c>
      <c r="W287" s="23">
        <v>1.9467817555189879E-2</v>
      </c>
      <c r="X287" s="23">
        <v>0.196802791872699</v>
      </c>
      <c r="Y287" s="3">
        <v>0.32909441616588081</v>
      </c>
      <c r="Z287" s="3">
        <v>-9.2108457259860485E-2</v>
      </c>
      <c r="AA287" s="37">
        <v>16</v>
      </c>
      <c r="AB287" s="37">
        <v>30</v>
      </c>
      <c r="AC287" s="3">
        <v>0.53333333333333333</v>
      </c>
      <c r="AD287" s="37">
        <v>74.203821656050948</v>
      </c>
      <c r="AE287" s="37">
        <v>25.796178343949045</v>
      </c>
      <c r="AF287" s="37">
        <v>0</v>
      </c>
      <c r="AG287" s="22">
        <v>0.23</v>
      </c>
      <c r="AH287" s="45"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v>80.542725311302775</v>
      </c>
      <c r="U288" s="3">
        <v>0.14933946008041349</v>
      </c>
      <c r="V288" s="3">
        <v>2.3468107416879769E-2</v>
      </c>
      <c r="W288" s="23">
        <v>2.6350349502224119E-2</v>
      </c>
      <c r="X288" s="23">
        <v>0.22261062168928258</v>
      </c>
      <c r="Y288" s="3">
        <v>0.33815241798250634</v>
      </c>
      <c r="Z288" s="3">
        <v>-0.10724208186701241</v>
      </c>
      <c r="AA288" s="37">
        <v>16</v>
      </c>
      <c r="AB288" s="37">
        <v>30</v>
      </c>
      <c r="AC288" s="3">
        <v>0.53333333333333333</v>
      </c>
      <c r="AD288" s="37">
        <v>74.203821656050948</v>
      </c>
      <c r="AE288" s="37">
        <v>25.796178343949045</v>
      </c>
      <c r="AF288" s="37">
        <v>0</v>
      </c>
      <c r="AG288" s="22">
        <v>0.23</v>
      </c>
      <c r="AH288" s="45"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v>79.842156332308079</v>
      </c>
      <c r="U289" s="3">
        <v>0.13000053553258722</v>
      </c>
      <c r="V289" s="3">
        <v>3.8184994828102448E-2</v>
      </c>
      <c r="W289" s="23">
        <v>2.403549565795093E-2</v>
      </c>
      <c r="X289" s="23">
        <v>0.18877030427950733</v>
      </c>
      <c r="Y289" s="3">
        <v>0.30045902203768715</v>
      </c>
      <c r="Z289" s="3">
        <v>-0.13978264361047163</v>
      </c>
      <c r="AA289" s="37">
        <v>16</v>
      </c>
      <c r="AB289" s="37">
        <v>30</v>
      </c>
      <c r="AC289" s="3">
        <v>0.53333333333333333</v>
      </c>
      <c r="AD289" s="37">
        <v>74.203821656050948</v>
      </c>
      <c r="AE289" s="37">
        <v>25.796178343949045</v>
      </c>
      <c r="AF289" s="37">
        <v>0</v>
      </c>
      <c r="AG289" s="22">
        <v>0.23</v>
      </c>
      <c r="AH289" s="45"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v>78.286903439206995</v>
      </c>
      <c r="U290" s="3">
        <v>9.7784022850824645E-2</v>
      </c>
      <c r="V290" s="3">
        <v>3.6661738358567175E-2</v>
      </c>
      <c r="W290" s="23">
        <v>2.631936733815235E-2</v>
      </c>
      <c r="X290" s="23">
        <v>0.19611860640382336</v>
      </c>
      <c r="Y290" s="3">
        <v>0.28715257404026973</v>
      </c>
      <c r="Z290" s="3">
        <v>-0.13880914899527733</v>
      </c>
      <c r="AA290" s="37">
        <v>17</v>
      </c>
      <c r="AB290" s="37">
        <v>30</v>
      </c>
      <c r="AC290" s="3">
        <v>0.56666666666666665</v>
      </c>
      <c r="AD290" s="37">
        <v>79.264214046822744</v>
      </c>
      <c r="AE290" s="37">
        <v>20.735785953177256</v>
      </c>
      <c r="AF290" s="37">
        <v>0</v>
      </c>
      <c r="AG290" s="22">
        <v>0.18</v>
      </c>
      <c r="AH290" s="45"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v>80.40462273445597</v>
      </c>
      <c r="U291" s="3">
        <v>0.14321945397583166</v>
      </c>
      <c r="V291" s="3">
        <v>1.7099078939751933E-2</v>
      </c>
      <c r="W291" s="23">
        <v>4.871398609118005E-2</v>
      </c>
      <c r="X291" s="23">
        <v>0.20809272505837928</v>
      </c>
      <c r="Y291" s="3">
        <v>0.32555322612076654</v>
      </c>
      <c r="Z291" s="3">
        <v>-0.11217023958405144</v>
      </c>
      <c r="AA291" s="37">
        <v>17</v>
      </c>
      <c r="AB291" s="37">
        <v>30</v>
      </c>
      <c r="AC291" s="3">
        <v>0.56666666666666665</v>
      </c>
      <c r="AD291" s="37">
        <v>79.264214046822744</v>
      </c>
      <c r="AE291" s="37">
        <v>20.735785953177256</v>
      </c>
      <c r="AF291" s="37">
        <v>0</v>
      </c>
      <c r="AG291" s="22">
        <v>0.18</v>
      </c>
      <c r="AH291" s="45"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v>80.391232154211295</v>
      </c>
      <c r="U292" s="3">
        <v>0.13852745872218233</v>
      </c>
      <c r="V292" s="3">
        <v>2.769317367447785E-2</v>
      </c>
      <c r="W292" s="23">
        <v>4.7426810477657982E-2</v>
      </c>
      <c r="X292" s="23">
        <v>0.22251460126872072</v>
      </c>
      <c r="Y292" s="3">
        <v>0.3368555275974528</v>
      </c>
      <c r="Z292" s="3">
        <v>-0.12235200232153223</v>
      </c>
      <c r="AA292" s="37">
        <v>17</v>
      </c>
      <c r="AB292" s="37">
        <v>30</v>
      </c>
      <c r="AC292" s="3">
        <v>0.56666666666666665</v>
      </c>
      <c r="AD292" s="37">
        <v>79.264214046822744</v>
      </c>
      <c r="AE292" s="37">
        <v>20.735785953177256</v>
      </c>
      <c r="AF292" s="37">
        <v>0</v>
      </c>
      <c r="AG292" s="22">
        <v>0.18</v>
      </c>
      <c r="AH292" s="45"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v>79.535014755737507</v>
      </c>
      <c r="U293" s="3">
        <v>0.12998631722976528</v>
      </c>
      <c r="V293" s="3">
        <v>3.188059895324466E-2</v>
      </c>
      <c r="W293" s="23">
        <v>5.0802098610502132E-2</v>
      </c>
      <c r="X293" s="23">
        <v>0.1971257015769943</v>
      </c>
      <c r="Y293" s="3">
        <v>0.30444574959490839</v>
      </c>
      <c r="Z293" s="3">
        <v>-0.14942505568040965</v>
      </c>
      <c r="AA293" s="37">
        <v>17</v>
      </c>
      <c r="AB293" s="37">
        <v>30</v>
      </c>
      <c r="AC293" s="3">
        <v>0.56666666666666665</v>
      </c>
      <c r="AD293" s="37">
        <v>79.264214046822744</v>
      </c>
      <c r="AE293" s="37">
        <v>20.735785953177256</v>
      </c>
      <c r="AF293" s="37">
        <v>0</v>
      </c>
      <c r="AG293" s="22">
        <v>0.18</v>
      </c>
      <c r="AH293" s="45"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v>79.607756130224843</v>
      </c>
      <c r="U294" s="3">
        <v>0.11583496658123525</v>
      </c>
      <c r="V294" s="3">
        <v>3.4976038727158598E-2</v>
      </c>
      <c r="W294" s="23">
        <v>5.5588954192012284E-2</v>
      </c>
      <c r="X294" s="23">
        <v>0.18039223930091894</v>
      </c>
      <c r="Y294" s="3">
        <v>0.2934610131332015</v>
      </c>
      <c r="Z294" s="3">
        <v>-0.13918808784334455</v>
      </c>
      <c r="AA294" s="37">
        <v>18</v>
      </c>
      <c r="AB294" s="37">
        <v>30</v>
      </c>
      <c r="AC294" s="3">
        <v>0.6</v>
      </c>
      <c r="AD294" s="37">
        <v>85.211267605633793</v>
      </c>
      <c r="AE294" s="37">
        <v>11.267605633802818</v>
      </c>
      <c r="AF294" s="37">
        <v>3.5211267605633805</v>
      </c>
      <c r="AG294" s="22">
        <v>0.68</v>
      </c>
      <c r="AH294" s="45"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v>80.518998650545214</v>
      </c>
      <c r="U295" s="3">
        <v>0.13276175630033776</v>
      </c>
      <c r="V295" s="3">
        <v>1.8814352998000577E-2</v>
      </c>
      <c r="W295" s="23">
        <v>5.2182760792674074E-2</v>
      </c>
      <c r="X295" s="23">
        <v>0.17935020986265329</v>
      </c>
      <c r="Y295" s="3">
        <v>0.30569870849694253</v>
      </c>
      <c r="Z295" s="3">
        <v>-0.1036795359796991</v>
      </c>
      <c r="AA295" s="37">
        <v>18</v>
      </c>
      <c r="AB295" s="37">
        <v>30</v>
      </c>
      <c r="AC295" s="3">
        <v>0.6</v>
      </c>
      <c r="AD295" s="37">
        <v>85.211267605633793</v>
      </c>
      <c r="AE295" s="37">
        <v>11.267605633802818</v>
      </c>
      <c r="AF295" s="37">
        <v>3.5211267605633805</v>
      </c>
      <c r="AG295" s="22">
        <v>0.68</v>
      </c>
      <c r="AH295" s="45"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v>82.685966168075382</v>
      </c>
      <c r="U296" s="3">
        <v>0.16282501399277466</v>
      </c>
      <c r="V296" s="3">
        <v>6.0967235511700274E-2</v>
      </c>
      <c r="W296" s="23">
        <v>5.3206827589414474E-2</v>
      </c>
      <c r="X296" s="23">
        <v>0.18377194804672689</v>
      </c>
      <c r="Y296" s="3">
        <v>0.33553125870074596</v>
      </c>
      <c r="Z296" s="3">
        <v>-0.11685975544467526</v>
      </c>
      <c r="AA296" s="37">
        <v>18</v>
      </c>
      <c r="AB296" s="37">
        <v>30</v>
      </c>
      <c r="AC296" s="3">
        <v>0.6</v>
      </c>
      <c r="AD296" s="37">
        <v>85.211267605633793</v>
      </c>
      <c r="AE296" s="37">
        <v>11.267605633802818</v>
      </c>
      <c r="AF296" s="37">
        <v>3.5211267605633805</v>
      </c>
      <c r="AG296" s="22">
        <v>0.68</v>
      </c>
      <c r="AH296" s="45"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v>82.770663238080971</v>
      </c>
      <c r="U297" s="3">
        <v>0.17111400368803564</v>
      </c>
      <c r="V297" s="3">
        <v>5.4138506655945662E-2</v>
      </c>
      <c r="W297" s="23">
        <v>4.4958029687475309E-2</v>
      </c>
      <c r="X297" s="23">
        <v>0.17970793589105136</v>
      </c>
      <c r="Y297" s="3">
        <v>0.3326846282663915</v>
      </c>
      <c r="Z297" s="3">
        <v>-0.11894273127753299</v>
      </c>
      <c r="AA297" s="37">
        <v>18</v>
      </c>
      <c r="AB297" s="37">
        <v>30</v>
      </c>
      <c r="AC297" s="3">
        <v>0.6</v>
      </c>
      <c r="AD297" s="37">
        <v>85.211267605633793</v>
      </c>
      <c r="AE297" s="37">
        <v>11.267605633802818</v>
      </c>
      <c r="AF297" s="37">
        <v>3.5211267605633805</v>
      </c>
      <c r="AG297" s="22">
        <v>0.68</v>
      </c>
      <c r="AH297" s="45"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v>79.155235237798792</v>
      </c>
      <c r="U298" s="3">
        <v>0.11158462779907197</v>
      </c>
      <c r="V298" s="3">
        <v>5.5809797167336972E-2</v>
      </c>
      <c r="W298" s="23">
        <v>4.7050495516753221E-2</v>
      </c>
      <c r="X298" s="23">
        <v>0.18325767226625042</v>
      </c>
      <c r="Y298" s="3">
        <v>0.28930415884800664</v>
      </c>
      <c r="Z298" s="3">
        <v>-0.14237192187942266</v>
      </c>
      <c r="AA298" s="37">
        <v>16</v>
      </c>
      <c r="AB298" s="37">
        <v>30</v>
      </c>
      <c r="AC298" s="3">
        <v>0.53333333333333333</v>
      </c>
      <c r="AD298" s="37">
        <v>70.754716981132077</v>
      </c>
      <c r="AE298" s="37">
        <v>24.056603773584907</v>
      </c>
      <c r="AF298" s="37">
        <v>5.1886792452830202</v>
      </c>
      <c r="AG298" s="22">
        <v>0.21</v>
      </c>
      <c r="AH298" s="45"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v>81.830938943927691</v>
      </c>
      <c r="U299" s="3">
        <v>0.16042923495809081</v>
      </c>
      <c r="V299" s="3">
        <v>3.2561703365882294E-2</v>
      </c>
      <c r="W299" s="23">
        <v>4.5807520136246754E-2</v>
      </c>
      <c r="X299" s="23">
        <v>0.18832337436795607</v>
      </c>
      <c r="Y299" s="3">
        <v>0.32759351012819232</v>
      </c>
      <c r="Z299" s="3">
        <v>-8.6470101956461862E-2</v>
      </c>
      <c r="AA299" s="37">
        <v>16</v>
      </c>
      <c r="AB299" s="37">
        <v>30</v>
      </c>
      <c r="AC299" s="3">
        <v>0.53333333333333333</v>
      </c>
      <c r="AD299" s="37">
        <v>70.754716981132077</v>
      </c>
      <c r="AE299" s="37">
        <v>24.056603773584907</v>
      </c>
      <c r="AF299" s="37">
        <v>5.1886792452830202</v>
      </c>
      <c r="AG299" s="22">
        <v>0.21</v>
      </c>
      <c r="AH299" s="45"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v>82.926176206793187</v>
      </c>
      <c r="U300" s="3">
        <v>0.17044009157975074</v>
      </c>
      <c r="V300" s="3">
        <v>5.0173527148805575E-2</v>
      </c>
      <c r="W300" s="23">
        <v>4.9139482305172295E-2</v>
      </c>
      <c r="X300" s="23">
        <v>0.19037278050066808</v>
      </c>
      <c r="Y300" s="3">
        <v>0.3429596294146654</v>
      </c>
      <c r="Z300" s="3">
        <v>-9.0899344975825191E-2</v>
      </c>
      <c r="AA300" s="37">
        <v>16</v>
      </c>
      <c r="AB300" s="37">
        <v>30</v>
      </c>
      <c r="AC300" s="3">
        <v>0.53333333333333333</v>
      </c>
      <c r="AD300" s="37">
        <v>70.754716981132077</v>
      </c>
      <c r="AE300" s="37">
        <v>24.056603773584907</v>
      </c>
      <c r="AF300" s="37">
        <v>5.1886792452830202</v>
      </c>
      <c r="AG300" s="22">
        <v>0.21</v>
      </c>
      <c r="AH300" s="45"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v>80.530753633313211</v>
      </c>
      <c r="U301" s="3">
        <v>0.14907881827101277</v>
      </c>
      <c r="V301" s="3">
        <v>3.9313916975235896E-2</v>
      </c>
      <c r="W301" s="23">
        <v>3.9045086023861496E-2</v>
      </c>
      <c r="X301" s="23">
        <v>0.19619801788555924</v>
      </c>
      <c r="Y301" s="3">
        <v>0.31669775741028228</v>
      </c>
      <c r="Z301" s="3">
        <v>-0.13518155053974482</v>
      </c>
      <c r="AA301" s="37">
        <v>16</v>
      </c>
      <c r="AB301" s="37">
        <v>30</v>
      </c>
      <c r="AC301" s="3">
        <v>0.53333333333333333</v>
      </c>
      <c r="AD301" s="37">
        <v>70.754716981132077</v>
      </c>
      <c r="AE301" s="37">
        <v>24.056603773584907</v>
      </c>
      <c r="AF301" s="37">
        <v>5.1886792452830202</v>
      </c>
      <c r="AG301" s="22">
        <v>0.21</v>
      </c>
      <c r="AH301" s="45"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v>81.678623655136121</v>
      </c>
      <c r="U302" s="3">
        <v>0.13333155735521335</v>
      </c>
      <c r="V302" s="3">
        <v>5.9903099992909992E-2</v>
      </c>
      <c r="W302" s="23">
        <v>5.3150859325270541E-2</v>
      </c>
      <c r="X302" s="23">
        <v>0.15605204616124427</v>
      </c>
      <c r="Y302" s="3">
        <v>0.29723271323369171</v>
      </c>
      <c r="Z302" s="3">
        <v>-0.11811460725189882</v>
      </c>
      <c r="AA302" s="37">
        <v>17</v>
      </c>
      <c r="AB302" s="37">
        <v>30</v>
      </c>
      <c r="AC302" s="3">
        <v>0.56666666666666665</v>
      </c>
      <c r="AD302" s="37">
        <v>70.445344129554655</v>
      </c>
      <c r="AE302" s="37">
        <v>23.076923076923073</v>
      </c>
      <c r="AF302" s="37">
        <v>6.4777327935222671</v>
      </c>
      <c r="AG302" s="22">
        <v>0.87</v>
      </c>
      <c r="AH302" s="45"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v>83.211871221222751</v>
      </c>
      <c r="U303" s="3">
        <v>0.17190309954511795</v>
      </c>
      <c r="V303" s="3">
        <v>4.8254507473974306E-2</v>
      </c>
      <c r="W303" s="23">
        <v>5.1289190170681537E-2</v>
      </c>
      <c r="X303" s="23">
        <v>0.17756272131278006</v>
      </c>
      <c r="Y303" s="3">
        <v>0.33643065527108956</v>
      </c>
      <c r="Z303" s="3">
        <v>-7.9724465666731414E-2</v>
      </c>
      <c r="AA303" s="37">
        <v>17</v>
      </c>
      <c r="AB303" s="37">
        <v>30</v>
      </c>
      <c r="AC303" s="3">
        <v>0.56666666666666665</v>
      </c>
      <c r="AD303" s="37">
        <v>70.445344129554655</v>
      </c>
      <c r="AE303" s="37">
        <v>23.076923076923073</v>
      </c>
      <c r="AF303" s="37">
        <v>6.4777327935222671</v>
      </c>
      <c r="AG303" s="22">
        <v>0.87</v>
      </c>
      <c r="AH303" s="45"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v>82.891300761512269</v>
      </c>
      <c r="U304" s="3">
        <v>0.16795366795366795</v>
      </c>
      <c r="V304" s="3">
        <v>6.4188721113549618E-2</v>
      </c>
      <c r="W304" s="23">
        <v>4.8936693300553107E-2</v>
      </c>
      <c r="X304" s="23">
        <v>0.17235839920867732</v>
      </c>
      <c r="Y304" s="3">
        <v>0.32588873154516945</v>
      </c>
      <c r="Z304" s="3">
        <v>-0.12694736604268103</v>
      </c>
      <c r="AA304" s="37">
        <v>17</v>
      </c>
      <c r="AB304" s="37">
        <v>30</v>
      </c>
      <c r="AC304" s="3">
        <v>0.56666666666666665</v>
      </c>
      <c r="AD304" s="37">
        <v>70.445344129554655</v>
      </c>
      <c r="AE304" s="37">
        <v>23.076923076923073</v>
      </c>
      <c r="AF304" s="37">
        <v>6.4777327935222671</v>
      </c>
      <c r="AG304" s="22">
        <v>0.87</v>
      </c>
      <c r="AH304" s="45"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v>80.933265655369496</v>
      </c>
      <c r="U305" s="3">
        <v>9.850720361048429E-2</v>
      </c>
      <c r="V305" s="3">
        <v>6.867888685715029E-2</v>
      </c>
      <c r="W305" s="23">
        <v>5.8902765120028837E-2</v>
      </c>
      <c r="X305" s="23">
        <v>0.11351556427791448</v>
      </c>
      <c r="Y305" s="3">
        <v>0.24141733310738106</v>
      </c>
      <c r="Z305" s="3">
        <v>-0.15726884685013867</v>
      </c>
      <c r="AA305" s="37">
        <v>21</v>
      </c>
      <c r="AB305" s="37">
        <v>30</v>
      </c>
      <c r="AC305" s="3">
        <v>0.7</v>
      </c>
      <c r="AD305" s="37">
        <v>93.1899641577061</v>
      </c>
      <c r="AE305" s="37">
        <v>0</v>
      </c>
      <c r="AF305" s="37">
        <v>6.8100358422939076</v>
      </c>
      <c r="AG305" s="22">
        <v>2.61</v>
      </c>
      <c r="AH305" s="45"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v>81.069889873029652</v>
      </c>
      <c r="U306" s="3">
        <v>9.7691475291571489E-2</v>
      </c>
      <c r="V306" s="3">
        <v>3.6862498963156326E-2</v>
      </c>
      <c r="W306" s="23">
        <v>4.5277383549746864E-2</v>
      </c>
      <c r="X306" s="23">
        <v>0.10702410943334217</v>
      </c>
      <c r="Y306" s="3">
        <v>0.23416202769959787</v>
      </c>
      <c r="Z306" s="3">
        <v>-0.10714618988074129</v>
      </c>
      <c r="AA306" s="37">
        <v>21</v>
      </c>
      <c r="AB306" s="37">
        <v>30</v>
      </c>
      <c r="AC306" s="3">
        <v>0.7</v>
      </c>
      <c r="AD306" s="37">
        <v>93.1899641577061</v>
      </c>
      <c r="AE306" s="37">
        <v>0</v>
      </c>
      <c r="AF306" s="37">
        <v>6.8100358422939076</v>
      </c>
      <c r="AG306" s="22">
        <v>2.61</v>
      </c>
      <c r="AH306" s="45"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v>81.466412652487534</v>
      </c>
      <c r="U307" s="3">
        <v>0.11451715374841165</v>
      </c>
      <c r="V307" s="3">
        <v>4.8991447817234746E-2</v>
      </c>
      <c r="W307" s="23">
        <v>4.2871817595874981E-2</v>
      </c>
      <c r="X307" s="23">
        <v>0.11594719583595897</v>
      </c>
      <c r="Y307" s="3">
        <v>0.24703350326570939</v>
      </c>
      <c r="Z307" s="3">
        <v>-0.12355093526655961</v>
      </c>
      <c r="AA307" s="37">
        <v>21</v>
      </c>
      <c r="AB307" s="37">
        <v>30</v>
      </c>
      <c r="AC307" s="3">
        <v>0.7</v>
      </c>
      <c r="AD307" s="37">
        <v>93.1899641577061</v>
      </c>
      <c r="AE307" s="37">
        <v>0</v>
      </c>
      <c r="AF307" s="37">
        <v>6.8100358422939076</v>
      </c>
      <c r="AG307" s="22">
        <v>2.61</v>
      </c>
      <c r="AH307" s="45"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v>82.521740219466665</v>
      </c>
      <c r="U308" s="3">
        <v>0.11277974950869683</v>
      </c>
      <c r="V308" s="3">
        <v>6.8414457493438552E-2</v>
      </c>
      <c r="W308" s="23">
        <v>6.3707978382339409E-2</v>
      </c>
      <c r="X308" s="23">
        <v>0.10942839871095822</v>
      </c>
      <c r="Y308" s="3">
        <v>0.25165313756976915</v>
      </c>
      <c r="Z308" s="3">
        <v>-0.13195405480210354</v>
      </c>
      <c r="AA308" s="37">
        <v>18</v>
      </c>
      <c r="AB308" s="37">
        <v>30</v>
      </c>
      <c r="AC308" s="3">
        <v>0.6</v>
      </c>
      <c r="AD308" s="37">
        <v>100</v>
      </c>
      <c r="AE308" s="37">
        <v>0</v>
      </c>
      <c r="AF308" s="37">
        <v>0</v>
      </c>
      <c r="AG308" s="22">
        <v>2.37</v>
      </c>
      <c r="AH308" s="45"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v>81.42428206899109</v>
      </c>
      <c r="U309" s="3">
        <v>0.10152587416763714</v>
      </c>
      <c r="V309" s="3">
        <v>3.252020678778958E-2</v>
      </c>
      <c r="W309" s="23">
        <v>5.6289632170966677E-2</v>
      </c>
      <c r="X309" s="23">
        <v>0.10814925899987582</v>
      </c>
      <c r="Y309" s="3">
        <v>0.23879288979201049</v>
      </c>
      <c r="Z309" s="3">
        <v>-9.465788442520473E-2</v>
      </c>
      <c r="AA309" s="37">
        <v>18</v>
      </c>
      <c r="AB309" s="37">
        <v>30</v>
      </c>
      <c r="AC309" s="3">
        <v>0.6</v>
      </c>
      <c r="AD309" s="37">
        <v>100</v>
      </c>
      <c r="AE309" s="37">
        <v>0</v>
      </c>
      <c r="AF309" s="37">
        <v>0</v>
      </c>
      <c r="AG309" s="22">
        <v>2.37</v>
      </c>
      <c r="AH309" s="45"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v>80.694164202195424</v>
      </c>
      <c r="U310" s="3">
        <v>0.10316518916219253</v>
      </c>
      <c r="V310" s="3">
        <v>4.455840059543506E-2</v>
      </c>
      <c r="W310" s="23">
        <v>5.1647068298969048E-2</v>
      </c>
      <c r="X310" s="23">
        <v>0.11426694379585219</v>
      </c>
      <c r="Y310" s="3">
        <v>0.23840067461109643</v>
      </c>
      <c r="Z310" s="3">
        <v>-0.12846260387811642</v>
      </c>
      <c r="AA310" s="37">
        <v>18</v>
      </c>
      <c r="AB310" s="37">
        <v>30</v>
      </c>
      <c r="AC310" s="3">
        <v>0.6</v>
      </c>
      <c r="AD310" s="37">
        <v>100</v>
      </c>
      <c r="AE310" s="37">
        <v>0</v>
      </c>
      <c r="AF310" s="37">
        <v>0</v>
      </c>
      <c r="AG310" s="22">
        <v>2.37</v>
      </c>
      <c r="AH310" s="45"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v>81.692954423571152</v>
      </c>
      <c r="U311" s="3">
        <v>0.10433811427227836</v>
      </c>
      <c r="V311" s="3">
        <v>5.9434855155581029E-2</v>
      </c>
      <c r="W311" s="23">
        <v>7.0165745856353601E-2</v>
      </c>
      <c r="X311" s="23">
        <v>0.10942794686713059</v>
      </c>
      <c r="Y311" s="3">
        <v>0.24370996308970866</v>
      </c>
      <c r="Z311" s="3">
        <v>-0.13205033827601922</v>
      </c>
      <c r="AA311" s="37">
        <v>21</v>
      </c>
      <c r="AB311" s="37">
        <v>30</v>
      </c>
      <c r="AC311" s="3">
        <v>0.7</v>
      </c>
      <c r="AD311" s="37">
        <v>93.582887700534755</v>
      </c>
      <c r="AE311" s="37">
        <v>0</v>
      </c>
      <c r="AF311" s="37">
        <v>6.4171122994652396</v>
      </c>
      <c r="AG311" s="22">
        <v>3.68</v>
      </c>
      <c r="AH311" s="45"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v>81.66844200910522</v>
      </c>
      <c r="U312" s="3">
        <v>9.9448725176971689E-2</v>
      </c>
      <c r="V312" s="3">
        <v>5.9123054227846361E-2</v>
      </c>
      <c r="W312" s="23">
        <v>4.3592582341544409E-2</v>
      </c>
      <c r="X312" s="23">
        <v>9.8451979270211834E-2</v>
      </c>
      <c r="Y312" s="3">
        <v>0.22804064013430056</v>
      </c>
      <c r="Z312" s="3">
        <v>-0.14249830934209265</v>
      </c>
      <c r="AA312" s="37">
        <v>21</v>
      </c>
      <c r="AB312" s="37">
        <v>30</v>
      </c>
      <c r="AC312" s="3">
        <v>0.7</v>
      </c>
      <c r="AD312" s="37">
        <v>93.582887700534755</v>
      </c>
      <c r="AE312" s="37">
        <v>0</v>
      </c>
      <c r="AF312" s="37">
        <v>6.4171122994652396</v>
      </c>
      <c r="AG312" s="22">
        <v>3.68</v>
      </c>
      <c r="AH312" s="45"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v>81.317946955334577</v>
      </c>
      <c r="U313" s="3">
        <v>0.11011979036685793</v>
      </c>
      <c r="V313" s="3">
        <v>5.2079284734495718E-2</v>
      </c>
      <c r="W313" s="23">
        <v>5.3912538544711848E-2</v>
      </c>
      <c r="X313" s="23">
        <v>0.11463179702372674</v>
      </c>
      <c r="Y313" s="3">
        <v>0.24469649452178108</v>
      </c>
      <c r="Z313" s="3">
        <v>-0.13384216982417887</v>
      </c>
      <c r="AA313" s="37">
        <v>21</v>
      </c>
      <c r="AB313" s="37">
        <v>30</v>
      </c>
      <c r="AC313" s="3">
        <v>0.7</v>
      </c>
      <c r="AD313" s="37">
        <v>93.582887700534755</v>
      </c>
      <c r="AE313" s="37">
        <v>0</v>
      </c>
      <c r="AF313" s="37">
        <v>6.4171122994652396</v>
      </c>
      <c r="AG313" s="22">
        <v>3.68</v>
      </c>
      <c r="AH313" s="45"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v>82.190227486994644</v>
      </c>
      <c r="U314" s="3">
        <v>0.11335948178522613</v>
      </c>
      <c r="V314" s="3">
        <v>6.3041356677944971E-2</v>
      </c>
      <c r="W314" s="23">
        <v>5.8593513796787157E-2</v>
      </c>
      <c r="X314" s="23">
        <v>0.11223479852523459</v>
      </c>
      <c r="Y314" s="3">
        <v>0.25199055520157504</v>
      </c>
      <c r="Z314" s="3">
        <v>-0.12883372828477413</v>
      </c>
      <c r="AA314" s="37">
        <v>18</v>
      </c>
      <c r="AB314" s="37">
        <v>30</v>
      </c>
      <c r="AC314" s="3">
        <v>0.6</v>
      </c>
      <c r="AD314" s="37">
        <v>95.358649789029542</v>
      </c>
      <c r="AE314" s="37">
        <v>0</v>
      </c>
      <c r="AF314" s="37">
        <v>4.6413502109704634</v>
      </c>
      <c r="AG314" s="22">
        <v>3.22</v>
      </c>
      <c r="AH314" s="45"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v>84.004390293915492</v>
      </c>
      <c r="U315" s="3">
        <v>0.12315431856788187</v>
      </c>
      <c r="V315" s="3">
        <v>6.9888844153017743E-2</v>
      </c>
      <c r="W315" s="23">
        <v>5.3938441446327215E-2</v>
      </c>
      <c r="X315" s="23">
        <v>9.5636464454377082E-2</v>
      </c>
      <c r="Y315" s="3">
        <v>0.24236781805437876</v>
      </c>
      <c r="Z315" s="3">
        <v>-0.11566395230187472</v>
      </c>
      <c r="AA315" s="37">
        <v>18</v>
      </c>
      <c r="AB315" s="37">
        <v>30</v>
      </c>
      <c r="AC315" s="3">
        <v>0.6</v>
      </c>
      <c r="AD315" s="37">
        <v>95.358649789029542</v>
      </c>
      <c r="AE315" s="37">
        <v>0</v>
      </c>
      <c r="AF315" s="37">
        <v>4.6413502109704634</v>
      </c>
      <c r="AG315" s="22">
        <v>3.22</v>
      </c>
      <c r="AH315" s="45"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v>84.337442365009892</v>
      </c>
      <c r="U316" s="3">
        <v>0.15287651395471297</v>
      </c>
      <c r="V316" s="3">
        <v>6.018271927954813E-2</v>
      </c>
      <c r="W316" s="23">
        <v>4.1204043935090459E-2</v>
      </c>
      <c r="X316" s="23">
        <v>0.11543011834968471</v>
      </c>
      <c r="Y316" s="3">
        <v>0.2734601790319966</v>
      </c>
      <c r="Z316" s="3">
        <v>-0.10363862802517761</v>
      </c>
      <c r="AA316" s="37">
        <v>18</v>
      </c>
      <c r="AB316" s="37">
        <v>30</v>
      </c>
      <c r="AC316" s="3">
        <v>0.6</v>
      </c>
      <c r="AD316" s="37">
        <v>95.358649789029542</v>
      </c>
      <c r="AE316" s="37">
        <v>0</v>
      </c>
      <c r="AF316" s="37">
        <v>4.6413502109704634</v>
      </c>
      <c r="AG316" s="22">
        <v>3.22</v>
      </c>
      <c r="AH316" s="45"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v>81.762090054491267</v>
      </c>
      <c r="U317" s="3">
        <v>0.11008230452674897</v>
      </c>
      <c r="V317" s="3">
        <v>5.6643425843110412E-2</v>
      </c>
      <c r="W317" s="23">
        <v>6.2363304675610041E-2</v>
      </c>
      <c r="X317" s="23">
        <v>0.11530562769343818</v>
      </c>
      <c r="Y317" s="3">
        <v>0.25123066395620303</v>
      </c>
      <c r="Z317" s="3">
        <v>-0.1277331810700971</v>
      </c>
      <c r="AA317" s="37">
        <v>22</v>
      </c>
      <c r="AB317" s="37">
        <v>30</v>
      </c>
      <c r="AC317" s="3">
        <v>0.73333333333333328</v>
      </c>
      <c r="AD317" s="37">
        <v>94.552529182879368</v>
      </c>
      <c r="AE317" s="37">
        <v>0</v>
      </c>
      <c r="AF317" s="37">
        <v>5.4474708171206228</v>
      </c>
      <c r="AG317" s="22">
        <v>3.3</v>
      </c>
      <c r="AH317" s="45"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v>83.589554603343203</v>
      </c>
      <c r="U318" s="3">
        <v>0.12009788138321847</v>
      </c>
      <c r="V318" s="3">
        <v>6.2560841222480887E-2</v>
      </c>
      <c r="W318" s="23">
        <v>6.4292640879215615E-2</v>
      </c>
      <c r="X318" s="23">
        <v>9.7967296130449133E-2</v>
      </c>
      <c r="Y318" s="3">
        <v>0.24250011549220421</v>
      </c>
      <c r="Z318" s="3">
        <v>-0.1160177582210348</v>
      </c>
      <c r="AA318" s="37">
        <v>22</v>
      </c>
      <c r="AB318" s="37">
        <v>30</v>
      </c>
      <c r="AC318" s="3">
        <v>0.73333333333333328</v>
      </c>
      <c r="AD318" s="37">
        <v>94.552529182879368</v>
      </c>
      <c r="AE318" s="37">
        <v>0</v>
      </c>
      <c r="AF318" s="37">
        <v>5.4474708171206228</v>
      </c>
      <c r="AG318" s="22">
        <v>3.3</v>
      </c>
      <c r="AH318" s="45"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v>81.802383559081804</v>
      </c>
      <c r="U319" s="3">
        <v>0.12007504690431522</v>
      </c>
      <c r="V319" s="3">
        <v>3.9273570256862983E-2</v>
      </c>
      <c r="W319" s="23">
        <v>3.5035371299845866E-2</v>
      </c>
      <c r="X319" s="23">
        <v>0.11985819399050975</v>
      </c>
      <c r="Y319" s="3">
        <v>0.25478022333847589</v>
      </c>
      <c r="Z319" s="3">
        <v>-0.10749415701242579</v>
      </c>
      <c r="AA319" s="37">
        <v>22</v>
      </c>
      <c r="AB319" s="37">
        <v>30</v>
      </c>
      <c r="AC319" s="3">
        <v>0.73333333333333328</v>
      </c>
      <c r="AD319" s="37">
        <v>94.552529182879368</v>
      </c>
      <c r="AE319" s="37">
        <v>0</v>
      </c>
      <c r="AF319" s="37">
        <v>5.4474708171206228</v>
      </c>
      <c r="AG319" s="22">
        <v>3.3</v>
      </c>
      <c r="AH319" s="45"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v>81.640421183631361</v>
      </c>
      <c r="U320" s="3">
        <v>0.10738255033557043</v>
      </c>
      <c r="V320" s="3">
        <v>2.2827890391978883E-2</v>
      </c>
      <c r="W320" s="23">
        <v>7.670163832756216E-2</v>
      </c>
      <c r="X320" s="23">
        <v>0.11420967073277503</v>
      </c>
      <c r="Y320" s="3">
        <v>0.24921918767531417</v>
      </c>
      <c r="Z320" s="3">
        <v>-4.2934308466207639E-2</v>
      </c>
      <c r="AA320" s="37">
        <v>27</v>
      </c>
      <c r="AB320" s="37">
        <v>30</v>
      </c>
      <c r="AC320" s="3">
        <v>0.9</v>
      </c>
      <c r="AD320" s="37">
        <v>92.20779220779221</v>
      </c>
      <c r="AE320" s="37">
        <v>0</v>
      </c>
      <c r="AF320" s="37">
        <v>7.7922077922077921</v>
      </c>
      <c r="AG320" s="22">
        <v>2.5099999999999998</v>
      </c>
      <c r="AH320" s="45"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v>84.910175054084974</v>
      </c>
      <c r="U321" s="3">
        <v>0.14242034116511104</v>
      </c>
      <c r="V321" s="3">
        <v>1.9804084734661345E-2</v>
      </c>
      <c r="W321" s="23">
        <v>3.2835583796664007E-2</v>
      </c>
      <c r="X321" s="23">
        <v>0.10402312242958293</v>
      </c>
      <c r="Y321" s="3">
        <v>0.26334284731244545</v>
      </c>
      <c r="Z321" s="3">
        <v>-8.3549643088903572E-3</v>
      </c>
      <c r="AA321" s="37">
        <v>27</v>
      </c>
      <c r="AB321" s="37">
        <v>30</v>
      </c>
      <c r="AC321" s="3">
        <v>0.9</v>
      </c>
      <c r="AD321" s="37">
        <v>92.20779220779221</v>
      </c>
      <c r="AE321" s="37">
        <v>0</v>
      </c>
      <c r="AF321" s="37">
        <v>7.7922077922077921</v>
      </c>
      <c r="AG321" s="22">
        <v>2.5099999999999998</v>
      </c>
      <c r="AH321" s="45"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v>77.599280344038291</v>
      </c>
      <c r="U322" s="3">
        <v>4.7837530231896436E-2</v>
      </c>
      <c r="V322" s="3">
        <v>4.2317672118912797E-3</v>
      </c>
      <c r="W322" s="23">
        <v>5.0247381213833625E-2</v>
      </c>
      <c r="X322" s="23">
        <v>6.9279955414406999E-2</v>
      </c>
      <c r="Y322" s="3">
        <v>0.15098365307008102</v>
      </c>
      <c r="Z322" s="3">
        <v>-7.3494668284272993E-2</v>
      </c>
      <c r="AA322" s="37">
        <v>27</v>
      </c>
      <c r="AB322" s="37">
        <v>30</v>
      </c>
      <c r="AC322" s="3">
        <v>0.9</v>
      </c>
      <c r="AD322" s="37">
        <v>92.20779220779221</v>
      </c>
      <c r="AE322" s="37">
        <v>0</v>
      </c>
      <c r="AF322" s="37">
        <v>7.7922077922077921</v>
      </c>
      <c r="AG322" s="22">
        <v>2.5099999999999998</v>
      </c>
      <c r="AH322" s="45"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v>85.634401275857215</v>
      </c>
      <c r="U323" s="3">
        <v>0.1545358996255666</v>
      </c>
      <c r="V323" s="3">
        <v>7.8379915541939252E-2</v>
      </c>
      <c r="W323" s="23">
        <v>4.735259729413728E-2</v>
      </c>
      <c r="X323" s="23">
        <v>0.10610680677715471</v>
      </c>
      <c r="Y323" s="3">
        <v>0.27046384474223839</v>
      </c>
      <c r="Z323" s="3">
        <v>-8.4551109802333727E-2</v>
      </c>
      <c r="AA323" s="37">
        <v>27</v>
      </c>
      <c r="AB323" s="37">
        <v>30</v>
      </c>
      <c r="AC323" s="3">
        <v>0.9</v>
      </c>
      <c r="AD323" s="37">
        <v>92.20779220779221</v>
      </c>
      <c r="AE323" s="37">
        <v>0</v>
      </c>
      <c r="AF323" s="37">
        <v>7.7922077922077921</v>
      </c>
      <c r="AG323" s="22">
        <v>2.5099999999999998</v>
      </c>
      <c r="AH323" s="45">
        <v>0.17019139430144403</v>
      </c>
    </row>
  </sheetData>
  <phoneticPr fontId="18" type="noConversion"/>
  <conditionalFormatting sqref="R1">
    <cfRule type="cellIs" dxfId="88" priority="30" operator="greaterThan">
      <formula>0.3</formula>
    </cfRule>
  </conditionalFormatting>
  <conditionalFormatting sqref="S1">
    <cfRule type="cellIs" dxfId="87" priority="29" operator="lessThan">
      <formula>0.1</formula>
    </cfRule>
  </conditionalFormatting>
  <conditionalFormatting sqref="R1">
    <cfRule type="cellIs" dxfId="86" priority="27" operator="greaterThan">
      <formula>0.3</formula>
    </cfRule>
    <cfRule type="cellIs" dxfId="85" priority="28" operator="greaterThan">
      <formula>0.3</formula>
    </cfRule>
  </conditionalFormatting>
  <conditionalFormatting sqref="R1">
    <cfRule type="cellIs" dxfId="84" priority="26" operator="greaterThan">
      <formula>0.3</formula>
    </cfRule>
  </conditionalFormatting>
  <conditionalFormatting sqref="S1">
    <cfRule type="cellIs" dxfId="83" priority="25" operator="lessThan">
      <formula>0.1</formula>
    </cfRule>
  </conditionalFormatting>
  <conditionalFormatting sqref="R2:R36">
    <cfRule type="cellIs" dxfId="82" priority="22" operator="greaterThan">
      <formula>0.3</formula>
    </cfRule>
    <cfRule type="cellIs" dxfId="81" priority="24" operator="greaterThan">
      <formula>0.3</formula>
    </cfRule>
  </conditionalFormatting>
  <conditionalFormatting sqref="S2:S36">
    <cfRule type="cellIs" dxfId="80" priority="21" operator="lessThan">
      <formula>0.1</formula>
    </cfRule>
    <cfRule type="cellIs" dxfId="79" priority="23" operator="lessThan">
      <formula>0.1</formula>
    </cfRule>
  </conditionalFormatting>
  <conditionalFormatting sqref="R37:R114">
    <cfRule type="cellIs" dxfId="78" priority="18" operator="greaterThan">
      <formula>0.3</formula>
    </cfRule>
    <cfRule type="cellIs" dxfId="77" priority="20" operator="greaterThan">
      <formula>0.3</formula>
    </cfRule>
  </conditionalFormatting>
  <conditionalFormatting sqref="S37:S114">
    <cfRule type="cellIs" dxfId="76" priority="17" operator="lessThan">
      <formula>0.1</formula>
    </cfRule>
    <cfRule type="cellIs" dxfId="75" priority="19" operator="lessThan">
      <formula>0.1</formula>
    </cfRule>
  </conditionalFormatting>
  <conditionalFormatting sqref="R115:R188">
    <cfRule type="cellIs" dxfId="74" priority="14" operator="greaterThan">
      <formula>0.3</formula>
    </cfRule>
    <cfRule type="cellIs" dxfId="73" priority="16" operator="greaterThan">
      <formula>0.3</formula>
    </cfRule>
  </conditionalFormatting>
  <conditionalFormatting sqref="S115:S188">
    <cfRule type="cellIs" dxfId="72" priority="13" operator="lessThan">
      <formula>0.1</formula>
    </cfRule>
    <cfRule type="cellIs" dxfId="71" priority="15" operator="lessThan">
      <formula>0.1</formula>
    </cfRule>
  </conditionalFormatting>
  <conditionalFormatting sqref="R189:R222">
    <cfRule type="cellIs" dxfId="70" priority="10" operator="greaterThan">
      <formula>0.3</formula>
    </cfRule>
    <cfRule type="cellIs" dxfId="69" priority="12" operator="greaterThan">
      <formula>0.3</formula>
    </cfRule>
  </conditionalFormatting>
  <conditionalFormatting sqref="S189:S222">
    <cfRule type="cellIs" dxfId="68" priority="9" operator="lessThan">
      <formula>0.1</formula>
    </cfRule>
    <cfRule type="cellIs" dxfId="67" priority="11" operator="lessThan">
      <formula>0.1</formula>
    </cfRule>
  </conditionalFormatting>
  <conditionalFormatting sqref="R223:R298">
    <cfRule type="cellIs" dxfId="66" priority="6" operator="greaterThan">
      <formula>0.3</formula>
    </cfRule>
    <cfRule type="cellIs" dxfId="65" priority="8" operator="greaterThan">
      <formula>0.3</formula>
    </cfRule>
  </conditionalFormatting>
  <conditionalFormatting sqref="S223:S298">
    <cfRule type="cellIs" dxfId="64" priority="5" operator="lessThan">
      <formula>0.1</formula>
    </cfRule>
    <cfRule type="cellIs" dxfId="63" priority="7" operator="lessThan">
      <formula>0.1</formula>
    </cfRule>
  </conditionalFormatting>
  <conditionalFormatting sqref="R299:R323">
    <cfRule type="cellIs" dxfId="62" priority="2" operator="greaterThan">
      <formula>0.3</formula>
    </cfRule>
    <cfRule type="cellIs" dxfId="61" priority="4" operator="greaterThan">
      <formula>0.3</formula>
    </cfRule>
  </conditionalFormatting>
  <conditionalFormatting sqref="S299:S323">
    <cfRule type="cellIs" dxfId="60" priority="1" operator="lessThan">
      <formula>0.1</formula>
    </cfRule>
    <cfRule type="cellIs" dxfId="5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2">
        <v>2.5099999999999998</v>
      </c>
    </row>
  </sheetData>
  <phoneticPr fontId="18" type="noConversion"/>
  <conditionalFormatting sqref="R1:R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S1:S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R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S1:S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R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S1:S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R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40" priority="6" operator="greaterThan">
      <formula>0.3</formula>
    </cfRule>
    <cfRule type="cellIs" dxfId="39" priority="10" operator="greaterThan">
      <formula>0.3</formula>
    </cfRule>
  </conditionalFormatting>
  <conditionalFormatting sqref="S1 S94:S1048576">
    <cfRule type="cellIs" dxfId="38" priority="5" operator="lessThan">
      <formula>0.1</formula>
    </cfRule>
    <cfRule type="cellIs" dxfId="37" priority="9" operator="lessThan">
      <formula>0.1</formula>
    </cfRule>
  </conditionalFormatting>
  <conditionalFormatting sqref="R1">
    <cfRule type="cellIs" dxfId="36" priority="7" operator="greaterThan">
      <formula>0.3</formula>
    </cfRule>
    <cfRule type="cellIs" dxfId="35" priority="8" operator="greaterThan">
      <formula>0.3</formula>
    </cfRule>
  </conditionalFormatting>
  <conditionalFormatting sqref="R2:R93">
    <cfRule type="cellIs" dxfId="34" priority="2" operator="greaterThan">
      <formula>0.3</formula>
    </cfRule>
    <cfRule type="cellIs" dxfId="33" priority="4" operator="greaterThan">
      <formula>0.3</formula>
    </cfRule>
  </conditionalFormatting>
  <conditionalFormatting sqref="S2:S93">
    <cfRule type="cellIs" dxfId="32" priority="1" operator="lessThan">
      <formula>0.1</formula>
    </cfRule>
    <cfRule type="cellIs" dxfId="3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2">
        <v>2.5099999999999998</v>
      </c>
    </row>
  </sheetData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2000_all_all</vt:lpstr>
      <vt:lpstr>2000_all_final</vt:lpstr>
      <vt:lpstr>2000_all_final_clean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2022-11-07T17:43:46Z</dcterms:modified>
</cp:coreProperties>
</file>