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4" i="1" l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94" i="1"/>
  <c r="O93" i="1"/>
  <c r="O92" i="1"/>
  <c r="O91" i="1"/>
  <c r="O90" i="1"/>
  <c r="O89" i="1"/>
  <c r="O88" i="1"/>
  <c r="O87" i="1"/>
  <c r="O86" i="1"/>
  <c r="O85" i="1"/>
  <c r="U85" i="1" s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R63" i="1" s="1"/>
  <c r="O62" i="1"/>
  <c r="O61" i="1"/>
  <c r="O60" i="1"/>
  <c r="O59" i="1"/>
  <c r="O58" i="1"/>
  <c r="O57" i="1"/>
  <c r="O56" i="1"/>
  <c r="O55" i="1"/>
  <c r="O54" i="1"/>
  <c r="R54" i="1" s="1"/>
  <c r="O53" i="1"/>
  <c r="O52" i="1"/>
  <c r="O51" i="1"/>
  <c r="O50" i="1"/>
  <c r="O49" i="1"/>
  <c r="O48" i="1"/>
  <c r="O47" i="1"/>
  <c r="O46" i="1"/>
  <c r="O45" i="1"/>
  <c r="O44" i="1"/>
  <c r="R44" i="1" s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R21" i="1" s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U8" i="1" s="1"/>
  <c r="O7" i="1"/>
  <c r="O6" i="1"/>
  <c r="O5" i="1"/>
  <c r="O4" i="1"/>
  <c r="U4" i="1" s="1"/>
  <c r="O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4" i="1"/>
  <c r="E5" i="1"/>
  <c r="E6" i="1"/>
  <c r="E7" i="1"/>
  <c r="E3" i="1"/>
  <c r="C10" i="1"/>
  <c r="K10" i="1" s="1"/>
  <c r="C11" i="1"/>
  <c r="C12" i="1"/>
  <c r="K12" i="1" s="1"/>
  <c r="C13" i="1"/>
  <c r="C14" i="1"/>
  <c r="C15" i="1"/>
  <c r="C16" i="1"/>
  <c r="K16" i="1" s="1"/>
  <c r="C17" i="1"/>
  <c r="C18" i="1"/>
  <c r="K18" i="1" s="1"/>
  <c r="C19" i="1"/>
  <c r="C20" i="1"/>
  <c r="K20" i="1" s="1"/>
  <c r="C21" i="1"/>
  <c r="C22" i="1"/>
  <c r="C23" i="1"/>
  <c r="C24" i="1"/>
  <c r="K24" i="1" s="1"/>
  <c r="C25" i="1"/>
  <c r="C26" i="1"/>
  <c r="K26" i="1" s="1"/>
  <c r="C27" i="1"/>
  <c r="C28" i="1"/>
  <c r="K28" i="1" s="1"/>
  <c r="C29" i="1"/>
  <c r="C30" i="1"/>
  <c r="C31" i="1"/>
  <c r="C32" i="1"/>
  <c r="K32" i="1" s="1"/>
  <c r="C33" i="1"/>
  <c r="C34" i="1"/>
  <c r="K34" i="1" s="1"/>
  <c r="C35" i="1"/>
  <c r="C36" i="1"/>
  <c r="K36" i="1" s="1"/>
  <c r="C37" i="1"/>
  <c r="C38" i="1"/>
  <c r="K38" i="1" s="1"/>
  <c r="C39" i="1"/>
  <c r="C40" i="1"/>
  <c r="K40" i="1" s="1"/>
  <c r="C41" i="1"/>
  <c r="C42" i="1"/>
  <c r="K42" i="1" s="1"/>
  <c r="C43" i="1"/>
  <c r="C44" i="1"/>
  <c r="K44" i="1" s="1"/>
  <c r="C45" i="1"/>
  <c r="K45" i="1" s="1"/>
  <c r="C46" i="1"/>
  <c r="K46" i="1" s="1"/>
  <c r="C47" i="1"/>
  <c r="C48" i="1"/>
  <c r="K48" i="1" s="1"/>
  <c r="C49" i="1"/>
  <c r="C50" i="1"/>
  <c r="K50" i="1" s="1"/>
  <c r="C51" i="1"/>
  <c r="C52" i="1"/>
  <c r="K52" i="1" s="1"/>
  <c r="C53" i="1"/>
  <c r="K53" i="1" s="1"/>
  <c r="C54" i="1"/>
  <c r="K54" i="1" s="1"/>
  <c r="C55" i="1"/>
  <c r="C56" i="1"/>
  <c r="K56" i="1" s="1"/>
  <c r="C57" i="1"/>
  <c r="C58" i="1"/>
  <c r="K58" i="1" s="1"/>
  <c r="C59" i="1"/>
  <c r="C60" i="1"/>
  <c r="K60" i="1" s="1"/>
  <c r="C61" i="1"/>
  <c r="K61" i="1" s="1"/>
  <c r="C62" i="1"/>
  <c r="K62" i="1" s="1"/>
  <c r="C63" i="1"/>
  <c r="C64" i="1"/>
  <c r="K64" i="1" s="1"/>
  <c r="C65" i="1"/>
  <c r="C66" i="1"/>
  <c r="K66" i="1" s="1"/>
  <c r="C67" i="1"/>
  <c r="C68" i="1"/>
  <c r="K68" i="1" s="1"/>
  <c r="C69" i="1"/>
  <c r="K69" i="1" s="1"/>
  <c r="C70" i="1"/>
  <c r="K70" i="1" s="1"/>
  <c r="C71" i="1"/>
  <c r="C72" i="1"/>
  <c r="K72" i="1" s="1"/>
  <c r="C73" i="1"/>
  <c r="C74" i="1"/>
  <c r="K74" i="1" s="1"/>
  <c r="C75" i="1"/>
  <c r="C76" i="1"/>
  <c r="C77" i="1"/>
  <c r="K77" i="1" s="1"/>
  <c r="C78" i="1"/>
  <c r="K78" i="1" s="1"/>
  <c r="C79" i="1"/>
  <c r="C80" i="1"/>
  <c r="K80" i="1" s="1"/>
  <c r="C81" i="1"/>
  <c r="C82" i="1"/>
  <c r="K82" i="1" s="1"/>
  <c r="C83" i="1"/>
  <c r="C84" i="1"/>
  <c r="K84" i="1" s="1"/>
  <c r="C85" i="1"/>
  <c r="C86" i="1"/>
  <c r="K86" i="1" s="1"/>
  <c r="C87" i="1"/>
  <c r="C88" i="1"/>
  <c r="C89" i="1"/>
  <c r="C90" i="1"/>
  <c r="K90" i="1" s="1"/>
  <c r="C91" i="1"/>
  <c r="C92" i="1"/>
  <c r="C93" i="1"/>
  <c r="C94" i="1"/>
  <c r="K94" i="1" s="1"/>
  <c r="C4" i="1"/>
  <c r="C5" i="1"/>
  <c r="K5" i="1" s="1"/>
  <c r="C6" i="1"/>
  <c r="C7" i="1"/>
  <c r="K7" i="1" s="1"/>
  <c r="C8" i="1"/>
  <c r="K8" i="1" s="1"/>
  <c r="C9" i="1"/>
  <c r="K9" i="1" s="1"/>
  <c r="C3" i="1"/>
  <c r="I38" i="1" l="1"/>
  <c r="F81" i="1"/>
  <c r="K81" i="1"/>
  <c r="F49" i="1"/>
  <c r="K49" i="1"/>
  <c r="G17" i="1"/>
  <c r="K17" i="1"/>
  <c r="I87" i="1"/>
  <c r="K87" i="1"/>
  <c r="G55" i="1"/>
  <c r="K55" i="1"/>
  <c r="I15" i="1"/>
  <c r="K15" i="1"/>
  <c r="U61" i="1"/>
  <c r="W61" i="1"/>
  <c r="S61" i="1"/>
  <c r="I30" i="1"/>
  <c r="K30" i="1"/>
  <c r="I22" i="1"/>
  <c r="K22" i="1"/>
  <c r="I14" i="1"/>
  <c r="K14" i="1"/>
  <c r="U6" i="1"/>
  <c r="W6" i="1"/>
  <c r="S6" i="1"/>
  <c r="U14" i="1"/>
  <c r="W14" i="1"/>
  <c r="S14" i="1"/>
  <c r="U22" i="1"/>
  <c r="W22" i="1"/>
  <c r="S22" i="1"/>
  <c r="U30" i="1"/>
  <c r="W30" i="1"/>
  <c r="S30" i="1"/>
  <c r="W38" i="1"/>
  <c r="S38" i="1"/>
  <c r="W46" i="1"/>
  <c r="S46" i="1"/>
  <c r="U54" i="1"/>
  <c r="W54" i="1"/>
  <c r="S54" i="1"/>
  <c r="U62" i="1"/>
  <c r="W62" i="1"/>
  <c r="S62" i="1"/>
  <c r="R70" i="1"/>
  <c r="W70" i="1"/>
  <c r="S70" i="1"/>
  <c r="T70" i="1" s="1"/>
  <c r="V70" i="1" s="1"/>
  <c r="Z70" i="1" s="1"/>
  <c r="W78" i="1"/>
  <c r="S78" i="1"/>
  <c r="U86" i="1"/>
  <c r="W86" i="1"/>
  <c r="S86" i="1"/>
  <c r="U94" i="1"/>
  <c r="W94" i="1"/>
  <c r="S94" i="1"/>
  <c r="F57" i="1"/>
  <c r="K57" i="1"/>
  <c r="F88" i="1"/>
  <c r="K88" i="1"/>
  <c r="W28" i="1"/>
  <c r="S28" i="1"/>
  <c r="U76" i="1"/>
  <c r="W76" i="1"/>
  <c r="S76" i="1"/>
  <c r="I71" i="1"/>
  <c r="K71" i="1"/>
  <c r="I39" i="1"/>
  <c r="K39" i="1"/>
  <c r="U13" i="1"/>
  <c r="W13" i="1"/>
  <c r="S13" i="1"/>
  <c r="F3" i="1"/>
  <c r="K3" i="1"/>
  <c r="F93" i="1"/>
  <c r="K93" i="1"/>
  <c r="F85" i="1"/>
  <c r="K85" i="1"/>
  <c r="F37" i="1"/>
  <c r="K37" i="1"/>
  <c r="F29" i="1"/>
  <c r="K29" i="1"/>
  <c r="F21" i="1"/>
  <c r="K21" i="1"/>
  <c r="F13" i="1"/>
  <c r="K13" i="1"/>
  <c r="F77" i="1"/>
  <c r="W7" i="1"/>
  <c r="S7" i="1"/>
  <c r="W15" i="1"/>
  <c r="S15" i="1"/>
  <c r="W23" i="1"/>
  <c r="S23" i="1"/>
  <c r="R31" i="1"/>
  <c r="W31" i="1"/>
  <c r="S31" i="1"/>
  <c r="T31" i="1" s="1"/>
  <c r="W39" i="1"/>
  <c r="S39" i="1"/>
  <c r="W47" i="1"/>
  <c r="S47" i="1"/>
  <c r="R55" i="1"/>
  <c r="W55" i="1"/>
  <c r="S55" i="1"/>
  <c r="W63" i="1"/>
  <c r="S63" i="1"/>
  <c r="T63" i="1" s="1"/>
  <c r="R71" i="1"/>
  <c r="W71" i="1"/>
  <c r="S71" i="1"/>
  <c r="W79" i="1"/>
  <c r="S79" i="1"/>
  <c r="R87" i="1"/>
  <c r="W87" i="1"/>
  <c r="S87" i="1"/>
  <c r="F41" i="1"/>
  <c r="K41" i="1"/>
  <c r="R20" i="1"/>
  <c r="W20" i="1"/>
  <c r="S20" i="1"/>
  <c r="U44" i="1"/>
  <c r="W44" i="1"/>
  <c r="S44" i="1"/>
  <c r="W68" i="1"/>
  <c r="S68" i="1"/>
  <c r="F79" i="1"/>
  <c r="K79" i="1"/>
  <c r="I47" i="1"/>
  <c r="K47" i="1"/>
  <c r="W5" i="1"/>
  <c r="S5" i="1"/>
  <c r="F92" i="1"/>
  <c r="K92" i="1"/>
  <c r="F76" i="1"/>
  <c r="K76" i="1"/>
  <c r="F61" i="1"/>
  <c r="R8" i="1"/>
  <c r="W8" i="1"/>
  <c r="S8" i="1"/>
  <c r="W16" i="1"/>
  <c r="S16" i="1"/>
  <c r="R24" i="1"/>
  <c r="W24" i="1"/>
  <c r="S24" i="1"/>
  <c r="U32" i="1"/>
  <c r="W32" i="1"/>
  <c r="S32" i="1"/>
  <c r="W40" i="1"/>
  <c r="S40" i="1"/>
  <c r="U48" i="1"/>
  <c r="W48" i="1"/>
  <c r="S48" i="1"/>
  <c r="U56" i="1"/>
  <c r="W56" i="1"/>
  <c r="S56" i="1"/>
  <c r="W64" i="1"/>
  <c r="S64" i="1"/>
  <c r="R72" i="1"/>
  <c r="W72" i="1"/>
  <c r="S72" i="1"/>
  <c r="U80" i="1"/>
  <c r="W80" i="1"/>
  <c r="S80" i="1"/>
  <c r="U88" i="1"/>
  <c r="W88" i="1"/>
  <c r="S88" i="1"/>
  <c r="U24" i="1"/>
  <c r="F6" i="1"/>
  <c r="K6" i="1"/>
  <c r="F65" i="1"/>
  <c r="H65" i="1" s="1"/>
  <c r="K65" i="1"/>
  <c r="G25" i="1"/>
  <c r="K25" i="1"/>
  <c r="W12" i="1"/>
  <c r="S12" i="1"/>
  <c r="W36" i="1"/>
  <c r="S36" i="1"/>
  <c r="W60" i="1"/>
  <c r="S60" i="1"/>
  <c r="W84" i="1"/>
  <c r="S84" i="1"/>
  <c r="G4" i="1"/>
  <c r="K4" i="1"/>
  <c r="I63" i="1"/>
  <c r="K63" i="1"/>
  <c r="I23" i="1"/>
  <c r="K23" i="1"/>
  <c r="W29" i="1"/>
  <c r="S29" i="1"/>
  <c r="G91" i="1"/>
  <c r="K91" i="1"/>
  <c r="I83" i="1"/>
  <c r="K83" i="1"/>
  <c r="F75" i="1"/>
  <c r="K75" i="1"/>
  <c r="G67" i="1"/>
  <c r="K67" i="1"/>
  <c r="F59" i="1"/>
  <c r="K59" i="1"/>
  <c r="G51" i="1"/>
  <c r="K51" i="1"/>
  <c r="F43" i="1"/>
  <c r="K43" i="1"/>
  <c r="I35" i="1"/>
  <c r="K35" i="1"/>
  <c r="I27" i="1"/>
  <c r="K27" i="1"/>
  <c r="I19" i="1"/>
  <c r="K19" i="1"/>
  <c r="I11" i="1"/>
  <c r="K11" i="1"/>
  <c r="F53" i="1"/>
  <c r="R9" i="1"/>
  <c r="W9" i="1"/>
  <c r="S9" i="1"/>
  <c r="U17" i="1"/>
  <c r="W17" i="1"/>
  <c r="S17" i="1"/>
  <c r="U25" i="1"/>
  <c r="W25" i="1"/>
  <c r="S25" i="1"/>
  <c r="U33" i="1"/>
  <c r="W33" i="1"/>
  <c r="S33" i="1"/>
  <c r="U41" i="1"/>
  <c r="W41" i="1"/>
  <c r="S41" i="1"/>
  <c r="W49" i="1"/>
  <c r="S49" i="1"/>
  <c r="U57" i="1"/>
  <c r="W57" i="1"/>
  <c r="S57" i="1"/>
  <c r="U65" i="1"/>
  <c r="W65" i="1"/>
  <c r="S65" i="1"/>
  <c r="U73" i="1"/>
  <c r="W73" i="1"/>
  <c r="S73" i="1"/>
  <c r="W81" i="1"/>
  <c r="S81" i="1"/>
  <c r="U89" i="1"/>
  <c r="W89" i="1"/>
  <c r="S89" i="1"/>
  <c r="R32" i="1"/>
  <c r="W10" i="1"/>
  <c r="S10" i="1"/>
  <c r="W18" i="1"/>
  <c r="S18" i="1"/>
  <c r="W26" i="1"/>
  <c r="S26" i="1"/>
  <c r="U34" i="1"/>
  <c r="W34" i="1"/>
  <c r="S34" i="1"/>
  <c r="R42" i="1"/>
  <c r="W42" i="1"/>
  <c r="S42" i="1"/>
  <c r="U50" i="1"/>
  <c r="W50" i="1"/>
  <c r="S50" i="1"/>
  <c r="U58" i="1"/>
  <c r="W58" i="1"/>
  <c r="S58" i="1"/>
  <c r="W66" i="1"/>
  <c r="S66" i="1"/>
  <c r="U74" i="1"/>
  <c r="W74" i="1"/>
  <c r="S74" i="1"/>
  <c r="U82" i="1"/>
  <c r="W82" i="1"/>
  <c r="S82" i="1"/>
  <c r="U90" i="1"/>
  <c r="W90" i="1"/>
  <c r="S90" i="1"/>
  <c r="R76" i="1"/>
  <c r="T76" i="1" s="1"/>
  <c r="V76" i="1" s="1"/>
  <c r="Z76" i="1" s="1"/>
  <c r="G33" i="1"/>
  <c r="K33" i="1"/>
  <c r="U3" i="1"/>
  <c r="W3" i="1"/>
  <c r="S3" i="1"/>
  <c r="R11" i="1"/>
  <c r="T11" i="1" s="1"/>
  <c r="W11" i="1"/>
  <c r="S11" i="1"/>
  <c r="U19" i="1"/>
  <c r="W19" i="1"/>
  <c r="S19" i="1"/>
  <c r="W27" i="1"/>
  <c r="S27" i="1"/>
  <c r="W35" i="1"/>
  <c r="S35" i="1"/>
  <c r="U43" i="1"/>
  <c r="W43" i="1"/>
  <c r="S43" i="1"/>
  <c r="W51" i="1"/>
  <c r="S51" i="1"/>
  <c r="U59" i="1"/>
  <c r="W59" i="1"/>
  <c r="S59" i="1"/>
  <c r="U67" i="1"/>
  <c r="W67" i="1"/>
  <c r="S67" i="1"/>
  <c r="U75" i="1"/>
  <c r="W75" i="1"/>
  <c r="S75" i="1"/>
  <c r="W83" i="1"/>
  <c r="S83" i="1"/>
  <c r="U91" i="1"/>
  <c r="W91" i="1"/>
  <c r="S91" i="1"/>
  <c r="F73" i="1"/>
  <c r="K73" i="1"/>
  <c r="W92" i="1"/>
  <c r="S92" i="1"/>
  <c r="F89" i="1"/>
  <c r="K89" i="1"/>
  <c r="W4" i="1"/>
  <c r="S4" i="1"/>
  <c r="W52" i="1"/>
  <c r="S52" i="1"/>
  <c r="I31" i="1"/>
  <c r="K31" i="1"/>
  <c r="W21" i="1"/>
  <c r="S21" i="1"/>
  <c r="T21" i="1" s="1"/>
  <c r="W37" i="1"/>
  <c r="S37" i="1"/>
  <c r="W45" i="1"/>
  <c r="S45" i="1"/>
  <c r="W53" i="1"/>
  <c r="S53" i="1"/>
  <c r="W69" i="1"/>
  <c r="S69" i="1"/>
  <c r="W77" i="1"/>
  <c r="S77" i="1"/>
  <c r="W85" i="1"/>
  <c r="S85" i="1"/>
  <c r="U93" i="1"/>
  <c r="W93" i="1"/>
  <c r="S93" i="1"/>
  <c r="U35" i="1"/>
  <c r="G49" i="1"/>
  <c r="F4" i="1"/>
  <c r="R33" i="1"/>
  <c r="R59" i="1"/>
  <c r="R86" i="1"/>
  <c r="R41" i="1"/>
  <c r="U49" i="1"/>
  <c r="U9" i="1"/>
  <c r="U18" i="1"/>
  <c r="R22" i="1"/>
  <c r="R46" i="1"/>
  <c r="U64" i="1"/>
  <c r="R78" i="1"/>
  <c r="T78" i="1" s="1"/>
  <c r="R91" i="1"/>
  <c r="I3" i="1"/>
  <c r="R26" i="1"/>
  <c r="R30" i="1"/>
  <c r="U38" i="1"/>
  <c r="U42" i="1"/>
  <c r="U46" i="1"/>
  <c r="R56" i="1"/>
  <c r="R74" i="1"/>
  <c r="U78" i="1"/>
  <c r="G71" i="1"/>
  <c r="U81" i="1"/>
  <c r="G3" i="1"/>
  <c r="H3" i="1" s="1"/>
  <c r="I81" i="1"/>
  <c r="R10" i="1"/>
  <c r="U26" i="1"/>
  <c r="U51" i="1"/>
  <c r="U83" i="1"/>
  <c r="R88" i="1"/>
  <c r="G89" i="1"/>
  <c r="U10" i="1"/>
  <c r="U31" i="1"/>
  <c r="R35" i="1"/>
  <c r="T35" i="1" s="1"/>
  <c r="R43" i="1"/>
  <c r="R57" i="1"/>
  <c r="U70" i="1"/>
  <c r="I73" i="1"/>
  <c r="F63" i="1"/>
  <c r="G81" i="1"/>
  <c r="H81" i="1" s="1"/>
  <c r="J81" i="1" s="1"/>
  <c r="I41" i="1"/>
  <c r="T72" i="1"/>
  <c r="U16" i="1"/>
  <c r="U20" i="1"/>
  <c r="U27" i="1"/>
  <c r="U40" i="1"/>
  <c r="R48" i="1"/>
  <c r="U66" i="1"/>
  <c r="R80" i="1"/>
  <c r="R89" i="1"/>
  <c r="T89" i="1" s="1"/>
  <c r="V89" i="1" s="1"/>
  <c r="F83" i="1"/>
  <c r="I90" i="1"/>
  <c r="G90" i="1"/>
  <c r="F90" i="1"/>
  <c r="I50" i="1"/>
  <c r="G50" i="1"/>
  <c r="F50" i="1"/>
  <c r="I26" i="1"/>
  <c r="G26" i="1"/>
  <c r="F26" i="1"/>
  <c r="H26" i="1" s="1"/>
  <c r="G47" i="1"/>
  <c r="I25" i="1"/>
  <c r="F25" i="1"/>
  <c r="I17" i="1"/>
  <c r="F17" i="1"/>
  <c r="H17" i="1" s="1"/>
  <c r="F15" i="1"/>
  <c r="G87" i="1"/>
  <c r="G65" i="1"/>
  <c r="G43" i="1"/>
  <c r="G23" i="1"/>
  <c r="I79" i="1"/>
  <c r="I57" i="1"/>
  <c r="I5" i="1"/>
  <c r="G5" i="1"/>
  <c r="I88" i="1"/>
  <c r="G88" i="1"/>
  <c r="H88" i="1" s="1"/>
  <c r="J88" i="1" s="1"/>
  <c r="I80" i="1"/>
  <c r="G80" i="1"/>
  <c r="F80" i="1"/>
  <c r="I72" i="1"/>
  <c r="G72" i="1"/>
  <c r="F72" i="1"/>
  <c r="I64" i="1"/>
  <c r="G64" i="1"/>
  <c r="F64" i="1"/>
  <c r="I56" i="1"/>
  <c r="G56" i="1"/>
  <c r="F56" i="1"/>
  <c r="I48" i="1"/>
  <c r="G48" i="1"/>
  <c r="F48" i="1"/>
  <c r="I40" i="1"/>
  <c r="G40" i="1"/>
  <c r="F40" i="1"/>
  <c r="I32" i="1"/>
  <c r="G32" i="1"/>
  <c r="F32" i="1"/>
  <c r="I24" i="1"/>
  <c r="G24" i="1"/>
  <c r="F24" i="1"/>
  <c r="I16" i="1"/>
  <c r="G16" i="1"/>
  <c r="F16" i="1"/>
  <c r="F91" i="1"/>
  <c r="H91" i="1" s="1"/>
  <c r="F55" i="1"/>
  <c r="H55" i="1" s="1"/>
  <c r="F35" i="1"/>
  <c r="G83" i="1"/>
  <c r="G63" i="1"/>
  <c r="H63" i="1" s="1"/>
  <c r="J63" i="1" s="1"/>
  <c r="G41" i="1"/>
  <c r="H41" i="1" s="1"/>
  <c r="J41" i="1" s="1"/>
  <c r="G19" i="1"/>
  <c r="I6" i="1"/>
  <c r="I75" i="1"/>
  <c r="I55" i="1"/>
  <c r="I8" i="1"/>
  <c r="G8" i="1"/>
  <c r="F8" i="1"/>
  <c r="I66" i="1"/>
  <c r="G66" i="1"/>
  <c r="F66" i="1"/>
  <c r="F11" i="1"/>
  <c r="G59" i="1"/>
  <c r="H59" i="1" s="1"/>
  <c r="F78" i="1"/>
  <c r="I78" i="1"/>
  <c r="G78" i="1"/>
  <c r="F38" i="1"/>
  <c r="G38" i="1"/>
  <c r="F71" i="1"/>
  <c r="H71" i="1" s="1"/>
  <c r="J71" i="1" s="1"/>
  <c r="I7" i="1"/>
  <c r="G7" i="1"/>
  <c r="F7" i="1"/>
  <c r="H7" i="1" s="1"/>
  <c r="F31" i="1"/>
  <c r="F86" i="1"/>
  <c r="I86" i="1"/>
  <c r="G86" i="1"/>
  <c r="F54" i="1"/>
  <c r="I54" i="1"/>
  <c r="G54" i="1"/>
  <c r="F22" i="1"/>
  <c r="G22" i="1"/>
  <c r="G79" i="1"/>
  <c r="H79" i="1" s="1"/>
  <c r="G15" i="1"/>
  <c r="I91" i="1"/>
  <c r="I49" i="1"/>
  <c r="I93" i="1"/>
  <c r="G93" i="1"/>
  <c r="H93" i="1" s="1"/>
  <c r="I77" i="1"/>
  <c r="G77" i="1"/>
  <c r="H77" i="1" s="1"/>
  <c r="I69" i="1"/>
  <c r="G69" i="1"/>
  <c r="I53" i="1"/>
  <c r="G53" i="1"/>
  <c r="H53" i="1" s="1"/>
  <c r="G37" i="1"/>
  <c r="H37" i="1" s="1"/>
  <c r="I37" i="1"/>
  <c r="G21" i="1"/>
  <c r="H21" i="1" s="1"/>
  <c r="I21" i="1"/>
  <c r="J55" i="1"/>
  <c r="F69" i="1"/>
  <c r="F47" i="1"/>
  <c r="H47" i="1" s="1"/>
  <c r="J47" i="1" s="1"/>
  <c r="F27" i="1"/>
  <c r="G6" i="1"/>
  <c r="H6" i="1" s="1"/>
  <c r="G75" i="1"/>
  <c r="G11" i="1"/>
  <c r="I89" i="1"/>
  <c r="I67" i="1"/>
  <c r="I58" i="1"/>
  <c r="G58" i="1"/>
  <c r="F58" i="1"/>
  <c r="G39" i="1"/>
  <c r="I4" i="1"/>
  <c r="I51" i="1"/>
  <c r="F94" i="1"/>
  <c r="I94" i="1"/>
  <c r="G94" i="1"/>
  <c r="F70" i="1"/>
  <c r="I70" i="1"/>
  <c r="G70" i="1"/>
  <c r="F62" i="1"/>
  <c r="I62" i="1"/>
  <c r="G62" i="1"/>
  <c r="F46" i="1"/>
  <c r="I46" i="1"/>
  <c r="G46" i="1"/>
  <c r="F30" i="1"/>
  <c r="G30" i="1"/>
  <c r="F14" i="1"/>
  <c r="G14" i="1"/>
  <c r="F87" i="1"/>
  <c r="H87" i="1" s="1"/>
  <c r="J87" i="1" s="1"/>
  <c r="F51" i="1"/>
  <c r="H51" i="1" s="1"/>
  <c r="G57" i="1"/>
  <c r="H57" i="1" s="1"/>
  <c r="J57" i="1" s="1"/>
  <c r="G35" i="1"/>
  <c r="I85" i="1"/>
  <c r="G85" i="1"/>
  <c r="H85" i="1" s="1"/>
  <c r="I61" i="1"/>
  <c r="G61" i="1"/>
  <c r="H61" i="1" s="1"/>
  <c r="J61" i="1" s="1"/>
  <c r="I45" i="1"/>
  <c r="G45" i="1"/>
  <c r="I29" i="1"/>
  <c r="G29" i="1"/>
  <c r="H29" i="1" s="1"/>
  <c r="I13" i="1"/>
  <c r="G13" i="1"/>
  <c r="H13" i="1" s="1"/>
  <c r="I9" i="1"/>
  <c r="F9" i="1"/>
  <c r="I92" i="1"/>
  <c r="G92" i="1"/>
  <c r="H92" i="1" s="1"/>
  <c r="I84" i="1"/>
  <c r="G84" i="1"/>
  <c r="I76" i="1"/>
  <c r="G76" i="1"/>
  <c r="H76" i="1" s="1"/>
  <c r="F68" i="1"/>
  <c r="I68" i="1"/>
  <c r="G68" i="1"/>
  <c r="F60" i="1"/>
  <c r="I60" i="1"/>
  <c r="G60" i="1"/>
  <c r="F52" i="1"/>
  <c r="I52" i="1"/>
  <c r="G52" i="1"/>
  <c r="F44" i="1"/>
  <c r="I44" i="1"/>
  <c r="G44" i="1"/>
  <c r="I36" i="1"/>
  <c r="F36" i="1"/>
  <c r="G36" i="1"/>
  <c r="I28" i="1"/>
  <c r="F28" i="1"/>
  <c r="G28" i="1"/>
  <c r="I20" i="1"/>
  <c r="F20" i="1"/>
  <c r="G20" i="1"/>
  <c r="I12" i="1"/>
  <c r="F12" i="1"/>
  <c r="G12" i="1"/>
  <c r="F5" i="1"/>
  <c r="F84" i="1"/>
  <c r="F67" i="1"/>
  <c r="H67" i="1" s="1"/>
  <c r="F45" i="1"/>
  <c r="F23" i="1"/>
  <c r="G73" i="1"/>
  <c r="H73" i="1" s="1"/>
  <c r="G31" i="1"/>
  <c r="G9" i="1"/>
  <c r="I65" i="1"/>
  <c r="I43" i="1"/>
  <c r="H4" i="1"/>
  <c r="G27" i="1"/>
  <c r="I74" i="1"/>
  <c r="G74" i="1"/>
  <c r="F74" i="1"/>
  <c r="I34" i="1"/>
  <c r="G34" i="1"/>
  <c r="F34" i="1"/>
  <c r="I10" i="1"/>
  <c r="G10" i="1"/>
  <c r="F10" i="1"/>
  <c r="F19" i="1"/>
  <c r="I59" i="1"/>
  <c r="I82" i="1"/>
  <c r="G82" i="1"/>
  <c r="F82" i="1"/>
  <c r="H82" i="1" s="1"/>
  <c r="J82" i="1" s="1"/>
  <c r="I42" i="1"/>
  <c r="G42" i="1"/>
  <c r="F42" i="1"/>
  <c r="I18" i="1"/>
  <c r="G18" i="1"/>
  <c r="F18" i="1"/>
  <c r="F39" i="1"/>
  <c r="H39" i="1" s="1"/>
  <c r="J39" i="1" s="1"/>
  <c r="H49" i="1"/>
  <c r="J49" i="1" s="1"/>
  <c r="I33" i="1"/>
  <c r="F33" i="1"/>
  <c r="H33" i="1" s="1"/>
  <c r="U12" i="1"/>
  <c r="R12" i="1"/>
  <c r="U28" i="1"/>
  <c r="R28" i="1"/>
  <c r="T28" i="1" s="1"/>
  <c r="V28" i="1" s="1"/>
  <c r="Z28" i="1" s="1"/>
  <c r="U36" i="1"/>
  <c r="R36" i="1"/>
  <c r="U52" i="1"/>
  <c r="R52" i="1"/>
  <c r="U60" i="1"/>
  <c r="R60" i="1"/>
  <c r="T60" i="1" s="1"/>
  <c r="R68" i="1"/>
  <c r="U84" i="1"/>
  <c r="R84" i="1"/>
  <c r="U92" i="1"/>
  <c r="R92" i="1"/>
  <c r="T42" i="1"/>
  <c r="V42" i="1" s="1"/>
  <c r="Z42" i="1" s="1"/>
  <c r="U63" i="1"/>
  <c r="T74" i="1"/>
  <c r="V74" i="1" s="1"/>
  <c r="R93" i="1"/>
  <c r="R5" i="1"/>
  <c r="U21" i="1"/>
  <c r="R29" i="1"/>
  <c r="U37" i="1"/>
  <c r="U45" i="1"/>
  <c r="R45" i="1"/>
  <c r="T45" i="1" s="1"/>
  <c r="R53" i="1"/>
  <c r="U69" i="1"/>
  <c r="R69" i="1"/>
  <c r="U77" i="1"/>
  <c r="R77" i="1"/>
  <c r="R85" i="1"/>
  <c r="U5" i="1"/>
  <c r="R15" i="1"/>
  <c r="T15" i="1" s="1"/>
  <c r="T46" i="1"/>
  <c r="V46" i="1" s="1"/>
  <c r="Z46" i="1" s="1"/>
  <c r="U53" i="1"/>
  <c r="U15" i="1"/>
  <c r="U29" i="1"/>
  <c r="T57" i="1"/>
  <c r="V57" i="1" s="1"/>
  <c r="Z57" i="1" s="1"/>
  <c r="R61" i="1"/>
  <c r="T61" i="1" s="1"/>
  <c r="V61" i="1" s="1"/>
  <c r="U68" i="1"/>
  <c r="R7" i="1"/>
  <c r="U23" i="1"/>
  <c r="R23" i="1"/>
  <c r="U39" i="1"/>
  <c r="R39" i="1"/>
  <c r="T39" i="1" s="1"/>
  <c r="U47" i="1"/>
  <c r="R47" i="1"/>
  <c r="U71" i="1"/>
  <c r="T71" i="1"/>
  <c r="U79" i="1"/>
  <c r="R79" i="1"/>
  <c r="T87" i="1"/>
  <c r="V87" i="1" s="1"/>
  <c r="T8" i="1"/>
  <c r="V8" i="1" s="1"/>
  <c r="R13" i="1"/>
  <c r="T20" i="1"/>
  <c r="R37" i="1"/>
  <c r="T37" i="1" s="1"/>
  <c r="U87" i="1"/>
  <c r="U7" i="1"/>
  <c r="T55" i="1"/>
  <c r="T10" i="1"/>
  <c r="V10" i="1" s="1"/>
  <c r="Z10" i="1" s="1"/>
  <c r="R4" i="1"/>
  <c r="T4" i="1" s="1"/>
  <c r="V4" i="1" s="1"/>
  <c r="Z4" i="1" s="1"/>
  <c r="T44" i="1"/>
  <c r="V44" i="1" s="1"/>
  <c r="U55" i="1"/>
  <c r="T59" i="1"/>
  <c r="V59" i="1" s="1"/>
  <c r="Z59" i="1" s="1"/>
  <c r="R6" i="1"/>
  <c r="T6" i="1" s="1"/>
  <c r="U11" i="1"/>
  <c r="R17" i="1"/>
  <c r="T17" i="1" s="1"/>
  <c r="V17" i="1" s="1"/>
  <c r="Z17" i="1" s="1"/>
  <c r="R19" i="1"/>
  <c r="T19" i="1" s="1"/>
  <c r="V19" i="1" s="1"/>
  <c r="Z19" i="1" s="1"/>
  <c r="T48" i="1"/>
  <c r="V48" i="1" s="1"/>
  <c r="Z48" i="1" s="1"/>
  <c r="R50" i="1"/>
  <c r="T50" i="1" s="1"/>
  <c r="V50" i="1" s="1"/>
  <c r="R65" i="1"/>
  <c r="T65" i="1" s="1"/>
  <c r="V65" i="1" s="1"/>
  <c r="R67" i="1"/>
  <c r="T67" i="1" s="1"/>
  <c r="U72" i="1"/>
  <c r="V72" i="1" s="1"/>
  <c r="Z72" i="1" s="1"/>
  <c r="T80" i="1"/>
  <c r="V80" i="1" s="1"/>
  <c r="R82" i="1"/>
  <c r="T82" i="1" s="1"/>
  <c r="V82" i="1" s="1"/>
  <c r="Z82" i="1" s="1"/>
  <c r="R3" i="1"/>
  <c r="T3" i="1" s="1"/>
  <c r="V3" i="1" s="1"/>
  <c r="Z3" i="1" s="1"/>
  <c r="T30" i="1"/>
  <c r="V30" i="1" s="1"/>
  <c r="Z30" i="1" s="1"/>
  <c r="T32" i="1"/>
  <c r="V32" i="1" s="1"/>
  <c r="R34" i="1"/>
  <c r="T41" i="1"/>
  <c r="V41" i="1" s="1"/>
  <c r="T43" i="1"/>
  <c r="T54" i="1"/>
  <c r="T56" i="1"/>
  <c r="V56" i="1" s="1"/>
  <c r="Z56" i="1" s="1"/>
  <c r="R58" i="1"/>
  <c r="R73" i="1"/>
  <c r="T73" i="1" s="1"/>
  <c r="V73" i="1" s="1"/>
  <c r="Z73" i="1" s="1"/>
  <c r="R75" i="1"/>
  <c r="T86" i="1"/>
  <c r="V86" i="1" s="1"/>
  <c r="Z86" i="1" s="1"/>
  <c r="R90" i="1"/>
  <c r="T90" i="1" s="1"/>
  <c r="V90" i="1" s="1"/>
  <c r="Z90" i="1" s="1"/>
  <c r="R14" i="1"/>
  <c r="R16" i="1"/>
  <c r="T16" i="1" s="1"/>
  <c r="R25" i="1"/>
  <c r="T25" i="1" s="1"/>
  <c r="V25" i="1" s="1"/>
  <c r="Z25" i="1" s="1"/>
  <c r="R27" i="1"/>
  <c r="T27" i="1" s="1"/>
  <c r="V27" i="1" s="1"/>
  <c r="Z27" i="1" s="1"/>
  <c r="T58" i="1"/>
  <c r="V58" i="1" s="1"/>
  <c r="Z58" i="1" s="1"/>
  <c r="R62" i="1"/>
  <c r="R64" i="1"/>
  <c r="T64" i="1" s="1"/>
  <c r="V64" i="1" s="1"/>
  <c r="Z64" i="1" s="1"/>
  <c r="R94" i="1"/>
  <c r="R18" i="1"/>
  <c r="T18" i="1" s="1"/>
  <c r="V18" i="1" s="1"/>
  <c r="Z18" i="1" s="1"/>
  <c r="R38" i="1"/>
  <c r="T38" i="1" s="1"/>
  <c r="R40" i="1"/>
  <c r="T40" i="1" s="1"/>
  <c r="R49" i="1"/>
  <c r="T49" i="1" s="1"/>
  <c r="R51" i="1"/>
  <c r="T51" i="1" s="1"/>
  <c r="R66" i="1"/>
  <c r="T66" i="1" s="1"/>
  <c r="V66" i="1" s="1"/>
  <c r="Z66" i="1" s="1"/>
  <c r="R81" i="1"/>
  <c r="T81" i="1" s="1"/>
  <c r="V81" i="1" s="1"/>
  <c r="Z81" i="1" s="1"/>
  <c r="R83" i="1"/>
  <c r="T83" i="1" s="1"/>
  <c r="V83" i="1" s="1"/>
  <c r="Z83" i="1" s="1"/>
  <c r="V49" i="1" l="1"/>
  <c r="Z49" i="1" s="1"/>
  <c r="Z61" i="1"/>
  <c r="H10" i="1"/>
  <c r="J10" i="1" s="1"/>
  <c r="H43" i="1"/>
  <c r="T26" i="1"/>
  <c r="V26" i="1" s="1"/>
  <c r="Z26" i="1" s="1"/>
  <c r="V63" i="1"/>
  <c r="Z63" i="1" s="1"/>
  <c r="Z80" i="1"/>
  <c r="Z8" i="1"/>
  <c r="J77" i="1"/>
  <c r="H48" i="1"/>
  <c r="J48" i="1" s="1"/>
  <c r="Z89" i="1"/>
  <c r="V35" i="1"/>
  <c r="Z35" i="1" s="1"/>
  <c r="V43" i="1"/>
  <c r="Z43" i="1" s="1"/>
  <c r="Z87" i="1"/>
  <c r="Z41" i="1"/>
  <c r="V67" i="1"/>
  <c r="Z67" i="1" s="1"/>
  <c r="H5" i="1"/>
  <c r="J5" i="1" s="1"/>
  <c r="H75" i="1"/>
  <c r="J75" i="1" s="1"/>
  <c r="V54" i="1"/>
  <c r="Z54" i="1" s="1"/>
  <c r="T94" i="1"/>
  <c r="V94" i="1" s="1"/>
  <c r="Z94" i="1" s="1"/>
  <c r="H44" i="1"/>
  <c r="Z65" i="1"/>
  <c r="V6" i="1"/>
  <c r="Z6" i="1" s="1"/>
  <c r="Z32" i="1"/>
  <c r="Z50" i="1"/>
  <c r="Z44" i="1"/>
  <c r="V45" i="1"/>
  <c r="Z45" i="1" s="1"/>
  <c r="Z74" i="1"/>
  <c r="V60" i="1"/>
  <c r="Z60" i="1" s="1"/>
  <c r="H74" i="1"/>
  <c r="J74" i="1" s="1"/>
  <c r="H25" i="1"/>
  <c r="J25" i="1" s="1"/>
  <c r="T9" i="1"/>
  <c r="V9" i="1" s="1"/>
  <c r="Z9" i="1" s="1"/>
  <c r="J7" i="1"/>
  <c r="V37" i="1"/>
  <c r="Z37" i="1" s="1"/>
  <c r="V71" i="1"/>
  <c r="Z71" i="1" s="1"/>
  <c r="H18" i="1"/>
  <c r="J18" i="1" s="1"/>
  <c r="J76" i="1"/>
  <c r="J13" i="1"/>
  <c r="J85" i="1"/>
  <c r="J93" i="1"/>
  <c r="J26" i="1"/>
  <c r="T91" i="1"/>
  <c r="V91" i="1" s="1"/>
  <c r="Z91" i="1" s="1"/>
  <c r="J29" i="1"/>
  <c r="H16" i="1"/>
  <c r="J16" i="1" s="1"/>
  <c r="H80" i="1"/>
  <c r="J80" i="1" s="1"/>
  <c r="V39" i="1"/>
  <c r="Z39" i="1" s="1"/>
  <c r="H64" i="1"/>
  <c r="J64" i="1" s="1"/>
  <c r="J43" i="1"/>
  <c r="H90" i="1"/>
  <c r="H89" i="1"/>
  <c r="J89" i="1" s="1"/>
  <c r="J3" i="1"/>
  <c r="T24" i="1"/>
  <c r="V24" i="1" s="1"/>
  <c r="Z24" i="1" s="1"/>
  <c r="H46" i="1"/>
  <c r="J46" i="1" s="1"/>
  <c r="T22" i="1"/>
  <c r="V22" i="1" s="1"/>
  <c r="Z22" i="1" s="1"/>
  <c r="T33" i="1"/>
  <c r="V33" i="1" s="1"/>
  <c r="Z33" i="1" s="1"/>
  <c r="V78" i="1"/>
  <c r="Z78" i="1" s="1"/>
  <c r="J65" i="1"/>
  <c r="V16" i="1"/>
  <c r="Z16" i="1" s="1"/>
  <c r="V31" i="1"/>
  <c r="Z31" i="1" s="1"/>
  <c r="T84" i="1"/>
  <c r="V84" i="1" s="1"/>
  <c r="Z84" i="1" s="1"/>
  <c r="H23" i="1"/>
  <c r="J23" i="1" s="1"/>
  <c r="H12" i="1"/>
  <c r="J12" i="1" s="1"/>
  <c r="J6" i="1"/>
  <c r="H78" i="1"/>
  <c r="J78" i="1" s="1"/>
  <c r="H38" i="1"/>
  <c r="J38" i="1" s="1"/>
  <c r="H28" i="1"/>
  <c r="J28" i="1" s="1"/>
  <c r="V51" i="1"/>
  <c r="Z51" i="1" s="1"/>
  <c r="J73" i="1"/>
  <c r="V40" i="1"/>
  <c r="Z40" i="1" s="1"/>
  <c r="V11" i="1"/>
  <c r="Z11" i="1" s="1"/>
  <c r="V20" i="1"/>
  <c r="Z20" i="1" s="1"/>
  <c r="J4" i="1"/>
  <c r="J37" i="1"/>
  <c r="J59" i="1"/>
  <c r="H15" i="1"/>
  <c r="J15" i="1" s="1"/>
  <c r="J92" i="1"/>
  <c r="J79" i="1"/>
  <c r="J21" i="1"/>
  <c r="V55" i="1"/>
  <c r="Z55" i="1" s="1"/>
  <c r="T93" i="1"/>
  <c r="V93" i="1" s="1"/>
  <c r="Z93" i="1" s="1"/>
  <c r="H62" i="1"/>
  <c r="J62" i="1" s="1"/>
  <c r="V38" i="1"/>
  <c r="Z38" i="1" s="1"/>
  <c r="T13" i="1"/>
  <c r="V13" i="1" s="1"/>
  <c r="Z13" i="1" s="1"/>
  <c r="T7" i="1"/>
  <c r="V15" i="1"/>
  <c r="Z15" i="1" s="1"/>
  <c r="T53" i="1"/>
  <c r="V53" i="1" s="1"/>
  <c r="Z53" i="1" s="1"/>
  <c r="T68" i="1"/>
  <c r="V68" i="1" s="1"/>
  <c r="Z68" i="1" s="1"/>
  <c r="J33" i="1"/>
  <c r="J67" i="1"/>
  <c r="J53" i="1"/>
  <c r="H32" i="1"/>
  <c r="J32" i="1" s="1"/>
  <c r="J90" i="1"/>
  <c r="J44" i="1"/>
  <c r="H68" i="1"/>
  <c r="J68" i="1" s="1"/>
  <c r="T88" i="1"/>
  <c r="V88" i="1" s="1"/>
  <c r="Z88" i="1" s="1"/>
  <c r="V21" i="1"/>
  <c r="Z21" i="1" s="1"/>
  <c r="H19" i="1"/>
  <c r="J19" i="1" s="1"/>
  <c r="J51" i="1"/>
  <c r="H66" i="1"/>
  <c r="J66" i="1" s="1"/>
  <c r="J91" i="1"/>
  <c r="J17" i="1"/>
  <c r="T14" i="1"/>
  <c r="V14" i="1" s="1"/>
  <c r="Z14" i="1" s="1"/>
  <c r="T47" i="1"/>
  <c r="V47" i="1" s="1"/>
  <c r="Z47" i="1" s="1"/>
  <c r="T77" i="1"/>
  <c r="V77" i="1" s="1"/>
  <c r="Z77" i="1" s="1"/>
  <c r="T5" i="1"/>
  <c r="V5" i="1" s="1"/>
  <c r="Z5" i="1" s="1"/>
  <c r="T92" i="1"/>
  <c r="V92" i="1" s="1"/>
  <c r="Z92" i="1" s="1"/>
  <c r="H94" i="1"/>
  <c r="J94" i="1" s="1"/>
  <c r="H27" i="1"/>
  <c r="J27" i="1" s="1"/>
  <c r="H86" i="1"/>
  <c r="J86" i="1" s="1"/>
  <c r="H11" i="1"/>
  <c r="J11" i="1" s="1"/>
  <c r="H8" i="1"/>
  <c r="J8" i="1" s="1"/>
  <c r="H24" i="1"/>
  <c r="J24" i="1" s="1"/>
  <c r="H83" i="1"/>
  <c r="J83" i="1" s="1"/>
  <c r="V7" i="1"/>
  <c r="Z7" i="1" s="1"/>
  <c r="H52" i="1"/>
  <c r="J52" i="1" s="1"/>
  <c r="H31" i="1"/>
  <c r="J31" i="1" s="1"/>
  <c r="T62" i="1"/>
  <c r="V62" i="1" s="1"/>
  <c r="Z62" i="1" s="1"/>
  <c r="T79" i="1"/>
  <c r="V79" i="1" s="1"/>
  <c r="Z79" i="1" s="1"/>
  <c r="T52" i="1"/>
  <c r="V52" i="1" s="1"/>
  <c r="Z52" i="1" s="1"/>
  <c r="T12" i="1"/>
  <c r="V12" i="1" s="1"/>
  <c r="Z12" i="1" s="1"/>
  <c r="H45" i="1"/>
  <c r="J45" i="1" s="1"/>
  <c r="H36" i="1"/>
  <c r="J36" i="1" s="1"/>
  <c r="H14" i="1"/>
  <c r="J14" i="1" s="1"/>
  <c r="H58" i="1"/>
  <c r="J58" i="1" s="1"/>
  <c r="H69" i="1"/>
  <c r="J69" i="1" s="1"/>
  <c r="H22" i="1"/>
  <c r="J22" i="1" s="1"/>
  <c r="H72" i="1"/>
  <c r="J72" i="1" s="1"/>
  <c r="H50" i="1"/>
  <c r="J50" i="1" s="1"/>
  <c r="T69" i="1"/>
  <c r="V69" i="1" s="1"/>
  <c r="Z69" i="1" s="1"/>
  <c r="T34" i="1"/>
  <c r="V34" i="1" s="1"/>
  <c r="Z34" i="1" s="1"/>
  <c r="T75" i="1"/>
  <c r="V75" i="1" s="1"/>
  <c r="Z75" i="1" s="1"/>
  <c r="T29" i="1"/>
  <c r="V29" i="1" s="1"/>
  <c r="Z29" i="1" s="1"/>
  <c r="T36" i="1"/>
  <c r="V36" i="1" s="1"/>
  <c r="Z36" i="1" s="1"/>
  <c r="H42" i="1"/>
  <c r="J42" i="1" s="1"/>
  <c r="H34" i="1"/>
  <c r="J34" i="1" s="1"/>
  <c r="H84" i="1"/>
  <c r="J84" i="1" s="1"/>
  <c r="H20" i="1"/>
  <c r="J20" i="1" s="1"/>
  <c r="H60" i="1"/>
  <c r="J60" i="1" s="1"/>
  <c r="H30" i="1"/>
  <c r="J30" i="1" s="1"/>
  <c r="H35" i="1"/>
  <c r="J35" i="1" s="1"/>
  <c r="H56" i="1"/>
  <c r="J56" i="1" s="1"/>
  <c r="H70" i="1"/>
  <c r="J70" i="1" s="1"/>
  <c r="H54" i="1"/>
  <c r="J54" i="1" s="1"/>
  <c r="T23" i="1"/>
  <c r="V23" i="1" s="1"/>
  <c r="Z23" i="1" s="1"/>
  <c r="T85" i="1"/>
  <c r="V85" i="1" s="1"/>
  <c r="Z85" i="1" s="1"/>
  <c r="H9" i="1"/>
  <c r="J9" i="1" s="1"/>
  <c r="H40" i="1"/>
  <c r="J40" i="1" s="1"/>
</calcChain>
</file>

<file path=xl/comments1.xml><?xml version="1.0" encoding="utf-8"?>
<comments xmlns="http://schemas.openxmlformats.org/spreadsheetml/2006/main">
  <authors>
    <author>김진성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맑은 고딕"/>
            <family val="3"/>
            <charset val="129"/>
            <scheme val="major"/>
          </rPr>
          <t>pt sampling( 주의)band 4만 ) 한 값
바로 넣기</t>
        </r>
      </text>
    </comment>
    <comment ref="Z2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m_s</t>
        </r>
      </text>
    </comment>
  </commentList>
</comments>
</file>

<file path=xl/sharedStrings.xml><?xml version="1.0" encoding="utf-8"?>
<sst xmlns="http://schemas.openxmlformats.org/spreadsheetml/2006/main" count="227" uniqueCount="124">
  <si>
    <t>Incidence Angle(θ)_0909</t>
  </si>
  <si>
    <t>cm</t>
  </si>
  <si>
    <t>soil roughness (s)</t>
  </si>
  <si>
    <t>id</t>
    <phoneticPr fontId="1" type="noConversion"/>
  </si>
  <si>
    <t>Volumetric Soil Moisture(m_v)_0902</t>
    <phoneticPr fontId="1" type="noConversion"/>
  </si>
  <si>
    <t>Volumetric Soil Moisture(m_v)_0909</t>
    <phoneticPr fontId="1" type="noConversion"/>
  </si>
  <si>
    <t>log_10 BC</t>
    <phoneticPr fontId="1" type="noConversion"/>
  </si>
  <si>
    <t>A</t>
    <phoneticPr fontId="1" type="noConversion"/>
  </si>
  <si>
    <t>C</t>
    <phoneticPr fontId="1" type="noConversion"/>
  </si>
  <si>
    <t>log_10 AC</t>
    <phoneticPr fontId="1" type="noConversion"/>
  </si>
  <si>
    <t>B</t>
    <phoneticPr fontId="1" type="noConversion"/>
  </si>
  <si>
    <t>only band 4 only</t>
    <phoneticPr fontId="1" type="noConversion"/>
  </si>
  <si>
    <t>radian_0902</t>
    <phoneticPr fontId="1" type="noConversion"/>
  </si>
  <si>
    <t>wkt_geom</t>
  </si>
  <si>
    <t>id</t>
  </si>
  <si>
    <t>0902_Sen_4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</si>
  <si>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</si>
  <si>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</si>
  <si>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</si>
  <si>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</si>
  <si>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</si>
  <si>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</si>
  <si>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</si>
  <si>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</si>
  <si>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</si>
  <si>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</si>
  <si>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</si>
  <si>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</si>
  <si>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</si>
  <si>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</si>
  <si>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</si>
  <si>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</si>
  <si>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</si>
  <si>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</si>
  <si>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</si>
  <si>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</si>
  <si>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</si>
  <si>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</si>
  <si>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</si>
  <si>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</si>
  <si>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</si>
  <si>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</si>
  <si>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</si>
  <si>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</si>
  <si>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</si>
  <si>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</si>
  <si>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</si>
  <si>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</si>
  <si>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</si>
  <si>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</si>
  <si>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</si>
  <si>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</si>
  <si>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</si>
  <si>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</si>
  <si>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</si>
  <si>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</si>
  <si>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</si>
  <si>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</si>
  <si>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</si>
  <si>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</si>
  <si>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</si>
  <si>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</si>
  <si>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</si>
  <si>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</si>
  <si>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</si>
  <si>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</si>
  <si>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</si>
  <si>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</si>
  <si>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</si>
  <si>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</si>
  <si>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</si>
  <si>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</si>
  <si>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</si>
  <si>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</si>
  <si>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</si>
  <si>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</si>
  <si>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</si>
  <si>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</si>
  <si>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</si>
  <si>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</si>
  <si>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</si>
  <si>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</si>
  <si>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</si>
  <si>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</si>
  <si>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</si>
  <si>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</si>
  <si>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</si>
  <si>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</si>
  <si>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</si>
  <si>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</si>
  <si>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</si>
  <si>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</si>
  <si>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</si>
  <si>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</si>
  <si>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</si>
  <si>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</si>
  <si>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</si>
  <si>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</si>
  <si>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</si>
  <si>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</si>
  <si>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</si>
  <si>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</si>
  <si>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</si>
  <si>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</si>
  <si>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</si>
  <si>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</si>
  <si>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</si>
  <si>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</si>
  <si>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0909_Sen_4</t>
  </si>
  <si>
    <t>cm</t>
    <phoneticPr fontId="1" type="noConversion"/>
  </si>
  <si>
    <r>
      <t>Incidence Angle(</t>
    </r>
    <r>
      <rPr>
        <sz val="11"/>
        <color theme="1"/>
        <rFont val="Calibri"/>
        <family val="2"/>
      </rPr>
      <t>θ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</si>
  <si>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Backscattering Coefficient (</t>
    </r>
    <r>
      <rPr>
        <sz val="11"/>
        <color theme="1"/>
        <rFont val="Calibri"/>
        <family val="2"/>
      </rPr>
      <t>σ◦</t>
    </r>
    <r>
      <rPr>
        <sz val="11"/>
        <color theme="1"/>
        <rFont val="Calibri"/>
        <family val="2"/>
        <charset val="129"/>
      </rPr>
      <t>VV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</si>
  <si>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Dielectric Constant(</t>
    </r>
    <r>
      <rPr>
        <sz val="11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  <scheme val="minor"/>
      </rPr>
      <t>)_0902</t>
    </r>
  </si>
  <si>
    <r>
      <t>wavelength (</t>
    </r>
    <r>
      <rPr>
        <sz val="11"/>
        <color theme="1"/>
        <rFont val="Calibri"/>
        <family val="2"/>
      </rPr>
      <t>λ</t>
    </r>
    <r>
      <rPr>
        <sz val="11"/>
        <color theme="1"/>
        <rFont val="맑은 고딕"/>
        <family val="2"/>
        <charset val="129"/>
        <scheme val="minor"/>
      </rPr>
      <t>)</t>
    </r>
  </si>
  <si>
    <r>
      <t>Backscattering Coefficient (</t>
    </r>
    <r>
      <rPr>
        <sz val="11"/>
        <color theme="1"/>
        <rFont val="Calibri"/>
        <family val="2"/>
      </rPr>
      <t>σ◦</t>
    </r>
    <r>
      <rPr>
        <sz val="11"/>
        <color theme="1"/>
        <rFont val="Calibri"/>
        <family val="2"/>
        <charset val="129"/>
      </rPr>
      <t>VV</t>
    </r>
    <r>
      <rPr>
        <sz val="11"/>
        <color theme="1"/>
        <rFont val="맑은 고딕"/>
        <family val="2"/>
        <charset val="129"/>
        <scheme val="minor"/>
      </rPr>
      <t>)_0909</t>
    </r>
  </si>
  <si>
    <r>
      <t>Dielectric Constant(</t>
    </r>
    <r>
      <rPr>
        <sz val="11"/>
        <color theme="1"/>
        <rFont val="Calibri"/>
        <family val="2"/>
      </rPr>
      <t>ε</t>
    </r>
    <r>
      <rPr>
        <sz val="11"/>
        <color theme="1"/>
        <rFont val="맑은 고딕"/>
        <family val="2"/>
        <charset val="129"/>
        <scheme val="minor"/>
      </rPr>
      <t>)_0909</t>
    </r>
  </si>
  <si>
    <t>soil roughness (s)</t>
    <phoneticPr fontId="1" type="noConversion"/>
  </si>
  <si>
    <t>0902</t>
    <phoneticPr fontId="1" type="noConversion"/>
  </si>
  <si>
    <t>0909</t>
    <phoneticPr fontId="1" type="noConversion"/>
  </si>
  <si>
    <t>radian_0909</t>
    <phoneticPr fontId="1" type="noConversion"/>
  </si>
  <si>
    <t>ver.</t>
    <phoneticPr fontId="1" type="noConversion"/>
  </si>
  <si>
    <t>m_v_0909 - m_v_0902</t>
    <phoneticPr fontId="1" type="noConversion"/>
  </si>
  <si>
    <t>m_s_0902</t>
    <phoneticPr fontId="1" type="noConversion"/>
  </si>
  <si>
    <t>m_s_0909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</si>
</sst>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1"/>
      <name val="맑은 고딕"/>
      <family val="3"/>
      <charset val="129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0" xfId="0" applyFont="1"/>
    <xf numFmtId="0" fontId="0" fillId="0" borderId="7" xfId="0" applyFont="1" applyBorder="1"/>
    <xf numFmtId="0" fontId="0" fillId="0" borderId="0" xfId="0" applyFont="1" applyAlignment="1">
      <alignment horizontal="right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2" borderId="7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9" xfId="0" applyFont="1" applyBorder="1"/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  <xf numFmtId="0" fontId="0" fillId="0" borderId="5" xfId="0" applyFont="1" applyBorder="1"/>
    <xf numFmtId="0" fontId="0" fillId="0" borderId="6" xfId="0" applyFont="1" applyBorder="1"/>
    <xf numFmtId="0" fontId="0" fillId="0" borderId="4" xfId="0" applyFont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0" borderId="0" xfId="0" quotePrefix="1" applyNumberFormat="1" applyFont="1" applyAlignment="1">
      <alignment horizontal="center"/>
    </xf>
    <xf numFmtId="0" fontId="0" fillId="4" borderId="2" xfId="0" applyFont="1" applyFill="1" applyBorder="1"/>
    <xf numFmtId="0" fontId="0" fillId="0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176" fontId="0" fillId="4" borderId="7" xfId="0" applyNumberFormat="1" applyFont="1" applyFill="1" applyBorder="1"/>
    <xf numFmtId="0" fontId="0" fillId="6" borderId="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4"/>
  <sheetViews>
    <sheetView tabSelected="1" topLeftCell="S1" zoomScale="85" zoomScaleNormal="85" workbookViewId="0">
      <selection activeCell="AB2" sqref="AB2"/>
    </sheetView>
  </sheetViews>
  <sheetFormatPr defaultRowHeight="17" x14ac:dyDescent="0.45"/>
  <cols>
    <col min="1" max="1" width="3.33203125" style="22" bestFit="1" customWidth="1"/>
    <col min="2" max="2" width="22.83203125" style="4" bestFit="1" customWidth="1"/>
    <col min="3" max="3" width="11.4140625" style="4" customWidth="1"/>
    <col min="4" max="4" width="35.75" style="6" bestFit="1" customWidth="1"/>
    <col min="5" max="5" width="13.25" style="6" bestFit="1" customWidth="1"/>
    <col min="6" max="7" width="12.33203125" style="6" bestFit="1" customWidth="1"/>
    <col min="8" max="8" width="13.25" style="6" bestFit="1" customWidth="1"/>
    <col min="9" max="9" width="12.33203125" style="6" bestFit="1" customWidth="1"/>
    <col min="10" max="10" width="25.58203125" style="6" bestFit="1" customWidth="1"/>
    <col min="11" max="11" width="33.58203125" style="7" bestFit="1" customWidth="1"/>
    <col min="12" max="12" width="16.75" style="2" bestFit="1" customWidth="1"/>
    <col min="13" max="13" width="3.9140625" style="8" bestFit="1" customWidth="1"/>
    <col min="14" max="14" width="22.9140625" style="9" bestFit="1" customWidth="1"/>
    <col min="15" max="15" width="11.4140625" style="4" bestFit="1" customWidth="1"/>
    <col min="16" max="16" width="35.75" style="6" bestFit="1" customWidth="1"/>
    <col min="17" max="17" width="13.25" style="6" bestFit="1" customWidth="1"/>
    <col min="18" max="19" width="12.33203125" style="6" bestFit="1" customWidth="1"/>
    <col min="20" max="20" width="13.25" style="6" bestFit="1" customWidth="1"/>
    <col min="21" max="21" width="12.33203125" style="6" bestFit="1" customWidth="1"/>
    <col min="22" max="22" width="25.58203125" style="6" bestFit="1" customWidth="1"/>
    <col min="23" max="23" width="33.58203125" style="7" bestFit="1" customWidth="1"/>
    <col min="24" max="24" width="16.75" style="2" bestFit="1" customWidth="1"/>
    <col min="25" max="25" width="3.9140625" style="8" bestFit="1" customWidth="1"/>
    <col min="26" max="26" width="20.5" style="26" bestFit="1" customWidth="1"/>
    <col min="27" max="27" width="9.6640625" style="2" bestFit="1" customWidth="1"/>
    <col min="28" max="28" width="8.6640625" style="2"/>
    <col min="29" max="30" width="12.33203125" style="6" bestFit="1" customWidth="1"/>
    <col min="31" max="16384" width="8.6640625" style="2"/>
  </cols>
  <sheetData>
    <row r="1" spans="1:30" x14ac:dyDescent="0.45">
      <c r="D1" s="5" t="s">
        <v>11</v>
      </c>
      <c r="L1" s="24" t="s">
        <v>117</v>
      </c>
      <c r="P1" s="5" t="s">
        <v>11</v>
      </c>
      <c r="X1" s="24" t="s">
        <v>118</v>
      </c>
      <c r="AA1" s="5" t="s">
        <v>120</v>
      </c>
      <c r="AC1" s="29" t="s">
        <v>122</v>
      </c>
      <c r="AD1" s="29" t="s">
        <v>123</v>
      </c>
    </row>
    <row r="2" spans="1:30" s="3" customFormat="1" x14ac:dyDescent="0.45">
      <c r="A2" s="23" t="s">
        <v>3</v>
      </c>
      <c r="B2" s="10" t="s">
        <v>110</v>
      </c>
      <c r="C2" s="10" t="s">
        <v>12</v>
      </c>
      <c r="D2" s="11" t="s">
        <v>111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112</v>
      </c>
      <c r="K2" s="12" t="s">
        <v>4</v>
      </c>
      <c r="L2" s="13" t="s">
        <v>113</v>
      </c>
      <c r="M2" s="14"/>
      <c r="N2" s="10" t="s">
        <v>0</v>
      </c>
      <c r="O2" s="10" t="s">
        <v>119</v>
      </c>
      <c r="P2" s="11" t="s">
        <v>114</v>
      </c>
      <c r="Q2" s="11" t="s">
        <v>6</v>
      </c>
      <c r="R2" s="11" t="s">
        <v>7</v>
      </c>
      <c r="S2" s="11" t="s">
        <v>8</v>
      </c>
      <c r="T2" s="11" t="s">
        <v>9</v>
      </c>
      <c r="U2" s="11" t="s">
        <v>10</v>
      </c>
      <c r="V2" s="11" t="s">
        <v>115</v>
      </c>
      <c r="W2" s="12" t="s">
        <v>5</v>
      </c>
      <c r="X2" s="13" t="s">
        <v>113</v>
      </c>
      <c r="Y2" s="14"/>
      <c r="Z2" s="27" t="s">
        <v>121</v>
      </c>
      <c r="AA2" s="28">
        <v>44876</v>
      </c>
      <c r="AC2" s="6">
        <v>57.643318649999998</v>
      </c>
      <c r="AD2" s="6">
        <v>57.804081420000003</v>
      </c>
    </row>
    <row r="3" spans="1:30" x14ac:dyDescent="0.45">
      <c r="A3" s="22">
        <v>1</v>
      </c>
      <c r="B3" s="4">
        <v>43.2</v>
      </c>
      <c r="C3" s="4">
        <f>B3*0.0175</f>
        <v>0.75600000000000012</v>
      </c>
      <c r="D3" s="15">
        <v>6.0949999999999997E-2</v>
      </c>
      <c r="E3" s="6">
        <f>LOG10(D3)</f>
        <v>-1.2150262900455993</v>
      </c>
      <c r="F3" s="6">
        <f>(10^(-2.37))*((COS(C3))^3)/((SIN(C3))^3)</f>
        <v>5.0891931768828275E-3</v>
      </c>
      <c r="G3" s="6">
        <f>(((2*PI()/5.55)*1.8*SIN(C3))^(1.1))*(5.55)^0.7</f>
        <v>4.79787029348822</v>
      </c>
      <c r="H3" s="6">
        <f>LOG10(F3*G3)</f>
        <v>-1.6123025607606856</v>
      </c>
      <c r="I3" s="6">
        <f>0.046*TAN(C3)</f>
        <v>4.3371873883710221E-2</v>
      </c>
      <c r="J3" s="6">
        <f>(E3-H3)/I3</f>
        <v>9.1597672671527555</v>
      </c>
      <c r="K3" s="7">
        <f>57.949+1.447*D3-0.521*C3</f>
        <v>57.643318649999998</v>
      </c>
      <c r="L3" s="16">
        <v>5.55</v>
      </c>
      <c r="M3" s="17" t="s">
        <v>109</v>
      </c>
      <c r="N3" s="9">
        <v>32.1</v>
      </c>
      <c r="O3" s="4">
        <f>N3*0.0175</f>
        <v>0.56175000000000008</v>
      </c>
      <c r="P3" s="15">
        <v>0.10211000000000001</v>
      </c>
      <c r="Q3" s="6">
        <f>LOG10(P3)</f>
        <v>-0.99093172380778138</v>
      </c>
      <c r="R3" s="6">
        <f>(10^(-2.37))*((COS(O3))^3)/((SIN(O3))^3)</f>
        <v>1.7109618214464023E-2</v>
      </c>
      <c r="S3" s="6">
        <f>(((2*PI()/5.55)*0.9*SIN(O3))^(1.1))*(5.55)^0.7</f>
        <v>1.6945319523367348</v>
      </c>
      <c r="T3" s="6">
        <f>LOG10(R3*S3)</f>
        <v>-1.5377099188668668</v>
      </c>
      <c r="U3" s="6">
        <f>0.046*TAN(O3)</f>
        <v>2.8951943690390315E-2</v>
      </c>
      <c r="V3" s="6">
        <f>(Q3-T3)/U3</f>
        <v>18.885716306521115</v>
      </c>
      <c r="W3" s="7">
        <f>57.949+1.447*P3-0.521*O3</f>
        <v>57.804081420000003</v>
      </c>
      <c r="X3" s="16">
        <v>5.55</v>
      </c>
      <c r="Y3" s="17" t="s">
        <v>109</v>
      </c>
      <c r="Z3" s="26">
        <f>W3-K3</f>
        <v>0.16076277000000516</v>
      </c>
      <c r="AC3" s="6">
        <v>57.600487450000003</v>
      </c>
      <c r="AD3" s="6">
        <v>57.747923350000001</v>
      </c>
    </row>
    <row r="4" spans="1:30" x14ac:dyDescent="0.45">
      <c r="A4" s="22">
        <v>2</v>
      </c>
      <c r="B4" s="4">
        <v>43.2</v>
      </c>
      <c r="C4" s="4">
        <f t="shared" ref="C4:C67" si="0">B4*0.0175</f>
        <v>0.75600000000000012</v>
      </c>
      <c r="D4" s="18">
        <v>3.1350000000000003E-2</v>
      </c>
      <c r="E4" s="6">
        <f t="shared" ref="E4:E67" si="1">LOG10(D4)</f>
        <v>-1.5037624548332647</v>
      </c>
      <c r="F4" s="6">
        <f t="shared" ref="F4:F67" si="2">(10^(-2.37))*((COS(C4))^3)/((SIN(C4))^3)</f>
        <v>5.0891931768828275E-3</v>
      </c>
      <c r="G4" s="6">
        <f t="shared" ref="G4:G67" si="3">(((2*PI()/5.55)*1.8*SIN(C4))^(1.1))*(5.55)^0.7</f>
        <v>4.79787029348822</v>
      </c>
      <c r="H4" s="6">
        <f t="shared" ref="H4:H67" si="4">LOG10(F4*G4)</f>
        <v>-1.6123025607606856</v>
      </c>
      <c r="I4" s="6">
        <f t="shared" ref="I4:I67" si="5">0.046*TAN(C4)</f>
        <v>4.3371873883710221E-2</v>
      </c>
      <c r="J4" s="6">
        <f t="shared" ref="J4:J67" si="6">(E4-H4)/I4</f>
        <v>2.5025459176248974</v>
      </c>
      <c r="K4" s="7">
        <f t="shared" ref="K4:K67" si="7">57.949+1.447*D4-0.521*C4</f>
        <v>57.600487450000003</v>
      </c>
      <c r="N4" s="9">
        <v>32.1</v>
      </c>
      <c r="O4" s="4">
        <f t="shared" ref="O4:O67" si="8">N4*0.0175</f>
        <v>0.56175000000000008</v>
      </c>
      <c r="P4" s="18">
        <v>6.3299999999999995E-2</v>
      </c>
      <c r="Q4" s="6">
        <f t="shared" ref="Q4:Q67" si="9">LOG10(P4)</f>
        <v>-1.198596289982645</v>
      </c>
      <c r="R4" s="6">
        <f t="shared" ref="R4:R67" si="10">(10^(-2.37))*((COS(O4))^3)/((SIN(O4))^3)</f>
        <v>1.7109618214464023E-2</v>
      </c>
      <c r="S4" s="6">
        <f t="shared" ref="S4:S67" si="11">(((2*PI()/5.55)*0.9*SIN(O4))^(1.1))*(5.55)^0.7</f>
        <v>1.6945319523367348</v>
      </c>
      <c r="T4" s="6">
        <f t="shared" ref="T4:T67" si="12">LOG10(R4*S4)</f>
        <v>-1.5377099188668668</v>
      </c>
      <c r="U4" s="6">
        <f t="shared" ref="U4:U67" si="13">0.046*TAN(O4)</f>
        <v>2.8951943690390315E-2</v>
      </c>
      <c r="V4" s="6">
        <f t="shared" ref="V4:V67" si="14">(Q4-T4)/U4</f>
        <v>11.712983159634284</v>
      </c>
      <c r="W4" s="7">
        <f t="shared" ref="W4:W67" si="15">57.949+1.447*P4-0.521*O4</f>
        <v>57.747923350000001</v>
      </c>
      <c r="Z4" s="26">
        <f t="shared" ref="Z4:Z67" si="16">W4-K4</f>
        <v>0.14743589999999784</v>
      </c>
      <c r="AC4" s="6">
        <v>57.585279479999997</v>
      </c>
      <c r="AD4" s="6">
        <v>57.724727940000001</v>
      </c>
    </row>
    <row r="5" spans="1:30" x14ac:dyDescent="0.45">
      <c r="A5" s="22">
        <v>3</v>
      </c>
      <c r="B5" s="4">
        <v>43.2</v>
      </c>
      <c r="C5" s="4">
        <f t="shared" si="0"/>
        <v>0.75600000000000012</v>
      </c>
      <c r="D5" s="18">
        <v>2.0840000000000001E-2</v>
      </c>
      <c r="E5" s="6">
        <f t="shared" si="1"/>
        <v>-1.681102285372513</v>
      </c>
      <c r="F5" s="6">
        <f t="shared" si="2"/>
        <v>5.0891931768828275E-3</v>
      </c>
      <c r="G5" s="6">
        <f t="shared" si="3"/>
        <v>4.79787029348822</v>
      </c>
      <c r="H5" s="6">
        <f t="shared" si="4"/>
        <v>-1.6123025607606856</v>
      </c>
      <c r="I5" s="6">
        <f t="shared" si="5"/>
        <v>4.3371873883710221E-2</v>
      </c>
      <c r="J5" s="6">
        <f t="shared" si="6"/>
        <v>-1.5862751237425219</v>
      </c>
      <c r="K5" s="7">
        <f t="shared" si="7"/>
        <v>57.585279479999997</v>
      </c>
      <c r="L5" s="19" t="s">
        <v>116</v>
      </c>
      <c r="M5" s="20"/>
      <c r="N5" s="9">
        <v>32.1</v>
      </c>
      <c r="O5" s="4">
        <f t="shared" si="8"/>
        <v>0.56175000000000008</v>
      </c>
      <c r="P5" s="18">
        <v>4.727E-2</v>
      </c>
      <c r="Q5" s="6">
        <f t="shared" si="9"/>
        <v>-1.325414397697086</v>
      </c>
      <c r="R5" s="6">
        <f t="shared" si="10"/>
        <v>1.7109618214464023E-2</v>
      </c>
      <c r="S5" s="6">
        <f t="shared" si="11"/>
        <v>1.6945319523367348</v>
      </c>
      <c r="T5" s="6">
        <f t="shared" si="12"/>
        <v>-1.5377099188668668</v>
      </c>
      <c r="U5" s="6">
        <f t="shared" si="13"/>
        <v>2.8951943690390315E-2</v>
      </c>
      <c r="V5" s="6">
        <f t="shared" si="14"/>
        <v>7.3326863108070217</v>
      </c>
      <c r="W5" s="7">
        <f t="shared" si="15"/>
        <v>57.724727940000001</v>
      </c>
      <c r="X5" s="19" t="s">
        <v>2</v>
      </c>
      <c r="Y5" s="20"/>
      <c r="Z5" s="26">
        <f t="shared" si="16"/>
        <v>0.1394484600000041</v>
      </c>
      <c r="AC5" s="6">
        <v>57.607707980000001</v>
      </c>
      <c r="AD5" s="6">
        <v>57.724366190000005</v>
      </c>
    </row>
    <row r="6" spans="1:30" x14ac:dyDescent="0.45">
      <c r="A6" s="22">
        <v>4</v>
      </c>
      <c r="B6" s="4">
        <v>43.2</v>
      </c>
      <c r="C6" s="4">
        <f t="shared" si="0"/>
        <v>0.75600000000000012</v>
      </c>
      <c r="D6" s="18">
        <v>3.6339999999999997E-2</v>
      </c>
      <c r="E6" s="6">
        <f t="shared" si="1"/>
        <v>-1.4396150770279845</v>
      </c>
      <c r="F6" s="6">
        <f t="shared" si="2"/>
        <v>5.0891931768828275E-3</v>
      </c>
      <c r="G6" s="6">
        <f t="shared" si="3"/>
        <v>4.79787029348822</v>
      </c>
      <c r="H6" s="6">
        <f t="shared" si="4"/>
        <v>-1.6123025607606856</v>
      </c>
      <c r="I6" s="6">
        <f t="shared" si="5"/>
        <v>4.3371873883710221E-2</v>
      </c>
      <c r="J6" s="6">
        <f t="shared" si="6"/>
        <v>3.9815545944755613</v>
      </c>
      <c r="K6" s="7">
        <f t="shared" si="7"/>
        <v>57.607707980000001</v>
      </c>
      <c r="L6" s="25">
        <v>1.8</v>
      </c>
      <c r="M6" s="21" t="s">
        <v>1</v>
      </c>
      <c r="N6" s="9">
        <v>32.1</v>
      </c>
      <c r="O6" s="4">
        <f t="shared" si="8"/>
        <v>0.56175000000000008</v>
      </c>
      <c r="P6" s="18">
        <v>4.7019999999999999E-2</v>
      </c>
      <c r="Q6" s="6">
        <f t="shared" si="9"/>
        <v>-1.3277173752110794</v>
      </c>
      <c r="R6" s="6">
        <f t="shared" si="10"/>
        <v>1.7109618214464023E-2</v>
      </c>
      <c r="S6" s="6">
        <f t="shared" si="11"/>
        <v>1.6945319523367348</v>
      </c>
      <c r="T6" s="6">
        <f t="shared" si="12"/>
        <v>-1.5377099188668668</v>
      </c>
      <c r="U6" s="6">
        <f t="shared" si="13"/>
        <v>2.8951943690390315E-2</v>
      </c>
      <c r="V6" s="6">
        <f t="shared" si="14"/>
        <v>7.2531414782175005</v>
      </c>
      <c r="W6" s="7">
        <f t="shared" si="15"/>
        <v>57.724366190000005</v>
      </c>
      <c r="X6" s="25">
        <v>0.9</v>
      </c>
      <c r="Y6" s="21" t="s">
        <v>1</v>
      </c>
      <c r="Z6" s="26">
        <f t="shared" si="16"/>
        <v>0.1166582100000042</v>
      </c>
      <c r="AC6" s="6">
        <v>57.62175835</v>
      </c>
      <c r="AD6" s="6">
        <v>58.142418960000001</v>
      </c>
    </row>
    <row r="7" spans="1:30" x14ac:dyDescent="0.45">
      <c r="A7" s="22">
        <v>5</v>
      </c>
      <c r="B7" s="4">
        <v>43.2</v>
      </c>
      <c r="C7" s="4">
        <f t="shared" si="0"/>
        <v>0.75600000000000012</v>
      </c>
      <c r="D7" s="18">
        <v>4.6050000000000001E-2</v>
      </c>
      <c r="E7" s="6">
        <f t="shared" si="1"/>
        <v>-1.3367703654671323</v>
      </c>
      <c r="F7" s="6">
        <f t="shared" si="2"/>
        <v>5.0891931768828275E-3</v>
      </c>
      <c r="G7" s="6">
        <f t="shared" si="3"/>
        <v>4.79787029348822</v>
      </c>
      <c r="H7" s="6">
        <f t="shared" si="4"/>
        <v>-1.6123025607606856</v>
      </c>
      <c r="I7" s="6">
        <f t="shared" si="5"/>
        <v>4.3371873883710221E-2</v>
      </c>
      <c r="J7" s="6">
        <f t="shared" si="6"/>
        <v>6.352785125962443</v>
      </c>
      <c r="K7" s="7">
        <f t="shared" si="7"/>
        <v>57.62175835</v>
      </c>
      <c r="N7" s="9">
        <v>32.1</v>
      </c>
      <c r="O7" s="4">
        <f t="shared" si="8"/>
        <v>0.56175000000000008</v>
      </c>
      <c r="P7" s="18">
        <v>0.33593000000000001</v>
      </c>
      <c r="Q7" s="6">
        <f t="shared" si="9"/>
        <v>-0.47375121005332177</v>
      </c>
      <c r="R7" s="6">
        <f t="shared" si="10"/>
        <v>1.7109618214464023E-2</v>
      </c>
      <c r="S7" s="6">
        <f t="shared" si="11"/>
        <v>1.6945319523367348</v>
      </c>
      <c r="T7" s="6">
        <f t="shared" si="12"/>
        <v>-1.5377099188668668</v>
      </c>
      <c r="U7" s="6">
        <f t="shared" si="13"/>
        <v>2.8951943690390315E-2</v>
      </c>
      <c r="V7" s="6">
        <f t="shared" si="14"/>
        <v>36.749128838859022</v>
      </c>
      <c r="W7" s="7">
        <f t="shared" si="15"/>
        <v>58.142418960000001</v>
      </c>
      <c r="Z7" s="26">
        <f t="shared" si="16"/>
        <v>0.52066061000000019</v>
      </c>
      <c r="AC7" s="6">
        <v>57.66722309</v>
      </c>
      <c r="AD7" s="6">
        <v>57.813515860000003</v>
      </c>
    </row>
    <row r="8" spans="1:30" x14ac:dyDescent="0.45">
      <c r="A8" s="22">
        <v>6</v>
      </c>
      <c r="B8" s="4">
        <v>43.2</v>
      </c>
      <c r="C8" s="4">
        <f t="shared" si="0"/>
        <v>0.75600000000000012</v>
      </c>
      <c r="D8" s="18">
        <v>7.7469999999999997E-2</v>
      </c>
      <c r="E8" s="6">
        <f t="shared" si="1"/>
        <v>-1.1108664440332761</v>
      </c>
      <c r="F8" s="6">
        <f t="shared" si="2"/>
        <v>5.0891931768828275E-3</v>
      </c>
      <c r="G8" s="6">
        <f t="shared" si="3"/>
        <v>4.79787029348822</v>
      </c>
      <c r="H8" s="6">
        <f t="shared" si="4"/>
        <v>-1.6123025607606856</v>
      </c>
      <c r="I8" s="6">
        <f t="shared" si="5"/>
        <v>4.3371873883710221E-2</v>
      </c>
      <c r="J8" s="6">
        <f t="shared" si="6"/>
        <v>11.561320086650461</v>
      </c>
      <c r="K8" s="7">
        <f t="shared" si="7"/>
        <v>57.66722309</v>
      </c>
      <c r="N8" s="9">
        <v>32.1</v>
      </c>
      <c r="O8" s="4">
        <f t="shared" si="8"/>
        <v>0.56175000000000008</v>
      </c>
      <c r="P8" s="18">
        <v>0.10863</v>
      </c>
      <c r="Q8" s="6">
        <f t="shared" si="9"/>
        <v>-0.96405022046332589</v>
      </c>
      <c r="R8" s="6">
        <f t="shared" si="10"/>
        <v>1.7109618214464023E-2</v>
      </c>
      <c r="S8" s="6">
        <f t="shared" si="11"/>
        <v>1.6945319523367348</v>
      </c>
      <c r="T8" s="6">
        <f t="shared" si="12"/>
        <v>-1.5377099188668668</v>
      </c>
      <c r="U8" s="6">
        <f t="shared" si="13"/>
        <v>2.8951943690390315E-2</v>
      </c>
      <c r="V8" s="6">
        <f t="shared" si="14"/>
        <v>19.814203306631505</v>
      </c>
      <c r="W8" s="7">
        <f t="shared" si="15"/>
        <v>57.813515860000003</v>
      </c>
      <c r="Z8" s="26">
        <f t="shared" si="16"/>
        <v>0.14629277000000229</v>
      </c>
      <c r="AC8" s="6">
        <v>57.619385270000002</v>
      </c>
      <c r="AD8" s="6">
        <v>57.924558640000001</v>
      </c>
    </row>
    <row r="9" spans="1:30" x14ac:dyDescent="0.45">
      <c r="A9" s="22">
        <v>7</v>
      </c>
      <c r="B9" s="4">
        <v>43.2</v>
      </c>
      <c r="C9" s="4">
        <f t="shared" si="0"/>
        <v>0.75600000000000012</v>
      </c>
      <c r="D9" s="18">
        <v>4.4409999999999998E-2</v>
      </c>
      <c r="E9" s="6">
        <f t="shared" si="1"/>
        <v>-1.352519226826324</v>
      </c>
      <c r="F9" s="6">
        <f t="shared" si="2"/>
        <v>5.0891931768828275E-3</v>
      </c>
      <c r="G9" s="6">
        <f t="shared" si="3"/>
        <v>4.79787029348822</v>
      </c>
      <c r="H9" s="6">
        <f t="shared" si="4"/>
        <v>-1.6123025607606856</v>
      </c>
      <c r="I9" s="6">
        <f t="shared" si="5"/>
        <v>4.3371873883710221E-2</v>
      </c>
      <c r="J9" s="6">
        <f t="shared" si="6"/>
        <v>5.9896728149422209</v>
      </c>
      <c r="K9" s="7">
        <f t="shared" si="7"/>
        <v>57.619385270000002</v>
      </c>
      <c r="N9" s="9">
        <v>32.1</v>
      </c>
      <c r="O9" s="4">
        <f t="shared" si="8"/>
        <v>0.56175000000000008</v>
      </c>
      <c r="P9" s="18">
        <v>0.18537000000000001</v>
      </c>
      <c r="Q9" s="6">
        <f t="shared" si="9"/>
        <v>-0.73196055006575922</v>
      </c>
      <c r="R9" s="6">
        <f t="shared" si="10"/>
        <v>1.7109618214464023E-2</v>
      </c>
      <c r="S9" s="6">
        <f t="shared" si="11"/>
        <v>1.6945319523367348</v>
      </c>
      <c r="T9" s="6">
        <f t="shared" si="12"/>
        <v>-1.5377099188668668</v>
      </c>
      <c r="U9" s="6">
        <f t="shared" si="13"/>
        <v>2.8951943690390315E-2</v>
      </c>
      <c r="V9" s="6">
        <f t="shared" si="14"/>
        <v>27.830579439422944</v>
      </c>
      <c r="W9" s="7">
        <f t="shared" si="15"/>
        <v>57.924558640000001</v>
      </c>
      <c r="Z9" s="26">
        <f t="shared" si="16"/>
        <v>0.30517336999999856</v>
      </c>
      <c r="AC9" s="6">
        <v>57.622756779999996</v>
      </c>
      <c r="AD9" s="6">
        <v>57.765518870000001</v>
      </c>
    </row>
    <row r="10" spans="1:30" x14ac:dyDescent="0.45">
      <c r="A10" s="22">
        <v>8</v>
      </c>
      <c r="B10" s="4">
        <v>43.2</v>
      </c>
      <c r="C10" s="4">
        <f t="shared" si="0"/>
        <v>0.75600000000000012</v>
      </c>
      <c r="D10" s="18">
        <v>4.6739999999999997E-2</v>
      </c>
      <c r="E10" s="6">
        <f t="shared" si="1"/>
        <v>-1.3303112919437921</v>
      </c>
      <c r="F10" s="6">
        <f t="shared" si="2"/>
        <v>5.0891931768828275E-3</v>
      </c>
      <c r="G10" s="6">
        <f t="shared" si="3"/>
        <v>4.79787029348822</v>
      </c>
      <c r="H10" s="6">
        <f t="shared" si="4"/>
        <v>-1.6123025607606856</v>
      </c>
      <c r="I10" s="6">
        <f t="shared" si="5"/>
        <v>4.3371873883710221E-2</v>
      </c>
      <c r="J10" s="6">
        <f t="shared" si="6"/>
        <v>6.5017082170112301</v>
      </c>
      <c r="K10" s="7">
        <f t="shared" si="7"/>
        <v>57.622756779999996</v>
      </c>
      <c r="N10" s="9">
        <v>32.1</v>
      </c>
      <c r="O10" s="4">
        <f t="shared" si="8"/>
        <v>0.56175000000000008</v>
      </c>
      <c r="P10" s="18">
        <v>7.5459999999999999E-2</v>
      </c>
      <c r="Q10" s="6">
        <f t="shared" si="9"/>
        <v>-1.1222831991350233</v>
      </c>
      <c r="R10" s="6">
        <f t="shared" si="10"/>
        <v>1.7109618214464023E-2</v>
      </c>
      <c r="S10" s="6">
        <f t="shared" si="11"/>
        <v>1.6945319523367348</v>
      </c>
      <c r="T10" s="6">
        <f t="shared" si="12"/>
        <v>-1.5377099188668668</v>
      </c>
      <c r="U10" s="6">
        <f t="shared" si="13"/>
        <v>2.8951943690390315E-2</v>
      </c>
      <c r="V10" s="6">
        <f t="shared" si="14"/>
        <v>14.348836961496692</v>
      </c>
      <c r="W10" s="7">
        <f t="shared" si="15"/>
        <v>57.765518870000001</v>
      </c>
      <c r="Z10" s="26">
        <f t="shared" si="16"/>
        <v>0.14276209000000506</v>
      </c>
      <c r="AC10" s="6">
        <v>57.645648180000002</v>
      </c>
      <c r="AD10" s="6">
        <v>58.107661880000002</v>
      </c>
    </row>
    <row r="11" spans="1:30" x14ac:dyDescent="0.45">
      <c r="A11" s="22">
        <v>10</v>
      </c>
      <c r="B11" s="4">
        <v>43.3</v>
      </c>
      <c r="C11" s="4">
        <f t="shared" si="0"/>
        <v>0.75775000000000003</v>
      </c>
      <c r="D11" s="18">
        <v>6.3189999999999996E-2</v>
      </c>
      <c r="E11" s="6">
        <f t="shared" si="1"/>
        <v>-1.199351644636012</v>
      </c>
      <c r="F11" s="6">
        <f t="shared" si="2"/>
        <v>5.0359500270634279E-3</v>
      </c>
      <c r="G11" s="6">
        <f t="shared" si="3"/>
        <v>4.8076586653947331</v>
      </c>
      <c r="H11" s="6">
        <f t="shared" si="4"/>
        <v>-1.6159849621423541</v>
      </c>
      <c r="I11" s="6">
        <f t="shared" si="5"/>
        <v>4.3524189689540263E-2</v>
      </c>
      <c r="J11" s="6">
        <f t="shared" si="6"/>
        <v>9.572454317431383</v>
      </c>
      <c r="K11" s="7">
        <f t="shared" si="7"/>
        <v>57.645648180000002</v>
      </c>
      <c r="N11" s="9">
        <v>32.200000000000003</v>
      </c>
      <c r="O11" s="4">
        <f t="shared" si="8"/>
        <v>0.56350000000000011</v>
      </c>
      <c r="P11" s="18">
        <v>0.31253999999999998</v>
      </c>
      <c r="Q11" s="6">
        <f t="shared" si="9"/>
        <v>-0.50509439218365926</v>
      </c>
      <c r="R11" s="6">
        <f t="shared" si="10"/>
        <v>1.6911685106081667E-2</v>
      </c>
      <c r="S11" s="6">
        <f t="shared" si="11"/>
        <v>1.6997125686792476</v>
      </c>
      <c r="T11" s="6">
        <f t="shared" si="12"/>
        <v>-1.5414376306276758</v>
      </c>
      <c r="U11" s="6">
        <f t="shared" si="13"/>
        <v>2.9064456346141992E-2</v>
      </c>
      <c r="V11" s="6">
        <f t="shared" si="14"/>
        <v>35.656721945930379</v>
      </c>
      <c r="W11" s="7">
        <f t="shared" si="15"/>
        <v>58.107661880000002</v>
      </c>
      <c r="Z11" s="26">
        <f t="shared" si="16"/>
        <v>0.46201369999999997</v>
      </c>
      <c r="AC11" s="6">
        <v>57.683168889999997</v>
      </c>
      <c r="AD11" s="6">
        <v>57.889439809999999</v>
      </c>
    </row>
    <row r="12" spans="1:30" x14ac:dyDescent="0.45">
      <c r="A12" s="22">
        <v>11</v>
      </c>
      <c r="B12" s="4">
        <v>43.3</v>
      </c>
      <c r="C12" s="4">
        <f t="shared" si="0"/>
        <v>0.75775000000000003</v>
      </c>
      <c r="D12" s="18">
        <v>8.9120000000000005E-2</v>
      </c>
      <c r="E12" s="6">
        <f t="shared" si="1"/>
        <v>-1.0500248221703463</v>
      </c>
      <c r="F12" s="6">
        <f t="shared" si="2"/>
        <v>5.0359500270634279E-3</v>
      </c>
      <c r="G12" s="6">
        <f t="shared" si="3"/>
        <v>4.8076586653947331</v>
      </c>
      <c r="H12" s="6">
        <f t="shared" si="4"/>
        <v>-1.6159849621423541</v>
      </c>
      <c r="I12" s="6">
        <f t="shared" si="5"/>
        <v>4.3524189689540263E-2</v>
      </c>
      <c r="J12" s="6">
        <f t="shared" si="6"/>
        <v>13.003346966572462</v>
      </c>
      <c r="K12" s="7">
        <f t="shared" si="7"/>
        <v>57.683168889999997</v>
      </c>
      <c r="N12" s="9">
        <v>32.200000000000003</v>
      </c>
      <c r="O12" s="4">
        <f t="shared" si="8"/>
        <v>0.56350000000000011</v>
      </c>
      <c r="P12" s="18">
        <v>0.16173000000000001</v>
      </c>
      <c r="Q12" s="6">
        <f t="shared" si="9"/>
        <v>-0.79120941345170126</v>
      </c>
      <c r="R12" s="6">
        <f t="shared" si="10"/>
        <v>1.6911685106081667E-2</v>
      </c>
      <c r="S12" s="6">
        <f t="shared" si="11"/>
        <v>1.6997125686792476</v>
      </c>
      <c r="T12" s="6">
        <f t="shared" si="12"/>
        <v>-1.5414376306276758</v>
      </c>
      <c r="U12" s="6">
        <f t="shared" si="13"/>
        <v>2.9064456346141992E-2</v>
      </c>
      <c r="V12" s="6">
        <f t="shared" si="14"/>
        <v>25.812566670477551</v>
      </c>
      <c r="W12" s="7">
        <f t="shared" si="15"/>
        <v>57.889439809999999</v>
      </c>
      <c r="Z12" s="26">
        <f t="shared" si="16"/>
        <v>0.20627092000000147</v>
      </c>
      <c r="AC12" s="6">
        <v>57.641683399999998</v>
      </c>
      <c r="AD12" s="6">
        <v>57.797164620000004</v>
      </c>
    </row>
    <row r="13" spans="1:30" x14ac:dyDescent="0.45">
      <c r="A13" s="22">
        <v>12</v>
      </c>
      <c r="B13" s="4">
        <v>43.3</v>
      </c>
      <c r="C13" s="4">
        <f t="shared" si="0"/>
        <v>0.75775000000000003</v>
      </c>
      <c r="D13" s="18">
        <v>6.0449999999999997E-2</v>
      </c>
      <c r="E13" s="6">
        <f t="shared" si="1"/>
        <v>-1.2186036948032093</v>
      </c>
      <c r="F13" s="6">
        <f t="shared" si="2"/>
        <v>5.0359500270634279E-3</v>
      </c>
      <c r="G13" s="6">
        <f t="shared" si="3"/>
        <v>4.8076586653947331</v>
      </c>
      <c r="H13" s="6">
        <f t="shared" si="4"/>
        <v>-1.6159849621423541</v>
      </c>
      <c r="I13" s="6">
        <f t="shared" si="5"/>
        <v>4.3524189689540263E-2</v>
      </c>
      <c r="J13" s="6">
        <f t="shared" si="6"/>
        <v>9.1301244244563957</v>
      </c>
      <c r="K13" s="7">
        <f t="shared" si="7"/>
        <v>57.641683399999998</v>
      </c>
      <c r="N13" s="9">
        <v>32.200000000000003</v>
      </c>
      <c r="O13" s="4">
        <f t="shared" si="8"/>
        <v>0.56350000000000011</v>
      </c>
      <c r="P13" s="18">
        <v>9.7960000000000005E-2</v>
      </c>
      <c r="Q13" s="6">
        <f t="shared" si="9"/>
        <v>-1.0089512235473235</v>
      </c>
      <c r="R13" s="6">
        <f t="shared" si="10"/>
        <v>1.6911685106081667E-2</v>
      </c>
      <c r="S13" s="6">
        <f t="shared" si="11"/>
        <v>1.6997125686792476</v>
      </c>
      <c r="T13" s="6">
        <f t="shared" si="12"/>
        <v>-1.5414376306276758</v>
      </c>
      <c r="U13" s="6">
        <f t="shared" si="13"/>
        <v>2.9064456346141992E-2</v>
      </c>
      <c r="V13" s="6">
        <f t="shared" si="14"/>
        <v>18.320879659289908</v>
      </c>
      <c r="W13" s="7">
        <f t="shared" si="15"/>
        <v>57.797164620000004</v>
      </c>
      <c r="Z13" s="26">
        <f t="shared" si="16"/>
        <v>0.15548122000000575</v>
      </c>
      <c r="AC13" s="6">
        <v>57.685281509999996</v>
      </c>
      <c r="AD13" s="6">
        <v>57.785632030000002</v>
      </c>
    </row>
    <row r="14" spans="1:30" x14ac:dyDescent="0.45">
      <c r="A14" s="22">
        <v>13</v>
      </c>
      <c r="B14" s="4">
        <v>43.3</v>
      </c>
      <c r="C14" s="4">
        <f t="shared" si="0"/>
        <v>0.75775000000000003</v>
      </c>
      <c r="D14" s="18">
        <v>9.0579999999999994E-2</v>
      </c>
      <c r="E14" s="6">
        <f t="shared" si="1"/>
        <v>-1.0429676836530617</v>
      </c>
      <c r="F14" s="6">
        <f t="shared" si="2"/>
        <v>5.0359500270634279E-3</v>
      </c>
      <c r="G14" s="6">
        <f t="shared" si="3"/>
        <v>4.8076586653947331</v>
      </c>
      <c r="H14" s="6">
        <f t="shared" si="4"/>
        <v>-1.6159849621423541</v>
      </c>
      <c r="I14" s="6">
        <f t="shared" si="5"/>
        <v>4.3524189689540263E-2</v>
      </c>
      <c r="J14" s="6">
        <f t="shared" si="6"/>
        <v>13.165489870728138</v>
      </c>
      <c r="K14" s="7">
        <f t="shared" si="7"/>
        <v>57.685281509999996</v>
      </c>
      <c r="N14" s="9">
        <v>32.200000000000003</v>
      </c>
      <c r="O14" s="4">
        <f t="shared" si="8"/>
        <v>0.56350000000000011</v>
      </c>
      <c r="P14" s="18">
        <v>8.9990000000000001E-2</v>
      </c>
      <c r="Q14" s="6">
        <f t="shared" si="9"/>
        <v>-1.0458057481841376</v>
      </c>
      <c r="R14" s="6">
        <f t="shared" si="10"/>
        <v>1.6911685106081667E-2</v>
      </c>
      <c r="S14" s="6">
        <f t="shared" si="11"/>
        <v>1.6997125686792476</v>
      </c>
      <c r="T14" s="6">
        <f t="shared" si="12"/>
        <v>-1.5414376306276758</v>
      </c>
      <c r="U14" s="6">
        <f t="shared" si="13"/>
        <v>2.9064456346141992E-2</v>
      </c>
      <c r="V14" s="6">
        <f t="shared" si="14"/>
        <v>17.052852341046048</v>
      </c>
      <c r="W14" s="7">
        <f t="shared" si="15"/>
        <v>57.785632030000002</v>
      </c>
      <c r="Z14" s="26">
        <f t="shared" si="16"/>
        <v>0.10035052000000633</v>
      </c>
      <c r="AC14" s="6">
        <v>57.617489559999996</v>
      </c>
      <c r="AD14" s="6">
        <v>57.814268160000005</v>
      </c>
    </row>
    <row r="15" spans="1:30" x14ac:dyDescent="0.45">
      <c r="A15" s="22">
        <v>14</v>
      </c>
      <c r="B15" s="4">
        <v>43.3</v>
      </c>
      <c r="C15" s="4">
        <f t="shared" si="0"/>
        <v>0.75775000000000003</v>
      </c>
      <c r="D15" s="18">
        <v>4.3729999999999998E-2</v>
      </c>
      <c r="E15" s="6">
        <f t="shared" si="1"/>
        <v>-1.359220522655143</v>
      </c>
      <c r="F15" s="6">
        <f t="shared" si="2"/>
        <v>5.0359500270634279E-3</v>
      </c>
      <c r="G15" s="6">
        <f t="shared" si="3"/>
        <v>4.8076586653947331</v>
      </c>
      <c r="H15" s="6">
        <f t="shared" si="4"/>
        <v>-1.6159849621423541</v>
      </c>
      <c r="I15" s="6">
        <f t="shared" si="5"/>
        <v>4.3524189689540263E-2</v>
      </c>
      <c r="J15" s="6">
        <f t="shared" si="6"/>
        <v>5.8993502537030968</v>
      </c>
      <c r="K15" s="7">
        <f t="shared" si="7"/>
        <v>57.617489559999996</v>
      </c>
      <c r="N15" s="9">
        <v>32.200000000000003</v>
      </c>
      <c r="O15" s="4">
        <f t="shared" si="8"/>
        <v>0.56350000000000011</v>
      </c>
      <c r="P15" s="18">
        <v>0.10978</v>
      </c>
      <c r="Q15" s="6">
        <f t="shared" si="9"/>
        <v>-0.95947677355440386</v>
      </c>
      <c r="R15" s="6">
        <f t="shared" si="10"/>
        <v>1.6911685106081667E-2</v>
      </c>
      <c r="S15" s="6">
        <f t="shared" si="11"/>
        <v>1.6997125686792476</v>
      </c>
      <c r="T15" s="6">
        <f t="shared" si="12"/>
        <v>-1.5414376306276758</v>
      </c>
      <c r="U15" s="6">
        <f t="shared" si="13"/>
        <v>2.9064456346141992E-2</v>
      </c>
      <c r="V15" s="6">
        <f t="shared" si="14"/>
        <v>20.023111739728833</v>
      </c>
      <c r="W15" s="7">
        <f t="shared" si="15"/>
        <v>57.814268160000005</v>
      </c>
      <c r="Z15" s="26">
        <f t="shared" si="16"/>
        <v>0.19677860000000891</v>
      </c>
      <c r="AC15" s="6">
        <v>57.64810808</v>
      </c>
      <c r="AD15" s="6">
        <v>57.717796669999998</v>
      </c>
    </row>
    <row r="16" spans="1:30" x14ac:dyDescent="0.45">
      <c r="A16" s="22">
        <v>15</v>
      </c>
      <c r="B16" s="4">
        <v>43.3</v>
      </c>
      <c r="C16" s="4">
        <f t="shared" si="0"/>
        <v>0.75775000000000003</v>
      </c>
      <c r="D16" s="18">
        <v>6.4890000000000003E-2</v>
      </c>
      <c r="E16" s="6">
        <f t="shared" si="1"/>
        <v>-1.1878222258412461</v>
      </c>
      <c r="F16" s="6">
        <f t="shared" si="2"/>
        <v>5.0359500270634279E-3</v>
      </c>
      <c r="G16" s="6">
        <f t="shared" si="3"/>
        <v>4.8076586653947331</v>
      </c>
      <c r="H16" s="6">
        <f t="shared" si="4"/>
        <v>-1.6159849621423541</v>
      </c>
      <c r="I16" s="6">
        <f t="shared" si="5"/>
        <v>4.3524189689540263E-2</v>
      </c>
      <c r="J16" s="6">
        <f t="shared" si="6"/>
        <v>9.8373511225644741</v>
      </c>
      <c r="K16" s="7">
        <f t="shared" si="7"/>
        <v>57.64810808</v>
      </c>
      <c r="N16" s="9">
        <v>32.200000000000003</v>
      </c>
      <c r="O16" s="4">
        <f t="shared" si="8"/>
        <v>0.56350000000000011</v>
      </c>
      <c r="P16" s="18">
        <v>4.3110000000000002E-2</v>
      </c>
      <c r="Q16" s="6">
        <f t="shared" si="9"/>
        <v>-1.3654219771461118</v>
      </c>
      <c r="R16" s="6">
        <f t="shared" si="10"/>
        <v>1.6911685106081667E-2</v>
      </c>
      <c r="S16" s="6">
        <f t="shared" si="11"/>
        <v>1.6997125686792476</v>
      </c>
      <c r="T16" s="6">
        <f t="shared" si="12"/>
        <v>-1.5414376306276758</v>
      </c>
      <c r="U16" s="6">
        <f t="shared" si="13"/>
        <v>2.9064456346141992E-2</v>
      </c>
      <c r="V16" s="6">
        <f t="shared" si="14"/>
        <v>6.0560449294255685</v>
      </c>
      <c r="W16" s="7">
        <f t="shared" si="15"/>
        <v>57.717796669999998</v>
      </c>
      <c r="Z16" s="26">
        <f t="shared" si="16"/>
        <v>6.9688589999998385E-2</v>
      </c>
      <c r="AC16" s="6">
        <v>57.595263639999999</v>
      </c>
      <c r="AD16" s="6">
        <v>57.717492800000002</v>
      </c>
    </row>
    <row r="17" spans="1:30" x14ac:dyDescent="0.45">
      <c r="A17" s="22">
        <v>16</v>
      </c>
      <c r="B17" s="4">
        <v>43.3</v>
      </c>
      <c r="C17" s="4">
        <f t="shared" si="0"/>
        <v>0.75775000000000003</v>
      </c>
      <c r="D17" s="18">
        <v>2.8369999999999999E-2</v>
      </c>
      <c r="E17" s="6">
        <f t="shared" si="1"/>
        <v>-1.5471406642041476</v>
      </c>
      <c r="F17" s="6">
        <f t="shared" si="2"/>
        <v>5.0359500270634279E-3</v>
      </c>
      <c r="G17" s="6">
        <f t="shared" si="3"/>
        <v>4.8076586653947331</v>
      </c>
      <c r="H17" s="6">
        <f t="shared" si="4"/>
        <v>-1.6159849621423541</v>
      </c>
      <c r="I17" s="6">
        <f t="shared" si="5"/>
        <v>4.3524189689540263E-2</v>
      </c>
      <c r="J17" s="6">
        <f t="shared" si="6"/>
        <v>1.5817479527884495</v>
      </c>
      <c r="K17" s="7">
        <f t="shared" si="7"/>
        <v>57.595263639999999</v>
      </c>
      <c r="N17" s="9">
        <v>32.200000000000003</v>
      </c>
      <c r="O17" s="4">
        <f t="shared" si="8"/>
        <v>0.56350000000000011</v>
      </c>
      <c r="P17" s="18">
        <v>4.2900000000000001E-2</v>
      </c>
      <c r="Q17" s="6">
        <f t="shared" si="9"/>
        <v>-1.3675427078152758</v>
      </c>
      <c r="R17" s="6">
        <f t="shared" si="10"/>
        <v>1.6911685106081667E-2</v>
      </c>
      <c r="S17" s="6">
        <f t="shared" si="11"/>
        <v>1.6997125686792476</v>
      </c>
      <c r="T17" s="6">
        <f t="shared" si="12"/>
        <v>-1.5414376306276758</v>
      </c>
      <c r="U17" s="6">
        <f t="shared" si="13"/>
        <v>2.9064456346141992E-2</v>
      </c>
      <c r="V17" s="6">
        <f t="shared" si="14"/>
        <v>5.9830784633094574</v>
      </c>
      <c r="W17" s="7">
        <f t="shared" si="15"/>
        <v>57.717492800000002</v>
      </c>
      <c r="Z17" s="26">
        <f t="shared" si="16"/>
        <v>0.12222916000000339</v>
      </c>
      <c r="AC17" s="6">
        <v>57.721572269999996</v>
      </c>
      <c r="AD17" s="6">
        <v>58.077202530000001</v>
      </c>
    </row>
    <row r="18" spans="1:30" x14ac:dyDescent="0.45">
      <c r="A18" s="22">
        <v>17</v>
      </c>
      <c r="B18" s="4">
        <v>43.3</v>
      </c>
      <c r="C18" s="4">
        <f t="shared" si="0"/>
        <v>0.75775000000000003</v>
      </c>
      <c r="D18" s="18">
        <v>0.11566</v>
      </c>
      <c r="E18" s="6">
        <f t="shared" si="1"/>
        <v>-0.93681681203242417</v>
      </c>
      <c r="F18" s="6">
        <f t="shared" si="2"/>
        <v>5.0359500270634279E-3</v>
      </c>
      <c r="G18" s="6">
        <f t="shared" si="3"/>
        <v>4.8076586653947331</v>
      </c>
      <c r="H18" s="6">
        <f t="shared" si="4"/>
        <v>-1.6159849621423541</v>
      </c>
      <c r="I18" s="6">
        <f t="shared" si="5"/>
        <v>4.3524189689540263E-2</v>
      </c>
      <c r="J18" s="6">
        <f t="shared" si="6"/>
        <v>15.604383561290003</v>
      </c>
      <c r="K18" s="7">
        <f t="shared" si="7"/>
        <v>57.721572269999996</v>
      </c>
      <c r="N18" s="9">
        <v>32.200000000000003</v>
      </c>
      <c r="O18" s="4">
        <f t="shared" si="8"/>
        <v>0.56350000000000011</v>
      </c>
      <c r="P18" s="18">
        <v>0.29149000000000003</v>
      </c>
      <c r="Q18" s="6">
        <f t="shared" si="9"/>
        <v>-0.53537633977053756</v>
      </c>
      <c r="R18" s="6">
        <f t="shared" si="10"/>
        <v>1.6911685106081667E-2</v>
      </c>
      <c r="S18" s="6">
        <f t="shared" si="11"/>
        <v>1.6997125686792476</v>
      </c>
      <c r="T18" s="6">
        <f t="shared" si="12"/>
        <v>-1.5414376306276758</v>
      </c>
      <c r="U18" s="6">
        <f t="shared" si="13"/>
        <v>2.9064456346141992E-2</v>
      </c>
      <c r="V18" s="6">
        <f t="shared" si="14"/>
        <v>34.61483259399354</v>
      </c>
      <c r="W18" s="7">
        <f t="shared" si="15"/>
        <v>58.077202530000001</v>
      </c>
      <c r="Z18" s="26">
        <f t="shared" si="16"/>
        <v>0.35563026000000519</v>
      </c>
      <c r="AC18" s="6">
        <v>57.615087539999998</v>
      </c>
      <c r="AD18" s="6">
        <v>57.836378320000001</v>
      </c>
    </row>
    <row r="19" spans="1:30" x14ac:dyDescent="0.45">
      <c r="A19" s="22">
        <v>18</v>
      </c>
      <c r="B19" s="4">
        <v>43.3</v>
      </c>
      <c r="C19" s="4">
        <f t="shared" si="0"/>
        <v>0.75775000000000003</v>
      </c>
      <c r="D19" s="18">
        <v>4.2070000000000003E-2</v>
      </c>
      <c r="E19" s="6">
        <f t="shared" si="1"/>
        <v>-1.3760274879830037</v>
      </c>
      <c r="F19" s="6">
        <f t="shared" si="2"/>
        <v>5.0359500270634279E-3</v>
      </c>
      <c r="G19" s="6">
        <f t="shared" si="3"/>
        <v>4.8076586653947331</v>
      </c>
      <c r="H19" s="6">
        <f t="shared" si="4"/>
        <v>-1.6159849621423541</v>
      </c>
      <c r="I19" s="6">
        <f t="shared" si="5"/>
        <v>4.3524189689540263E-2</v>
      </c>
      <c r="J19" s="6">
        <f t="shared" si="6"/>
        <v>5.513197968094901</v>
      </c>
      <c r="K19" s="7">
        <f t="shared" si="7"/>
        <v>57.615087539999998</v>
      </c>
      <c r="N19" s="9">
        <v>32.200000000000003</v>
      </c>
      <c r="O19" s="4">
        <f t="shared" si="8"/>
        <v>0.56350000000000011</v>
      </c>
      <c r="P19" s="18">
        <v>0.12506</v>
      </c>
      <c r="Q19" s="6">
        <f t="shared" si="9"/>
        <v>-0.90288157565535021</v>
      </c>
      <c r="R19" s="6">
        <f t="shared" si="10"/>
        <v>1.6911685106081667E-2</v>
      </c>
      <c r="S19" s="6">
        <f t="shared" si="11"/>
        <v>1.6997125686792476</v>
      </c>
      <c r="T19" s="6">
        <f t="shared" si="12"/>
        <v>-1.5414376306276758</v>
      </c>
      <c r="U19" s="6">
        <f t="shared" si="13"/>
        <v>2.9064456346141992E-2</v>
      </c>
      <c r="V19" s="6">
        <f t="shared" si="14"/>
        <v>21.970342309777536</v>
      </c>
      <c r="W19" s="7">
        <f t="shared" si="15"/>
        <v>57.836378320000001</v>
      </c>
      <c r="Z19" s="26">
        <f t="shared" si="16"/>
        <v>0.22129078000000391</v>
      </c>
      <c r="AC19" s="6">
        <v>57.638745989999997</v>
      </c>
      <c r="AD19" s="6">
        <v>58.015603740000003</v>
      </c>
    </row>
    <row r="20" spans="1:30" x14ac:dyDescent="0.45">
      <c r="A20" s="22">
        <v>19</v>
      </c>
      <c r="B20" s="4">
        <v>43.3</v>
      </c>
      <c r="C20" s="4">
        <f t="shared" si="0"/>
        <v>0.75775000000000003</v>
      </c>
      <c r="D20" s="18">
        <v>5.842E-2</v>
      </c>
      <c r="E20" s="6">
        <f t="shared" si="1"/>
        <v>-1.2334384473624691</v>
      </c>
      <c r="F20" s="6">
        <f t="shared" si="2"/>
        <v>5.0359500270634279E-3</v>
      </c>
      <c r="G20" s="6">
        <f t="shared" si="3"/>
        <v>4.8076586653947331</v>
      </c>
      <c r="H20" s="6">
        <f t="shared" si="4"/>
        <v>-1.6159849621423541</v>
      </c>
      <c r="I20" s="6">
        <f t="shared" si="5"/>
        <v>4.3524189689540263E-2</v>
      </c>
      <c r="J20" s="6">
        <f t="shared" si="6"/>
        <v>8.7892851655275877</v>
      </c>
      <c r="K20" s="7">
        <f t="shared" si="7"/>
        <v>57.638745989999997</v>
      </c>
      <c r="N20" s="9">
        <v>32.200000000000003</v>
      </c>
      <c r="O20" s="4">
        <f t="shared" si="8"/>
        <v>0.56350000000000011</v>
      </c>
      <c r="P20" s="18">
        <v>0.24892</v>
      </c>
      <c r="Q20" s="6">
        <f t="shared" si="9"/>
        <v>-0.60394020768756707</v>
      </c>
      <c r="R20" s="6">
        <f t="shared" si="10"/>
        <v>1.6911685106081667E-2</v>
      </c>
      <c r="S20" s="6">
        <f t="shared" si="11"/>
        <v>1.6997125686792476</v>
      </c>
      <c r="T20" s="6">
        <f t="shared" si="12"/>
        <v>-1.5414376306276758</v>
      </c>
      <c r="U20" s="6">
        <f t="shared" si="13"/>
        <v>2.9064456346141992E-2</v>
      </c>
      <c r="V20" s="6">
        <f t="shared" si="14"/>
        <v>32.255804539228954</v>
      </c>
      <c r="W20" s="7">
        <f t="shared" si="15"/>
        <v>58.015603740000003</v>
      </c>
      <c r="Z20" s="26">
        <f t="shared" si="16"/>
        <v>0.37685775000000632</v>
      </c>
      <c r="AC20" s="6">
        <v>57.719040020000001</v>
      </c>
      <c r="AD20" s="6">
        <v>57.997458360000003</v>
      </c>
    </row>
    <row r="21" spans="1:30" x14ac:dyDescent="0.45">
      <c r="A21" s="22">
        <v>20</v>
      </c>
      <c r="B21" s="4">
        <v>43.3</v>
      </c>
      <c r="C21" s="4">
        <f t="shared" si="0"/>
        <v>0.75775000000000003</v>
      </c>
      <c r="D21" s="18">
        <v>0.11391</v>
      </c>
      <c r="E21" s="6">
        <f t="shared" si="1"/>
        <v>-0.94343814814054039</v>
      </c>
      <c r="F21" s="6">
        <f t="shared" si="2"/>
        <v>5.0359500270634279E-3</v>
      </c>
      <c r="G21" s="6">
        <f t="shared" si="3"/>
        <v>4.8076586653947331</v>
      </c>
      <c r="H21" s="6">
        <f t="shared" si="4"/>
        <v>-1.6159849621423541</v>
      </c>
      <c r="I21" s="6">
        <f t="shared" si="5"/>
        <v>4.3524189689540263E-2</v>
      </c>
      <c r="J21" s="6">
        <f t="shared" si="6"/>
        <v>15.452253535312575</v>
      </c>
      <c r="K21" s="7">
        <f t="shared" si="7"/>
        <v>57.719040020000001</v>
      </c>
      <c r="N21" s="9">
        <v>32.200000000000003</v>
      </c>
      <c r="O21" s="4">
        <f t="shared" si="8"/>
        <v>0.56350000000000011</v>
      </c>
      <c r="P21" s="18">
        <v>0.23638000000000001</v>
      </c>
      <c r="Q21" s="6">
        <f t="shared" si="9"/>
        <v>-0.62638927168706904</v>
      </c>
      <c r="R21" s="6">
        <f t="shared" si="10"/>
        <v>1.6911685106081667E-2</v>
      </c>
      <c r="S21" s="6">
        <f t="shared" si="11"/>
        <v>1.6997125686792476</v>
      </c>
      <c r="T21" s="6">
        <f t="shared" si="12"/>
        <v>-1.5414376306276758</v>
      </c>
      <c r="U21" s="6">
        <f t="shared" si="13"/>
        <v>2.9064456346141992E-2</v>
      </c>
      <c r="V21" s="6">
        <f t="shared" si="14"/>
        <v>31.483415620883271</v>
      </c>
      <c r="W21" s="7">
        <f t="shared" si="15"/>
        <v>57.997458360000003</v>
      </c>
      <c r="Z21" s="26">
        <f t="shared" si="16"/>
        <v>0.27841834000000176</v>
      </c>
      <c r="AC21" s="6">
        <v>57.819259240000001</v>
      </c>
      <c r="AD21" s="6">
        <v>57.887168020000004</v>
      </c>
    </row>
    <row r="22" spans="1:30" x14ac:dyDescent="0.45">
      <c r="A22" s="22">
        <v>21</v>
      </c>
      <c r="B22" s="4">
        <v>43.3</v>
      </c>
      <c r="C22" s="4">
        <f t="shared" si="0"/>
        <v>0.75775000000000003</v>
      </c>
      <c r="D22" s="18">
        <v>0.18317</v>
      </c>
      <c r="E22" s="6">
        <f t="shared" si="1"/>
        <v>-0.73714565458380676</v>
      </c>
      <c r="F22" s="6">
        <f t="shared" si="2"/>
        <v>5.0359500270634279E-3</v>
      </c>
      <c r="G22" s="6">
        <f t="shared" si="3"/>
        <v>4.8076586653947331</v>
      </c>
      <c r="H22" s="6">
        <f t="shared" si="4"/>
        <v>-1.6159849621423541</v>
      </c>
      <c r="I22" s="6">
        <f t="shared" si="5"/>
        <v>4.3524189689540263E-2</v>
      </c>
      <c r="J22" s="6">
        <f t="shared" si="6"/>
        <v>20.191974022430799</v>
      </c>
      <c r="K22" s="7">
        <f t="shared" si="7"/>
        <v>57.819259240000001</v>
      </c>
      <c r="N22" s="9">
        <v>32.200000000000003</v>
      </c>
      <c r="O22" s="4">
        <f t="shared" si="8"/>
        <v>0.56350000000000011</v>
      </c>
      <c r="P22" s="18">
        <v>0.16016</v>
      </c>
      <c r="Q22" s="6">
        <f t="shared" si="9"/>
        <v>-0.79544593986475653</v>
      </c>
      <c r="R22" s="6">
        <f t="shared" si="10"/>
        <v>1.6911685106081667E-2</v>
      </c>
      <c r="S22" s="6">
        <f t="shared" si="11"/>
        <v>1.6997125686792476</v>
      </c>
      <c r="T22" s="6">
        <f t="shared" si="12"/>
        <v>-1.5414376306276758</v>
      </c>
      <c r="U22" s="6">
        <f t="shared" si="13"/>
        <v>2.9064456346141992E-2</v>
      </c>
      <c r="V22" s="6">
        <f t="shared" si="14"/>
        <v>25.666803530696075</v>
      </c>
      <c r="W22" s="7">
        <f t="shared" si="15"/>
        <v>57.887168020000004</v>
      </c>
      <c r="Z22" s="26">
        <f t="shared" si="16"/>
        <v>6.7908780000003333E-2</v>
      </c>
      <c r="AC22" s="6">
        <v>57.63939714</v>
      </c>
      <c r="AD22" s="6">
        <v>57.796137250000001</v>
      </c>
    </row>
    <row r="23" spans="1:30" x14ac:dyDescent="0.45">
      <c r="A23" s="22">
        <v>22</v>
      </c>
      <c r="B23" s="4">
        <v>43.3</v>
      </c>
      <c r="C23" s="4">
        <f t="shared" si="0"/>
        <v>0.75775000000000003</v>
      </c>
      <c r="D23" s="18">
        <v>5.8869999999999999E-2</v>
      </c>
      <c r="E23" s="6">
        <f t="shared" si="1"/>
        <v>-1.2301059641878309</v>
      </c>
      <c r="F23" s="6">
        <f t="shared" si="2"/>
        <v>5.0359500270634279E-3</v>
      </c>
      <c r="G23" s="6">
        <f t="shared" si="3"/>
        <v>4.8076586653947331</v>
      </c>
      <c r="H23" s="6">
        <f t="shared" si="4"/>
        <v>-1.6159849621423541</v>
      </c>
      <c r="I23" s="6">
        <f t="shared" si="5"/>
        <v>4.3524189689540263E-2</v>
      </c>
      <c r="J23" s="6">
        <f t="shared" si="6"/>
        <v>8.86585139682124</v>
      </c>
      <c r="K23" s="7">
        <f t="shared" si="7"/>
        <v>57.63939714</v>
      </c>
      <c r="N23" s="9">
        <v>32.200000000000003</v>
      </c>
      <c r="O23" s="4">
        <f t="shared" si="8"/>
        <v>0.56350000000000011</v>
      </c>
      <c r="P23" s="18">
        <v>9.7250000000000003E-2</v>
      </c>
      <c r="Q23" s="6">
        <f t="shared" si="9"/>
        <v>-1.0121103900022546</v>
      </c>
      <c r="R23" s="6">
        <f t="shared" si="10"/>
        <v>1.6911685106081667E-2</v>
      </c>
      <c r="S23" s="6">
        <f t="shared" si="11"/>
        <v>1.6997125686792476</v>
      </c>
      <c r="T23" s="6">
        <f t="shared" si="12"/>
        <v>-1.5414376306276758</v>
      </c>
      <c r="U23" s="6">
        <f t="shared" si="13"/>
        <v>2.9064456346141992E-2</v>
      </c>
      <c r="V23" s="6">
        <f t="shared" si="14"/>
        <v>18.212184474446019</v>
      </c>
      <c r="W23" s="7">
        <f t="shared" si="15"/>
        <v>57.796137250000001</v>
      </c>
      <c r="Z23" s="26">
        <f t="shared" si="16"/>
        <v>0.15674011000000121</v>
      </c>
      <c r="AC23" s="6">
        <v>57.730312149999996</v>
      </c>
      <c r="AD23" s="6">
        <v>57.82429587</v>
      </c>
    </row>
    <row r="24" spans="1:30" x14ac:dyDescent="0.45">
      <c r="A24" s="22">
        <v>23</v>
      </c>
      <c r="B24" s="4">
        <v>43.3</v>
      </c>
      <c r="C24" s="4">
        <f t="shared" si="0"/>
        <v>0.75775000000000003</v>
      </c>
      <c r="D24" s="18">
        <v>0.1217</v>
      </c>
      <c r="E24" s="6">
        <f t="shared" si="1"/>
        <v>-0.91470942176993497</v>
      </c>
      <c r="F24" s="6">
        <f t="shared" si="2"/>
        <v>5.0359500270634279E-3</v>
      </c>
      <c r="G24" s="6">
        <f t="shared" si="3"/>
        <v>4.8076586653947331</v>
      </c>
      <c r="H24" s="6">
        <f t="shared" si="4"/>
        <v>-1.6159849621423541</v>
      </c>
      <c r="I24" s="6">
        <f t="shared" si="5"/>
        <v>4.3524189689540263E-2</v>
      </c>
      <c r="J24" s="6">
        <f t="shared" si="6"/>
        <v>16.112316975333599</v>
      </c>
      <c r="K24" s="7">
        <f t="shared" si="7"/>
        <v>57.730312149999996</v>
      </c>
      <c r="N24" s="9">
        <v>32.200000000000003</v>
      </c>
      <c r="O24" s="4">
        <f t="shared" si="8"/>
        <v>0.56350000000000011</v>
      </c>
      <c r="P24" s="18">
        <v>0.11670999999999999</v>
      </c>
      <c r="Q24" s="6">
        <f t="shared" si="9"/>
        <v>-0.93289193094043432</v>
      </c>
      <c r="R24" s="6">
        <f t="shared" si="10"/>
        <v>1.6911685106081667E-2</v>
      </c>
      <c r="S24" s="6">
        <f t="shared" si="11"/>
        <v>1.6997125686792476</v>
      </c>
      <c r="T24" s="6">
        <f t="shared" si="12"/>
        <v>-1.5414376306276758</v>
      </c>
      <c r="U24" s="6">
        <f t="shared" si="13"/>
        <v>2.9064456346141992E-2</v>
      </c>
      <c r="V24" s="6">
        <f t="shared" si="14"/>
        <v>20.93779744027518</v>
      </c>
      <c r="W24" s="7">
        <f t="shared" si="15"/>
        <v>57.82429587</v>
      </c>
      <c r="Z24" s="26">
        <f t="shared" si="16"/>
        <v>9.3983720000004212E-2</v>
      </c>
      <c r="AC24" s="6">
        <v>57.78470488</v>
      </c>
      <c r="AD24" s="6">
        <v>58.138946019999999</v>
      </c>
    </row>
    <row r="25" spans="1:30" x14ac:dyDescent="0.45">
      <c r="A25" s="22">
        <v>24</v>
      </c>
      <c r="B25" s="4">
        <v>43.3</v>
      </c>
      <c r="C25" s="4">
        <f t="shared" si="0"/>
        <v>0.75775000000000003</v>
      </c>
      <c r="D25" s="18">
        <v>0.15928999999999999</v>
      </c>
      <c r="E25" s="6">
        <f t="shared" si="1"/>
        <v>-0.79781148773394783</v>
      </c>
      <c r="F25" s="6">
        <f t="shared" si="2"/>
        <v>5.0359500270634279E-3</v>
      </c>
      <c r="G25" s="6">
        <f t="shared" si="3"/>
        <v>4.8076586653947331</v>
      </c>
      <c r="H25" s="6">
        <f t="shared" si="4"/>
        <v>-1.6159849621423541</v>
      </c>
      <c r="I25" s="6">
        <f t="shared" si="5"/>
        <v>4.3524189689540263E-2</v>
      </c>
      <c r="J25" s="6">
        <f t="shared" si="6"/>
        <v>18.798132262644508</v>
      </c>
      <c r="K25" s="7">
        <f t="shared" si="7"/>
        <v>57.78470488</v>
      </c>
      <c r="N25" s="9">
        <v>32.200000000000003</v>
      </c>
      <c r="O25" s="4">
        <f t="shared" si="8"/>
        <v>0.56350000000000011</v>
      </c>
      <c r="P25" s="18">
        <v>0.33416000000000001</v>
      </c>
      <c r="Q25" s="6">
        <f t="shared" si="9"/>
        <v>-0.47604553774293529</v>
      </c>
      <c r="R25" s="6">
        <f t="shared" si="10"/>
        <v>1.6911685106081667E-2</v>
      </c>
      <c r="S25" s="6">
        <f t="shared" si="11"/>
        <v>1.6997125686792476</v>
      </c>
      <c r="T25" s="6">
        <f t="shared" si="12"/>
        <v>-1.5414376306276758</v>
      </c>
      <c r="U25" s="6">
        <f t="shared" si="13"/>
        <v>2.9064456346141992E-2</v>
      </c>
      <c r="V25" s="6">
        <f t="shared" si="14"/>
        <v>36.656185142309063</v>
      </c>
      <c r="W25" s="7">
        <f t="shared" si="15"/>
        <v>58.138946019999999</v>
      </c>
      <c r="Z25" s="26">
        <f t="shared" si="16"/>
        <v>0.35424113999999918</v>
      </c>
      <c r="AC25" s="6">
        <v>57.603641769999996</v>
      </c>
      <c r="AD25" s="6">
        <v>57.79247634</v>
      </c>
    </row>
    <row r="26" spans="1:30" x14ac:dyDescent="0.45">
      <c r="A26" s="22">
        <v>25</v>
      </c>
      <c r="B26" s="4">
        <v>43.3</v>
      </c>
      <c r="C26" s="4">
        <f t="shared" si="0"/>
        <v>0.75775000000000003</v>
      </c>
      <c r="D26" s="18">
        <v>3.4160000000000003E-2</v>
      </c>
      <c r="E26" s="6">
        <f t="shared" si="1"/>
        <v>-1.4664821379830326</v>
      </c>
      <c r="F26" s="6">
        <f t="shared" si="2"/>
        <v>5.0359500270634279E-3</v>
      </c>
      <c r="G26" s="6">
        <f t="shared" si="3"/>
        <v>4.8076586653947331</v>
      </c>
      <c r="H26" s="6">
        <f t="shared" si="4"/>
        <v>-1.6159849621423541</v>
      </c>
      <c r="I26" s="6">
        <f t="shared" si="5"/>
        <v>4.3524189689540263E-2</v>
      </c>
      <c r="J26" s="6">
        <f t="shared" si="6"/>
        <v>3.434936416409609</v>
      </c>
      <c r="K26" s="7">
        <f t="shared" si="7"/>
        <v>57.603641769999996</v>
      </c>
      <c r="N26" s="9">
        <v>32.200000000000003</v>
      </c>
      <c r="O26" s="4">
        <f t="shared" si="8"/>
        <v>0.56350000000000011</v>
      </c>
      <c r="P26" s="18">
        <v>9.4719999999999999E-2</v>
      </c>
      <c r="Q26" s="6">
        <f t="shared" si="9"/>
        <v>-1.0235583106211554</v>
      </c>
      <c r="R26" s="6">
        <f t="shared" si="10"/>
        <v>1.6911685106081667E-2</v>
      </c>
      <c r="S26" s="6">
        <f t="shared" si="11"/>
        <v>1.6997125686792476</v>
      </c>
      <c r="T26" s="6">
        <f t="shared" si="12"/>
        <v>-1.5414376306276758</v>
      </c>
      <c r="U26" s="6">
        <f t="shared" si="13"/>
        <v>2.9064456346141992E-2</v>
      </c>
      <c r="V26" s="6">
        <f t="shared" si="14"/>
        <v>17.818304042534191</v>
      </c>
      <c r="W26" s="7">
        <f t="shared" si="15"/>
        <v>57.79247634</v>
      </c>
      <c r="Z26" s="26">
        <f t="shared" si="16"/>
        <v>0.18883457000000448</v>
      </c>
      <c r="AC26" s="6">
        <v>57.687206019999998</v>
      </c>
      <c r="AD26" s="6">
        <v>57.749558319999998</v>
      </c>
    </row>
    <row r="27" spans="1:30" x14ac:dyDescent="0.45">
      <c r="A27" s="22">
        <v>26</v>
      </c>
      <c r="B27" s="4">
        <v>43.3</v>
      </c>
      <c r="C27" s="4">
        <f t="shared" si="0"/>
        <v>0.75775000000000003</v>
      </c>
      <c r="D27" s="18">
        <v>9.1910000000000006E-2</v>
      </c>
      <c r="E27" s="6">
        <f t="shared" si="1"/>
        <v>-1.0366372338962637</v>
      </c>
      <c r="F27" s="6">
        <f t="shared" si="2"/>
        <v>5.0359500270634279E-3</v>
      </c>
      <c r="G27" s="6">
        <f t="shared" si="3"/>
        <v>4.8076586653947331</v>
      </c>
      <c r="H27" s="6">
        <f t="shared" si="4"/>
        <v>-1.6159849621423541</v>
      </c>
      <c r="I27" s="6">
        <f t="shared" si="5"/>
        <v>4.3524189689540263E-2</v>
      </c>
      <c r="J27" s="6">
        <f t="shared" si="6"/>
        <v>13.310936570642676</v>
      </c>
      <c r="K27" s="7">
        <f t="shared" si="7"/>
        <v>57.687206019999998</v>
      </c>
      <c r="N27" s="9">
        <v>32.200000000000003</v>
      </c>
      <c r="O27" s="4">
        <f t="shared" si="8"/>
        <v>0.56350000000000011</v>
      </c>
      <c r="P27" s="18">
        <v>6.5060000000000007E-2</v>
      </c>
      <c r="Q27" s="6">
        <f t="shared" si="9"/>
        <v>-1.1866859410541652</v>
      </c>
      <c r="R27" s="6">
        <f t="shared" si="10"/>
        <v>1.6911685106081667E-2</v>
      </c>
      <c r="S27" s="6">
        <f t="shared" si="11"/>
        <v>1.6997125686792476</v>
      </c>
      <c r="T27" s="6">
        <f t="shared" si="12"/>
        <v>-1.5414376306276758</v>
      </c>
      <c r="U27" s="6">
        <f t="shared" si="13"/>
        <v>2.9064456346141992E-2</v>
      </c>
      <c r="V27" s="6">
        <f t="shared" si="14"/>
        <v>12.205688121209265</v>
      </c>
      <c r="W27" s="7">
        <f t="shared" si="15"/>
        <v>57.749558319999998</v>
      </c>
      <c r="Z27" s="26">
        <f t="shared" si="16"/>
        <v>6.2352300000000582E-2</v>
      </c>
      <c r="AC27" s="6">
        <v>57.66152177</v>
      </c>
      <c r="AD27" s="6">
        <v>57.978878880000003</v>
      </c>
    </row>
    <row r="28" spans="1:30" x14ac:dyDescent="0.45">
      <c r="A28" s="22">
        <v>27</v>
      </c>
      <c r="B28" s="4">
        <v>43.3</v>
      </c>
      <c r="C28" s="4">
        <f t="shared" si="0"/>
        <v>0.75775000000000003</v>
      </c>
      <c r="D28" s="18">
        <v>7.4160000000000004E-2</v>
      </c>
      <c r="E28" s="6">
        <f t="shared" si="1"/>
        <v>-1.1298302788635592</v>
      </c>
      <c r="F28" s="6">
        <f t="shared" si="2"/>
        <v>5.0359500270634279E-3</v>
      </c>
      <c r="G28" s="6">
        <f t="shared" si="3"/>
        <v>4.8076586653947331</v>
      </c>
      <c r="H28" s="6">
        <f t="shared" si="4"/>
        <v>-1.6159849621423541</v>
      </c>
      <c r="I28" s="6">
        <f t="shared" si="5"/>
        <v>4.3524189689540263E-2</v>
      </c>
      <c r="J28" s="6">
        <f t="shared" si="6"/>
        <v>11.169758397492409</v>
      </c>
      <c r="K28" s="7">
        <f t="shared" si="7"/>
        <v>57.66152177</v>
      </c>
      <c r="N28" s="9">
        <v>32.200000000000003</v>
      </c>
      <c r="O28" s="4">
        <f t="shared" si="8"/>
        <v>0.56350000000000011</v>
      </c>
      <c r="P28" s="18">
        <v>0.22353999999999999</v>
      </c>
      <c r="Q28" s="6">
        <f t="shared" si="9"/>
        <v>-0.65064475340479666</v>
      </c>
      <c r="R28" s="6">
        <f t="shared" si="10"/>
        <v>1.6911685106081667E-2</v>
      </c>
      <c r="S28" s="6">
        <f t="shared" si="11"/>
        <v>1.6997125686792476</v>
      </c>
      <c r="T28" s="6">
        <f t="shared" si="12"/>
        <v>-1.5414376306276758</v>
      </c>
      <c r="U28" s="6">
        <f t="shared" si="13"/>
        <v>2.9064456346141992E-2</v>
      </c>
      <c r="V28" s="6">
        <f t="shared" si="14"/>
        <v>30.648874577732219</v>
      </c>
      <c r="W28" s="7">
        <f t="shared" si="15"/>
        <v>57.978878880000003</v>
      </c>
      <c r="Z28" s="26">
        <f t="shared" si="16"/>
        <v>0.31735711000000322</v>
      </c>
      <c r="AC28" s="6">
        <v>57.750613559999998</v>
      </c>
      <c r="AD28" s="6">
        <v>57.920087270000003</v>
      </c>
    </row>
    <row r="29" spans="1:30" x14ac:dyDescent="0.45">
      <c r="A29" s="22">
        <v>28</v>
      </c>
      <c r="B29" s="4">
        <v>43.3</v>
      </c>
      <c r="C29" s="4">
        <f t="shared" si="0"/>
        <v>0.75775000000000003</v>
      </c>
      <c r="D29" s="18">
        <v>0.13572999999999999</v>
      </c>
      <c r="E29" s="6">
        <f t="shared" si="1"/>
        <v>-0.86732415090703785</v>
      </c>
      <c r="F29" s="6">
        <f t="shared" si="2"/>
        <v>5.0359500270634279E-3</v>
      </c>
      <c r="G29" s="6">
        <f t="shared" si="3"/>
        <v>4.8076586653947331</v>
      </c>
      <c r="H29" s="6">
        <f t="shared" si="4"/>
        <v>-1.6159849621423541</v>
      </c>
      <c r="I29" s="6">
        <f t="shared" si="5"/>
        <v>4.3524189689540263E-2</v>
      </c>
      <c r="J29" s="6">
        <f t="shared" si="6"/>
        <v>17.201028131150583</v>
      </c>
      <c r="K29" s="7">
        <f t="shared" si="7"/>
        <v>57.750613559999998</v>
      </c>
      <c r="N29" s="9">
        <v>32.200000000000003</v>
      </c>
      <c r="O29" s="4">
        <f t="shared" si="8"/>
        <v>0.56350000000000011</v>
      </c>
      <c r="P29" s="18">
        <v>0.18290999999999999</v>
      </c>
      <c r="Q29" s="6">
        <f t="shared" si="9"/>
        <v>-0.73776255025841753</v>
      </c>
      <c r="R29" s="6">
        <f t="shared" si="10"/>
        <v>1.6911685106081667E-2</v>
      </c>
      <c r="S29" s="6">
        <f t="shared" si="11"/>
        <v>1.6997125686792476</v>
      </c>
      <c r="T29" s="6">
        <f t="shared" si="12"/>
        <v>-1.5414376306276758</v>
      </c>
      <c r="U29" s="6">
        <f t="shared" si="13"/>
        <v>2.9064456346141992E-2</v>
      </c>
      <c r="V29" s="6">
        <f t="shared" si="14"/>
        <v>27.65147473594282</v>
      </c>
      <c r="W29" s="7">
        <f t="shared" si="15"/>
        <v>57.920087270000003</v>
      </c>
      <c r="Z29" s="26">
        <f t="shared" si="16"/>
        <v>0.16947371000000544</v>
      </c>
      <c r="AC29" s="6">
        <v>57.760814910000001</v>
      </c>
      <c r="AD29" s="6">
        <v>57.958823459999998</v>
      </c>
    </row>
    <row r="30" spans="1:30" x14ac:dyDescent="0.45">
      <c r="A30" s="22">
        <v>29</v>
      </c>
      <c r="B30" s="4">
        <v>43.3</v>
      </c>
      <c r="C30" s="4">
        <f t="shared" si="0"/>
        <v>0.75775000000000003</v>
      </c>
      <c r="D30" s="18">
        <v>0.14277999999999999</v>
      </c>
      <c r="E30" s="6">
        <f t="shared" si="1"/>
        <v>-0.84533262237742457</v>
      </c>
      <c r="F30" s="6">
        <f t="shared" si="2"/>
        <v>5.0359500270634279E-3</v>
      </c>
      <c r="G30" s="6">
        <f t="shared" si="3"/>
        <v>4.8076586653947331</v>
      </c>
      <c r="H30" s="6">
        <f t="shared" si="4"/>
        <v>-1.6159849621423541</v>
      </c>
      <c r="I30" s="6">
        <f t="shared" si="5"/>
        <v>4.3524189689540263E-2</v>
      </c>
      <c r="J30" s="6">
        <f t="shared" si="6"/>
        <v>17.706299537384215</v>
      </c>
      <c r="K30" s="7">
        <f t="shared" si="7"/>
        <v>57.760814910000001</v>
      </c>
      <c r="N30" s="9">
        <v>32.200000000000003</v>
      </c>
      <c r="O30" s="4">
        <f t="shared" si="8"/>
        <v>0.56350000000000011</v>
      </c>
      <c r="P30" s="18">
        <v>0.20968000000000001</v>
      </c>
      <c r="Q30" s="6">
        <f t="shared" si="9"/>
        <v>-0.67844299206145597</v>
      </c>
      <c r="R30" s="6">
        <f t="shared" si="10"/>
        <v>1.6911685106081667E-2</v>
      </c>
      <c r="S30" s="6">
        <f t="shared" si="11"/>
        <v>1.6997125686792476</v>
      </c>
      <c r="T30" s="6">
        <f t="shared" si="12"/>
        <v>-1.5414376306276758</v>
      </c>
      <c r="U30" s="6">
        <f t="shared" si="13"/>
        <v>2.9064456346141992E-2</v>
      </c>
      <c r="V30" s="6">
        <f t="shared" si="14"/>
        <v>29.692440425804609</v>
      </c>
      <c r="W30" s="7">
        <f t="shared" si="15"/>
        <v>57.958823459999998</v>
      </c>
      <c r="Z30" s="26">
        <f t="shared" si="16"/>
        <v>0.19800854999999729</v>
      </c>
      <c r="AC30" s="6">
        <v>57.6840805</v>
      </c>
      <c r="AD30" s="6">
        <v>58.061155300000003</v>
      </c>
    </row>
    <row r="31" spans="1:30" x14ac:dyDescent="0.45">
      <c r="A31" s="22">
        <v>30</v>
      </c>
      <c r="B31" s="4">
        <v>43.3</v>
      </c>
      <c r="C31" s="4">
        <f t="shared" si="0"/>
        <v>0.75775000000000003</v>
      </c>
      <c r="D31" s="18">
        <v>8.9749999999999996E-2</v>
      </c>
      <c r="E31" s="6">
        <f t="shared" si="1"/>
        <v>-1.0469655427496432</v>
      </c>
      <c r="F31" s="6">
        <f t="shared" si="2"/>
        <v>5.0359500270634279E-3</v>
      </c>
      <c r="G31" s="6">
        <f t="shared" si="3"/>
        <v>4.8076586653947331</v>
      </c>
      <c r="H31" s="6">
        <f t="shared" si="4"/>
        <v>-1.6159849621423541</v>
      </c>
      <c r="I31" s="6">
        <f t="shared" si="5"/>
        <v>4.3524189689540263E-2</v>
      </c>
      <c r="J31" s="6">
        <f t="shared" si="6"/>
        <v>13.073636142373898</v>
      </c>
      <c r="K31" s="7">
        <f t="shared" si="7"/>
        <v>57.6840805</v>
      </c>
      <c r="N31" s="9">
        <v>32.200000000000003</v>
      </c>
      <c r="O31" s="4">
        <f t="shared" si="8"/>
        <v>0.56350000000000011</v>
      </c>
      <c r="P31" s="18">
        <v>0.28039999999999998</v>
      </c>
      <c r="Q31" s="6">
        <f t="shared" si="9"/>
        <v>-0.55222199070537903</v>
      </c>
      <c r="R31" s="6">
        <f t="shared" si="10"/>
        <v>1.6911685106081667E-2</v>
      </c>
      <c r="S31" s="6">
        <f t="shared" si="11"/>
        <v>1.6997125686792476</v>
      </c>
      <c r="T31" s="6">
        <f t="shared" si="12"/>
        <v>-1.5414376306276758</v>
      </c>
      <c r="U31" s="6">
        <f t="shared" si="13"/>
        <v>2.9064456346141992E-2</v>
      </c>
      <c r="V31" s="6">
        <f t="shared" si="14"/>
        <v>34.035236308612561</v>
      </c>
      <c r="W31" s="7">
        <f t="shared" si="15"/>
        <v>58.061155300000003</v>
      </c>
      <c r="Z31" s="26">
        <f t="shared" si="16"/>
        <v>0.3770748000000026</v>
      </c>
      <c r="AC31" s="6">
        <v>57.619877109999997</v>
      </c>
      <c r="AD31" s="6">
        <v>57.840270750000002</v>
      </c>
    </row>
    <row r="32" spans="1:30" x14ac:dyDescent="0.45">
      <c r="A32" s="22">
        <v>31</v>
      </c>
      <c r="B32" s="4">
        <v>43.3</v>
      </c>
      <c r="C32" s="4">
        <f t="shared" si="0"/>
        <v>0.75775000000000003</v>
      </c>
      <c r="D32" s="18">
        <v>4.5379999999999997E-2</v>
      </c>
      <c r="E32" s="6">
        <f t="shared" si="1"/>
        <v>-1.3431355084510828</v>
      </c>
      <c r="F32" s="6">
        <f t="shared" si="2"/>
        <v>5.0359500270634279E-3</v>
      </c>
      <c r="G32" s="6">
        <f t="shared" si="3"/>
        <v>4.8076586653947331</v>
      </c>
      <c r="H32" s="6">
        <f t="shared" si="4"/>
        <v>-1.6159849621423541</v>
      </c>
      <c r="I32" s="6">
        <f t="shared" si="5"/>
        <v>4.3524189689540263E-2</v>
      </c>
      <c r="J32" s="6">
        <f t="shared" si="6"/>
        <v>6.2689151857281455</v>
      </c>
      <c r="K32" s="7">
        <f t="shared" si="7"/>
        <v>57.619877109999997</v>
      </c>
      <c r="N32" s="9">
        <v>32.200000000000003</v>
      </c>
      <c r="O32" s="4">
        <f t="shared" si="8"/>
        <v>0.56350000000000011</v>
      </c>
      <c r="P32" s="18">
        <v>0.12775</v>
      </c>
      <c r="Q32" s="6">
        <f t="shared" si="9"/>
        <v>-0.89363909119324969</v>
      </c>
      <c r="R32" s="6">
        <f t="shared" si="10"/>
        <v>1.6911685106081667E-2</v>
      </c>
      <c r="S32" s="6">
        <f t="shared" si="11"/>
        <v>1.6997125686792476</v>
      </c>
      <c r="T32" s="6">
        <f t="shared" si="12"/>
        <v>-1.5414376306276758</v>
      </c>
      <c r="U32" s="6">
        <f t="shared" si="13"/>
        <v>2.9064456346141992E-2</v>
      </c>
      <c r="V32" s="6">
        <f t="shared" si="14"/>
        <v>22.28834187433252</v>
      </c>
      <c r="W32" s="7">
        <f t="shared" si="15"/>
        <v>57.840270750000002</v>
      </c>
      <c r="Z32" s="26">
        <f t="shared" si="16"/>
        <v>0.22039364000000461</v>
      </c>
      <c r="AC32" s="6">
        <v>57.619066789999998</v>
      </c>
      <c r="AD32" s="6">
        <v>57.711487750000003</v>
      </c>
    </row>
    <row r="33" spans="1:30" x14ac:dyDescent="0.45">
      <c r="A33" s="22">
        <v>32</v>
      </c>
      <c r="B33" s="4">
        <v>43.3</v>
      </c>
      <c r="C33" s="4">
        <f t="shared" si="0"/>
        <v>0.75775000000000003</v>
      </c>
      <c r="D33" s="18">
        <v>4.4819999999999999E-2</v>
      </c>
      <c r="E33" s="6">
        <f t="shared" si="1"/>
        <v>-1.3485281478009576</v>
      </c>
      <c r="F33" s="6">
        <f t="shared" si="2"/>
        <v>5.0359500270634279E-3</v>
      </c>
      <c r="G33" s="6">
        <f t="shared" si="3"/>
        <v>4.8076586653947331</v>
      </c>
      <c r="H33" s="6">
        <f t="shared" si="4"/>
        <v>-1.6159849621423541</v>
      </c>
      <c r="I33" s="6">
        <f t="shared" si="5"/>
        <v>4.3524189689540263E-2</v>
      </c>
      <c r="J33" s="6">
        <f t="shared" si="6"/>
        <v>6.1450153638511438</v>
      </c>
      <c r="K33" s="7">
        <f t="shared" si="7"/>
        <v>57.619066789999998</v>
      </c>
      <c r="N33" s="9">
        <v>32.200000000000003</v>
      </c>
      <c r="O33" s="4">
        <f t="shared" si="8"/>
        <v>0.56350000000000011</v>
      </c>
      <c r="P33" s="18">
        <v>3.875E-2</v>
      </c>
      <c r="Q33" s="6">
        <f t="shared" si="9"/>
        <v>-1.4117282931576709</v>
      </c>
      <c r="R33" s="6">
        <f t="shared" si="10"/>
        <v>1.6911685106081667E-2</v>
      </c>
      <c r="S33" s="6">
        <f t="shared" si="11"/>
        <v>1.6997125686792476</v>
      </c>
      <c r="T33" s="6">
        <f t="shared" si="12"/>
        <v>-1.5414376306276758</v>
      </c>
      <c r="U33" s="6">
        <f t="shared" si="13"/>
        <v>2.9064456346141992E-2</v>
      </c>
      <c r="V33" s="6">
        <f t="shared" si="14"/>
        <v>4.4628165731103548</v>
      </c>
      <c r="W33" s="7">
        <f t="shared" si="15"/>
        <v>57.711487750000003</v>
      </c>
      <c r="Z33" s="26">
        <f t="shared" si="16"/>
        <v>9.2420960000005437E-2</v>
      </c>
      <c r="AC33" s="6">
        <v>57.63884728</v>
      </c>
      <c r="AD33" s="6">
        <v>57.701677090000004</v>
      </c>
    </row>
    <row r="34" spans="1:30" x14ac:dyDescent="0.45">
      <c r="A34" s="22">
        <v>33</v>
      </c>
      <c r="B34" s="4">
        <v>43.3</v>
      </c>
      <c r="C34" s="4">
        <f t="shared" si="0"/>
        <v>0.75775000000000003</v>
      </c>
      <c r="D34" s="18">
        <v>5.849E-2</v>
      </c>
      <c r="E34" s="6">
        <f t="shared" si="1"/>
        <v>-1.2329183786366777</v>
      </c>
      <c r="F34" s="6">
        <f t="shared" si="2"/>
        <v>5.0359500270634279E-3</v>
      </c>
      <c r="G34" s="6">
        <f t="shared" si="3"/>
        <v>4.8076586653947331</v>
      </c>
      <c r="H34" s="6">
        <f t="shared" si="4"/>
        <v>-1.6159849621423541</v>
      </c>
      <c r="I34" s="6">
        <f t="shared" si="5"/>
        <v>4.3524189689540263E-2</v>
      </c>
      <c r="J34" s="6">
        <f t="shared" si="6"/>
        <v>8.8012341237850755</v>
      </c>
      <c r="K34" s="7">
        <f t="shared" si="7"/>
        <v>57.63884728</v>
      </c>
      <c r="N34" s="9">
        <v>32.200000000000003</v>
      </c>
      <c r="O34" s="4">
        <f t="shared" si="8"/>
        <v>0.56350000000000011</v>
      </c>
      <c r="P34" s="18">
        <v>3.1969999999999998E-2</v>
      </c>
      <c r="Q34" s="6">
        <f t="shared" si="9"/>
        <v>-1.495257363728312</v>
      </c>
      <c r="R34" s="6">
        <f t="shared" si="10"/>
        <v>1.6911685106081667E-2</v>
      </c>
      <c r="S34" s="6">
        <f t="shared" si="11"/>
        <v>1.6997125686792476</v>
      </c>
      <c r="T34" s="6">
        <f t="shared" si="12"/>
        <v>-1.5414376306276758</v>
      </c>
      <c r="U34" s="6">
        <f t="shared" si="13"/>
        <v>2.9064456346141992E-2</v>
      </c>
      <c r="V34" s="6">
        <f t="shared" si="14"/>
        <v>1.5888914745000482</v>
      </c>
      <c r="W34" s="7">
        <f t="shared" si="15"/>
        <v>57.701677090000004</v>
      </c>
      <c r="Z34" s="26">
        <f t="shared" si="16"/>
        <v>6.2829810000003761E-2</v>
      </c>
      <c r="AC34" s="6">
        <v>57.610428200000001</v>
      </c>
      <c r="AD34" s="6">
        <v>57.786977740000005</v>
      </c>
    </row>
    <row r="35" spans="1:30" x14ac:dyDescent="0.45">
      <c r="A35" s="22">
        <v>34</v>
      </c>
      <c r="B35" s="4">
        <v>43.3</v>
      </c>
      <c r="C35" s="4">
        <f t="shared" si="0"/>
        <v>0.75775000000000003</v>
      </c>
      <c r="D35" s="18">
        <v>3.8850000000000003E-2</v>
      </c>
      <c r="E35" s="6">
        <f t="shared" si="1"/>
        <v>-1.410608976863067</v>
      </c>
      <c r="F35" s="6">
        <f t="shared" si="2"/>
        <v>5.0359500270634279E-3</v>
      </c>
      <c r="G35" s="6">
        <f t="shared" si="3"/>
        <v>4.8076586653947331</v>
      </c>
      <c r="H35" s="6">
        <f t="shared" si="4"/>
        <v>-1.6159849621423541</v>
      </c>
      <c r="I35" s="6">
        <f t="shared" si="5"/>
        <v>4.3524189689540263E-2</v>
      </c>
      <c r="J35" s="6">
        <f t="shared" si="6"/>
        <v>4.7186630410409016</v>
      </c>
      <c r="K35" s="7">
        <f t="shared" si="7"/>
        <v>57.610428200000001</v>
      </c>
      <c r="N35" s="9">
        <v>32.200000000000003</v>
      </c>
      <c r="O35" s="4">
        <f t="shared" si="8"/>
        <v>0.56350000000000011</v>
      </c>
      <c r="P35" s="18">
        <v>9.0920000000000001E-2</v>
      </c>
      <c r="Q35" s="6">
        <f t="shared" si="9"/>
        <v>-1.0413405729470668</v>
      </c>
      <c r="R35" s="6">
        <f t="shared" si="10"/>
        <v>1.6911685106081667E-2</v>
      </c>
      <c r="S35" s="6">
        <f t="shared" si="11"/>
        <v>1.6997125686792476</v>
      </c>
      <c r="T35" s="6">
        <f t="shared" si="12"/>
        <v>-1.5414376306276758</v>
      </c>
      <c r="U35" s="6">
        <f t="shared" si="13"/>
        <v>2.9064456346141992E-2</v>
      </c>
      <c r="V35" s="6">
        <f t="shared" si="14"/>
        <v>17.206482437679991</v>
      </c>
      <c r="W35" s="7">
        <f t="shared" si="15"/>
        <v>57.786977740000005</v>
      </c>
      <c r="Z35" s="26">
        <f t="shared" si="16"/>
        <v>0.17654954000000345</v>
      </c>
      <c r="AC35" s="6">
        <v>57.71098009</v>
      </c>
      <c r="AD35" s="6">
        <v>57.97660681</v>
      </c>
    </row>
    <row r="36" spans="1:30" x14ac:dyDescent="0.45">
      <c r="A36" s="22">
        <v>35</v>
      </c>
      <c r="B36" s="4">
        <v>43.4</v>
      </c>
      <c r="C36" s="4">
        <f t="shared" si="0"/>
        <v>0.75950000000000006</v>
      </c>
      <c r="D36" s="18">
        <v>0.10897</v>
      </c>
      <c r="E36" s="6">
        <f t="shared" si="1"/>
        <v>-0.96269304910290865</v>
      </c>
      <c r="F36" s="6">
        <f t="shared" si="2"/>
        <v>4.9832740597944916E-3</v>
      </c>
      <c r="G36" s="6">
        <f t="shared" si="3"/>
        <v>4.8174326505834815</v>
      </c>
      <c r="H36" s="6">
        <f t="shared" si="4"/>
        <v>-1.6196695759638553</v>
      </c>
      <c r="I36" s="6">
        <f t="shared" si="5"/>
        <v>4.3677010745029755E-2</v>
      </c>
      <c r="J36" s="6">
        <f t="shared" si="6"/>
        <v>15.041700786167185</v>
      </c>
      <c r="K36" s="7">
        <f t="shared" si="7"/>
        <v>57.71098009</v>
      </c>
      <c r="N36" s="9">
        <v>32.4</v>
      </c>
      <c r="O36" s="4">
        <f t="shared" si="8"/>
        <v>0.56700000000000006</v>
      </c>
      <c r="P36" s="18">
        <v>0.22323000000000001</v>
      </c>
      <c r="Q36" s="6">
        <f t="shared" si="9"/>
        <v>-0.65124744074278396</v>
      </c>
      <c r="R36" s="6">
        <f t="shared" si="10"/>
        <v>1.6523617356275028E-2</v>
      </c>
      <c r="S36" s="6">
        <f t="shared" si="11"/>
        <v>1.7100609023434725</v>
      </c>
      <c r="T36" s="6">
        <f t="shared" si="12"/>
        <v>-1.5488832930115612</v>
      </c>
      <c r="U36" s="6">
        <f t="shared" si="13"/>
        <v>2.9290230445979292E-2</v>
      </c>
      <c r="V36" s="6">
        <f t="shared" si="14"/>
        <v>30.646254351747409</v>
      </c>
      <c r="W36" s="7">
        <f t="shared" si="15"/>
        <v>57.97660681</v>
      </c>
      <c r="Z36" s="26">
        <f t="shared" si="16"/>
        <v>0.2656267200000002</v>
      </c>
      <c r="AC36" s="6">
        <v>57.690953610000001</v>
      </c>
      <c r="AD36" s="6">
        <v>57.82267495</v>
      </c>
    </row>
    <row r="37" spans="1:30" x14ac:dyDescent="0.45">
      <c r="A37" s="22">
        <v>36</v>
      </c>
      <c r="B37" s="4">
        <v>43.4</v>
      </c>
      <c r="C37" s="4">
        <f t="shared" si="0"/>
        <v>0.75950000000000006</v>
      </c>
      <c r="D37" s="18">
        <v>9.5130000000000006E-2</v>
      </c>
      <c r="E37" s="6">
        <f t="shared" si="1"/>
        <v>-1.0216825032532488</v>
      </c>
      <c r="F37" s="6">
        <f t="shared" si="2"/>
        <v>4.9832740597944916E-3</v>
      </c>
      <c r="G37" s="6">
        <f t="shared" si="3"/>
        <v>4.8174326505834815</v>
      </c>
      <c r="H37" s="6">
        <f t="shared" si="4"/>
        <v>-1.6196695759638553</v>
      </c>
      <c r="I37" s="6">
        <f t="shared" si="5"/>
        <v>4.3677010745029755E-2</v>
      </c>
      <c r="J37" s="6">
        <f t="shared" si="6"/>
        <v>13.691117192095264</v>
      </c>
      <c r="K37" s="7">
        <f t="shared" si="7"/>
        <v>57.690953610000001</v>
      </c>
      <c r="N37" s="9">
        <v>32.4</v>
      </c>
      <c r="O37" s="4">
        <f t="shared" si="8"/>
        <v>0.56700000000000006</v>
      </c>
      <c r="P37" s="18">
        <v>0.11685</v>
      </c>
      <c r="Q37" s="6">
        <f t="shared" si="9"/>
        <v>-0.93237128327175434</v>
      </c>
      <c r="R37" s="6">
        <f t="shared" si="10"/>
        <v>1.6523617356275028E-2</v>
      </c>
      <c r="S37" s="6">
        <f t="shared" si="11"/>
        <v>1.7100609023434725</v>
      </c>
      <c r="T37" s="6">
        <f t="shared" si="12"/>
        <v>-1.5488832930115612</v>
      </c>
      <c r="U37" s="6">
        <f t="shared" si="13"/>
        <v>2.9290230445979292E-2</v>
      </c>
      <c r="V37" s="6">
        <f t="shared" si="14"/>
        <v>21.048383722239929</v>
      </c>
      <c r="W37" s="7">
        <f t="shared" si="15"/>
        <v>57.82267495</v>
      </c>
      <c r="Z37" s="26">
        <f t="shared" si="16"/>
        <v>0.13172133999999858</v>
      </c>
      <c r="AC37" s="6">
        <v>57.720631579999996</v>
      </c>
      <c r="AD37" s="6">
        <v>57.97146996</v>
      </c>
    </row>
    <row r="38" spans="1:30" x14ac:dyDescent="0.45">
      <c r="A38" s="22">
        <v>37</v>
      </c>
      <c r="B38" s="4">
        <v>43.4</v>
      </c>
      <c r="C38" s="4">
        <f t="shared" si="0"/>
        <v>0.75950000000000006</v>
      </c>
      <c r="D38" s="18">
        <v>0.11564000000000001</v>
      </c>
      <c r="E38" s="6">
        <f t="shared" si="1"/>
        <v>-0.93689191700137975</v>
      </c>
      <c r="F38" s="6">
        <f t="shared" si="2"/>
        <v>4.9832740597944916E-3</v>
      </c>
      <c r="G38" s="6">
        <f t="shared" si="3"/>
        <v>4.8174326505834815</v>
      </c>
      <c r="H38" s="6">
        <f t="shared" si="4"/>
        <v>-1.6196695759638553</v>
      </c>
      <c r="I38" s="6">
        <f t="shared" si="5"/>
        <v>4.3677010745029755E-2</v>
      </c>
      <c r="J38" s="6">
        <f t="shared" si="6"/>
        <v>15.632426471405727</v>
      </c>
      <c r="K38" s="7">
        <f t="shared" si="7"/>
        <v>57.720631579999996</v>
      </c>
      <c r="N38" s="9">
        <v>32.4</v>
      </c>
      <c r="O38" s="4">
        <f t="shared" si="8"/>
        <v>0.56700000000000006</v>
      </c>
      <c r="P38" s="18">
        <v>0.21967999999999999</v>
      </c>
      <c r="Q38" s="6">
        <f t="shared" si="9"/>
        <v>-0.65820948010732017</v>
      </c>
      <c r="R38" s="6">
        <f t="shared" si="10"/>
        <v>1.6523617356275028E-2</v>
      </c>
      <c r="S38" s="6">
        <f t="shared" si="11"/>
        <v>1.7100609023434725</v>
      </c>
      <c r="T38" s="6">
        <f t="shared" si="12"/>
        <v>-1.5488832930115612</v>
      </c>
      <c r="U38" s="6">
        <f t="shared" si="13"/>
        <v>2.9290230445979292E-2</v>
      </c>
      <c r="V38" s="6">
        <f t="shared" si="14"/>
        <v>30.408562832816667</v>
      </c>
      <c r="W38" s="7">
        <f t="shared" si="15"/>
        <v>57.97146996</v>
      </c>
      <c r="Z38" s="26">
        <f t="shared" si="16"/>
        <v>0.25083838000000469</v>
      </c>
      <c r="AC38" s="6">
        <v>57.730818460000002</v>
      </c>
      <c r="AD38" s="6">
        <v>58.324060449999998</v>
      </c>
    </row>
    <row r="39" spans="1:30" x14ac:dyDescent="0.45">
      <c r="A39" s="22">
        <v>38</v>
      </c>
      <c r="B39" s="4">
        <v>43.4</v>
      </c>
      <c r="C39" s="4">
        <f t="shared" si="0"/>
        <v>0.75950000000000006</v>
      </c>
      <c r="D39" s="18">
        <v>0.12268</v>
      </c>
      <c r="E39" s="6">
        <f t="shared" si="1"/>
        <v>-0.91122623268955216</v>
      </c>
      <c r="F39" s="6">
        <f t="shared" si="2"/>
        <v>4.9832740597944916E-3</v>
      </c>
      <c r="G39" s="6">
        <f t="shared" si="3"/>
        <v>4.8174326505834815</v>
      </c>
      <c r="H39" s="6">
        <f t="shared" si="4"/>
        <v>-1.6196695759638553</v>
      </c>
      <c r="I39" s="6">
        <f t="shared" si="5"/>
        <v>4.3677010745029755E-2</v>
      </c>
      <c r="J39" s="6">
        <f t="shared" si="6"/>
        <v>16.220051033481514</v>
      </c>
      <c r="K39" s="7">
        <f t="shared" si="7"/>
        <v>57.730818460000002</v>
      </c>
      <c r="N39" s="9">
        <v>32.4</v>
      </c>
      <c r="O39" s="4">
        <f t="shared" si="8"/>
        <v>0.56700000000000006</v>
      </c>
      <c r="P39" s="18">
        <v>0.46334999999999998</v>
      </c>
      <c r="Q39" s="6">
        <f t="shared" si="9"/>
        <v>-0.33409083264286815</v>
      </c>
      <c r="R39" s="6">
        <f t="shared" si="10"/>
        <v>1.6523617356275028E-2</v>
      </c>
      <c r="S39" s="6">
        <f t="shared" si="11"/>
        <v>1.7100609023434725</v>
      </c>
      <c r="T39" s="6">
        <f t="shared" si="12"/>
        <v>-1.5488832930115612</v>
      </c>
      <c r="U39" s="6">
        <f t="shared" si="13"/>
        <v>2.9290230445979292E-2</v>
      </c>
      <c r="V39" s="6">
        <f t="shared" si="14"/>
        <v>41.474322389138088</v>
      </c>
      <c r="W39" s="7">
        <f t="shared" si="15"/>
        <v>58.324060449999998</v>
      </c>
      <c r="Z39" s="26">
        <f t="shared" si="16"/>
        <v>0.59324198999999567</v>
      </c>
      <c r="AC39" s="6">
        <v>57.682430779999997</v>
      </c>
      <c r="AD39" s="6">
        <v>57.902563819999997</v>
      </c>
    </row>
    <row r="40" spans="1:30" x14ac:dyDescent="0.45">
      <c r="A40" s="22">
        <v>39</v>
      </c>
      <c r="B40" s="4">
        <v>43.4</v>
      </c>
      <c r="C40" s="4">
        <f t="shared" si="0"/>
        <v>0.75950000000000006</v>
      </c>
      <c r="D40" s="18">
        <v>8.924E-2</v>
      </c>
      <c r="E40" s="6">
        <f t="shared" si="1"/>
        <v>-1.0494404383881999</v>
      </c>
      <c r="F40" s="6">
        <f t="shared" si="2"/>
        <v>4.9832740597944916E-3</v>
      </c>
      <c r="G40" s="6">
        <f t="shared" si="3"/>
        <v>4.8174326505834815</v>
      </c>
      <c r="H40" s="6">
        <f t="shared" si="4"/>
        <v>-1.6196695759638553</v>
      </c>
      <c r="I40" s="6">
        <f t="shared" si="5"/>
        <v>4.3677010745029755E-2</v>
      </c>
      <c r="J40" s="6">
        <f t="shared" si="6"/>
        <v>13.055589836594869</v>
      </c>
      <c r="K40" s="7">
        <f t="shared" si="7"/>
        <v>57.682430779999997</v>
      </c>
      <c r="N40" s="9">
        <v>32.4</v>
      </c>
      <c r="O40" s="4">
        <f t="shared" si="8"/>
        <v>0.56700000000000006</v>
      </c>
      <c r="P40" s="18">
        <v>0.17205999999999999</v>
      </c>
      <c r="Q40" s="6">
        <f t="shared" si="9"/>
        <v>-0.76432008143530794</v>
      </c>
      <c r="R40" s="6">
        <f t="shared" si="10"/>
        <v>1.6523617356275028E-2</v>
      </c>
      <c r="S40" s="6">
        <f t="shared" si="11"/>
        <v>1.7100609023434725</v>
      </c>
      <c r="T40" s="6">
        <f t="shared" si="12"/>
        <v>-1.5488832930115612</v>
      </c>
      <c r="U40" s="6">
        <f t="shared" si="13"/>
        <v>2.9290230445979292E-2</v>
      </c>
      <c r="V40" s="6">
        <f t="shared" si="14"/>
        <v>26.78583266947124</v>
      </c>
      <c r="W40" s="7">
        <f t="shared" si="15"/>
        <v>57.902563819999997</v>
      </c>
      <c r="Z40" s="26">
        <f t="shared" si="16"/>
        <v>0.22013304000000034</v>
      </c>
      <c r="AC40" s="6">
        <v>57.680520739999999</v>
      </c>
      <c r="AD40" s="6">
        <v>58.119642759999998</v>
      </c>
    </row>
    <row r="41" spans="1:30" x14ac:dyDescent="0.45">
      <c r="A41" s="22">
        <v>40</v>
      </c>
      <c r="B41" s="4">
        <v>43.4</v>
      </c>
      <c r="C41" s="4">
        <f t="shared" si="0"/>
        <v>0.75950000000000006</v>
      </c>
      <c r="D41" s="18">
        <v>8.7919999999999998E-2</v>
      </c>
      <c r="E41" s="6">
        <f t="shared" si="1"/>
        <v>-1.055912320584566</v>
      </c>
      <c r="F41" s="6">
        <f t="shared" si="2"/>
        <v>4.9832740597944916E-3</v>
      </c>
      <c r="G41" s="6">
        <f t="shared" si="3"/>
        <v>4.8174326505834815</v>
      </c>
      <c r="H41" s="6">
        <f t="shared" si="4"/>
        <v>-1.6196695759638553</v>
      </c>
      <c r="I41" s="6">
        <f t="shared" si="5"/>
        <v>4.3677010745029755E-2</v>
      </c>
      <c r="J41" s="6">
        <f t="shared" si="6"/>
        <v>12.907413894927375</v>
      </c>
      <c r="K41" s="7">
        <f t="shared" si="7"/>
        <v>57.680520739999999</v>
      </c>
      <c r="N41" s="9">
        <v>32.4</v>
      </c>
      <c r="O41" s="4">
        <f t="shared" si="8"/>
        <v>0.56700000000000006</v>
      </c>
      <c r="P41" s="18">
        <v>0.32207999999999998</v>
      </c>
      <c r="Q41" s="6">
        <f t="shared" si="9"/>
        <v>-0.49203624245542071</v>
      </c>
      <c r="R41" s="6">
        <f t="shared" si="10"/>
        <v>1.6523617356275028E-2</v>
      </c>
      <c r="S41" s="6">
        <f t="shared" si="11"/>
        <v>1.7100609023434725</v>
      </c>
      <c r="T41" s="6">
        <f t="shared" si="12"/>
        <v>-1.5488832930115612</v>
      </c>
      <c r="U41" s="6">
        <f t="shared" si="13"/>
        <v>2.9290230445979292E-2</v>
      </c>
      <c r="V41" s="6">
        <f t="shared" si="14"/>
        <v>36.081896061053875</v>
      </c>
      <c r="W41" s="7">
        <f t="shared" si="15"/>
        <v>58.119642759999998</v>
      </c>
      <c r="Z41" s="26">
        <f t="shared" si="16"/>
        <v>0.43912201999999922</v>
      </c>
      <c r="AC41" s="6">
        <v>57.677438629999997</v>
      </c>
      <c r="AD41" s="6">
        <v>57.742091520000002</v>
      </c>
    </row>
    <row r="42" spans="1:30" x14ac:dyDescent="0.45">
      <c r="A42" s="22">
        <v>41</v>
      </c>
      <c r="B42" s="4">
        <v>43.4</v>
      </c>
      <c r="C42" s="4">
        <f t="shared" si="0"/>
        <v>0.75950000000000006</v>
      </c>
      <c r="D42" s="18">
        <v>8.5790000000000005E-2</v>
      </c>
      <c r="E42" s="6">
        <f t="shared" si="1"/>
        <v>-1.0665633321737196</v>
      </c>
      <c r="F42" s="6">
        <f t="shared" si="2"/>
        <v>4.9832740597944916E-3</v>
      </c>
      <c r="G42" s="6">
        <f t="shared" si="3"/>
        <v>4.8174326505834815</v>
      </c>
      <c r="H42" s="6">
        <f t="shared" si="4"/>
        <v>-1.6196695759638553</v>
      </c>
      <c r="I42" s="6">
        <f t="shared" si="5"/>
        <v>4.3677010745029755E-2</v>
      </c>
      <c r="J42" s="6">
        <f t="shared" si="6"/>
        <v>12.66355536597881</v>
      </c>
      <c r="K42" s="7">
        <f t="shared" si="7"/>
        <v>57.677438629999997</v>
      </c>
      <c r="N42" s="9">
        <v>32.4</v>
      </c>
      <c r="O42" s="4">
        <f t="shared" si="8"/>
        <v>0.56700000000000006</v>
      </c>
      <c r="P42" s="18">
        <v>6.1159999999999999E-2</v>
      </c>
      <c r="Q42" s="6">
        <f t="shared" si="9"/>
        <v>-1.2135325232597174</v>
      </c>
      <c r="R42" s="6">
        <f t="shared" si="10"/>
        <v>1.6523617356275028E-2</v>
      </c>
      <c r="S42" s="6">
        <f t="shared" si="11"/>
        <v>1.7100609023434725</v>
      </c>
      <c r="T42" s="6">
        <f t="shared" si="12"/>
        <v>-1.5488832930115612</v>
      </c>
      <c r="U42" s="6">
        <f t="shared" si="13"/>
        <v>2.9290230445979292E-2</v>
      </c>
      <c r="V42" s="6">
        <f t="shared" si="14"/>
        <v>11.44923630322198</v>
      </c>
      <c r="W42" s="7">
        <f t="shared" si="15"/>
        <v>57.742091520000002</v>
      </c>
      <c r="Z42" s="26">
        <f t="shared" si="16"/>
        <v>6.4652890000004959E-2</v>
      </c>
      <c r="AC42" s="6">
        <v>57.907410339999998</v>
      </c>
      <c r="AD42" s="6">
        <v>57.952239329999998</v>
      </c>
    </row>
    <row r="43" spans="1:30" x14ac:dyDescent="0.45">
      <c r="A43" s="22">
        <v>42</v>
      </c>
      <c r="B43" s="4">
        <v>43.4</v>
      </c>
      <c r="C43" s="4">
        <f t="shared" si="0"/>
        <v>0.75950000000000006</v>
      </c>
      <c r="D43" s="18">
        <v>0.24471999999999999</v>
      </c>
      <c r="E43" s="6">
        <f t="shared" si="1"/>
        <v>-0.61133053602337772</v>
      </c>
      <c r="F43" s="6">
        <f t="shared" si="2"/>
        <v>4.9832740597944916E-3</v>
      </c>
      <c r="G43" s="6">
        <f t="shared" si="3"/>
        <v>4.8174326505834815</v>
      </c>
      <c r="H43" s="6">
        <f t="shared" si="4"/>
        <v>-1.6196695759638553</v>
      </c>
      <c r="I43" s="6">
        <f t="shared" si="5"/>
        <v>4.3677010745029755E-2</v>
      </c>
      <c r="J43" s="6">
        <f t="shared" si="6"/>
        <v>23.086264896349892</v>
      </c>
      <c r="K43" s="7">
        <f t="shared" si="7"/>
        <v>57.907410339999998</v>
      </c>
      <c r="N43" s="9">
        <v>32.4</v>
      </c>
      <c r="O43" s="4">
        <f t="shared" si="8"/>
        <v>0.56700000000000006</v>
      </c>
      <c r="P43" s="18">
        <v>0.20638999999999999</v>
      </c>
      <c r="Q43" s="6">
        <f t="shared" si="9"/>
        <v>-0.68531134895388357</v>
      </c>
      <c r="R43" s="6">
        <f t="shared" si="10"/>
        <v>1.6523617356275028E-2</v>
      </c>
      <c r="S43" s="6">
        <f t="shared" si="11"/>
        <v>1.7100609023434725</v>
      </c>
      <c r="T43" s="6">
        <f t="shared" si="12"/>
        <v>-1.5488832930115612</v>
      </c>
      <c r="U43" s="6">
        <f t="shared" si="13"/>
        <v>2.9290230445979292E-2</v>
      </c>
      <c r="V43" s="6">
        <f t="shared" si="14"/>
        <v>29.483275853714606</v>
      </c>
      <c r="W43" s="7">
        <f t="shared" si="15"/>
        <v>57.952239329999998</v>
      </c>
      <c r="Z43" s="26">
        <f t="shared" si="16"/>
        <v>4.482898999999918E-2</v>
      </c>
      <c r="AC43" s="6">
        <v>57.947521179999995</v>
      </c>
      <c r="AD43" s="6">
        <v>58.006849109999997</v>
      </c>
    </row>
    <row r="44" spans="1:30" x14ac:dyDescent="0.45">
      <c r="A44" s="22">
        <v>43</v>
      </c>
      <c r="B44" s="4">
        <v>43.4</v>
      </c>
      <c r="C44" s="4">
        <f t="shared" si="0"/>
        <v>0.75950000000000006</v>
      </c>
      <c r="D44" s="18">
        <v>0.27244000000000002</v>
      </c>
      <c r="E44" s="6">
        <f t="shared" si="1"/>
        <v>-0.56472912838942879</v>
      </c>
      <c r="F44" s="6">
        <f t="shared" si="2"/>
        <v>4.9832740597944916E-3</v>
      </c>
      <c r="G44" s="6">
        <f t="shared" si="3"/>
        <v>4.8174326505834815</v>
      </c>
      <c r="H44" s="6">
        <f t="shared" si="4"/>
        <v>-1.6196695759638553</v>
      </c>
      <c r="I44" s="6">
        <f t="shared" si="5"/>
        <v>4.3677010745029755E-2</v>
      </c>
      <c r="J44" s="6">
        <f t="shared" si="6"/>
        <v>24.153219956667343</v>
      </c>
      <c r="K44" s="7">
        <f t="shared" si="7"/>
        <v>57.947521179999995</v>
      </c>
      <c r="N44" s="9">
        <v>32.4</v>
      </c>
      <c r="O44" s="4">
        <f t="shared" si="8"/>
        <v>0.56700000000000006</v>
      </c>
      <c r="P44" s="18">
        <v>0.24413000000000001</v>
      </c>
      <c r="Q44" s="6">
        <f t="shared" si="9"/>
        <v>-0.61237884887491345</v>
      </c>
      <c r="R44" s="6">
        <f t="shared" si="10"/>
        <v>1.6523617356275028E-2</v>
      </c>
      <c r="S44" s="6">
        <f t="shared" si="11"/>
        <v>1.7100609023434725</v>
      </c>
      <c r="T44" s="6">
        <f t="shared" si="12"/>
        <v>-1.5488832930115612</v>
      </c>
      <c r="U44" s="6">
        <f t="shared" si="13"/>
        <v>2.9290230445979292E-2</v>
      </c>
      <c r="V44" s="6">
        <f t="shared" si="14"/>
        <v>31.973269922333539</v>
      </c>
      <c r="W44" s="7">
        <f t="shared" si="15"/>
        <v>58.006849109999997</v>
      </c>
      <c r="Z44" s="26">
        <f t="shared" si="16"/>
        <v>5.9327930000002027E-2</v>
      </c>
      <c r="AC44" s="6">
        <v>57.623566820000001</v>
      </c>
      <c r="AD44" s="6">
        <v>58.030218160000004</v>
      </c>
    </row>
    <row r="45" spans="1:30" x14ac:dyDescent="0.45">
      <c r="A45" s="22">
        <v>44</v>
      </c>
      <c r="B45" s="4">
        <v>43.4</v>
      </c>
      <c r="C45" s="4">
        <f t="shared" si="0"/>
        <v>0.75950000000000006</v>
      </c>
      <c r="D45" s="18">
        <v>4.8559999999999999E-2</v>
      </c>
      <c r="E45" s="6">
        <f t="shared" si="1"/>
        <v>-1.3137213219327988</v>
      </c>
      <c r="F45" s="6">
        <f t="shared" si="2"/>
        <v>4.9832740597944916E-3</v>
      </c>
      <c r="G45" s="6">
        <f t="shared" si="3"/>
        <v>4.8174326505834815</v>
      </c>
      <c r="H45" s="6">
        <f t="shared" si="4"/>
        <v>-1.6196695759638553</v>
      </c>
      <c r="I45" s="6">
        <f t="shared" si="5"/>
        <v>4.3677010745029755E-2</v>
      </c>
      <c r="J45" s="6">
        <f t="shared" si="6"/>
        <v>7.004789220056046</v>
      </c>
      <c r="K45" s="7">
        <f t="shared" si="7"/>
        <v>57.623566820000001</v>
      </c>
      <c r="N45" s="9">
        <v>32.4</v>
      </c>
      <c r="O45" s="4">
        <f t="shared" si="8"/>
        <v>0.56700000000000006</v>
      </c>
      <c r="P45" s="18">
        <v>0.26028000000000001</v>
      </c>
      <c r="Q45" s="6">
        <f t="shared" si="9"/>
        <v>-0.58455920193818189</v>
      </c>
      <c r="R45" s="6">
        <f t="shared" si="10"/>
        <v>1.6523617356275028E-2</v>
      </c>
      <c r="S45" s="6">
        <f t="shared" si="11"/>
        <v>1.7100609023434725</v>
      </c>
      <c r="T45" s="6">
        <f t="shared" si="12"/>
        <v>-1.5488832930115612</v>
      </c>
      <c r="U45" s="6">
        <f t="shared" si="13"/>
        <v>2.9290230445979292E-2</v>
      </c>
      <c r="V45" s="6">
        <f t="shared" si="14"/>
        <v>32.923062618162277</v>
      </c>
      <c r="W45" s="7">
        <f t="shared" si="15"/>
        <v>58.030218160000004</v>
      </c>
      <c r="Z45" s="26">
        <f t="shared" si="16"/>
        <v>0.40665134000000336</v>
      </c>
      <c r="AC45" s="6">
        <v>57.672649059999998</v>
      </c>
      <c r="AD45" s="6">
        <v>57.773448010000003</v>
      </c>
    </row>
    <row r="46" spans="1:30" x14ac:dyDescent="0.45">
      <c r="A46" s="22">
        <v>45</v>
      </c>
      <c r="B46" s="4">
        <v>43.4</v>
      </c>
      <c r="C46" s="4">
        <f t="shared" si="0"/>
        <v>0.75950000000000006</v>
      </c>
      <c r="D46" s="18">
        <v>8.2479999999999998E-2</v>
      </c>
      <c r="E46" s="6">
        <f t="shared" si="1"/>
        <v>-1.08365134772454</v>
      </c>
      <c r="F46" s="6">
        <f t="shared" si="2"/>
        <v>4.9832740597944916E-3</v>
      </c>
      <c r="G46" s="6">
        <f t="shared" si="3"/>
        <v>4.8174326505834815</v>
      </c>
      <c r="H46" s="6">
        <f t="shared" si="4"/>
        <v>-1.6196695759638553</v>
      </c>
      <c r="I46" s="6">
        <f t="shared" si="5"/>
        <v>4.3677010745029755E-2</v>
      </c>
      <c r="J46" s="6">
        <f t="shared" si="6"/>
        <v>12.272319444395855</v>
      </c>
      <c r="K46" s="7">
        <f t="shared" si="7"/>
        <v>57.672649059999998</v>
      </c>
      <c r="N46" s="9">
        <v>32.4</v>
      </c>
      <c r="O46" s="4">
        <f t="shared" si="8"/>
        <v>0.56700000000000006</v>
      </c>
      <c r="P46" s="18">
        <v>8.2830000000000001E-2</v>
      </c>
      <c r="Q46" s="6">
        <f t="shared" si="9"/>
        <v>-1.0818123386410743</v>
      </c>
      <c r="R46" s="6">
        <f t="shared" si="10"/>
        <v>1.6523617356275028E-2</v>
      </c>
      <c r="S46" s="6">
        <f t="shared" si="11"/>
        <v>1.7100609023434725</v>
      </c>
      <c r="T46" s="6">
        <f t="shared" si="12"/>
        <v>-1.5488832930115612</v>
      </c>
      <c r="U46" s="6">
        <f t="shared" si="13"/>
        <v>2.9290230445979292E-2</v>
      </c>
      <c r="V46" s="6">
        <f t="shared" si="14"/>
        <v>15.946305210261752</v>
      </c>
      <c r="W46" s="7">
        <f t="shared" si="15"/>
        <v>57.773448010000003</v>
      </c>
      <c r="Z46" s="26">
        <f t="shared" si="16"/>
        <v>0.10079895000000505</v>
      </c>
      <c r="AC46" s="6">
        <v>57.77377989</v>
      </c>
      <c r="AD46" s="6">
        <v>57.852106929999998</v>
      </c>
    </row>
    <row r="47" spans="1:30" x14ac:dyDescent="0.45">
      <c r="A47" s="22">
        <v>46</v>
      </c>
      <c r="B47" s="4">
        <v>43.4</v>
      </c>
      <c r="C47" s="4">
        <f t="shared" si="0"/>
        <v>0.75950000000000006</v>
      </c>
      <c r="D47" s="18">
        <v>0.15237000000000001</v>
      </c>
      <c r="E47" s="6">
        <f t="shared" si="1"/>
        <v>-0.81710053245173986</v>
      </c>
      <c r="F47" s="6">
        <f t="shared" si="2"/>
        <v>4.9832740597944916E-3</v>
      </c>
      <c r="G47" s="6">
        <f t="shared" si="3"/>
        <v>4.8174326505834815</v>
      </c>
      <c r="H47" s="6">
        <f t="shared" si="4"/>
        <v>-1.6196695759638553</v>
      </c>
      <c r="I47" s="6">
        <f t="shared" si="5"/>
        <v>4.3677010745029755E-2</v>
      </c>
      <c r="J47" s="6">
        <f t="shared" si="6"/>
        <v>18.375090919047022</v>
      </c>
      <c r="K47" s="7">
        <f t="shared" si="7"/>
        <v>57.77377989</v>
      </c>
      <c r="N47" s="9">
        <v>32.4</v>
      </c>
      <c r="O47" s="4">
        <f t="shared" si="8"/>
        <v>0.56700000000000006</v>
      </c>
      <c r="P47" s="18">
        <v>0.13719000000000001</v>
      </c>
      <c r="Q47" s="6">
        <f t="shared" si="9"/>
        <v>-0.86267754389965567</v>
      </c>
      <c r="R47" s="6">
        <f t="shared" si="10"/>
        <v>1.6523617356275028E-2</v>
      </c>
      <c r="S47" s="6">
        <f t="shared" si="11"/>
        <v>1.7100609023434725</v>
      </c>
      <c r="T47" s="6">
        <f t="shared" si="12"/>
        <v>-1.5488832930115612</v>
      </c>
      <c r="U47" s="6">
        <f t="shared" si="13"/>
        <v>2.9290230445979292E-2</v>
      </c>
      <c r="V47" s="6">
        <f t="shared" si="14"/>
        <v>23.427803013618895</v>
      </c>
      <c r="W47" s="7">
        <f t="shared" si="15"/>
        <v>57.852106929999998</v>
      </c>
      <c r="Z47" s="26">
        <f t="shared" si="16"/>
        <v>7.8327039999997794E-2</v>
      </c>
      <c r="AC47" s="6">
        <v>57.666195439999996</v>
      </c>
      <c r="AD47" s="6">
        <v>57.879353940000001</v>
      </c>
    </row>
    <row r="48" spans="1:30" x14ac:dyDescent="0.45">
      <c r="A48" s="22">
        <v>47</v>
      </c>
      <c r="B48" s="4">
        <v>43.4</v>
      </c>
      <c r="C48" s="4">
        <f t="shared" si="0"/>
        <v>0.75950000000000006</v>
      </c>
      <c r="D48" s="18">
        <v>7.8020000000000006E-2</v>
      </c>
      <c r="E48" s="6">
        <f t="shared" si="1"/>
        <v>-1.1077940540242275</v>
      </c>
      <c r="F48" s="6">
        <f t="shared" si="2"/>
        <v>4.9832740597944916E-3</v>
      </c>
      <c r="G48" s="6">
        <f t="shared" si="3"/>
        <v>4.8174326505834815</v>
      </c>
      <c r="H48" s="6">
        <f t="shared" si="4"/>
        <v>-1.6196695759638553</v>
      </c>
      <c r="I48" s="6">
        <f t="shared" si="5"/>
        <v>4.3677010745029755E-2</v>
      </c>
      <c r="J48" s="6">
        <f t="shared" si="6"/>
        <v>11.719563981330314</v>
      </c>
      <c r="K48" s="7">
        <f t="shared" si="7"/>
        <v>57.666195439999996</v>
      </c>
      <c r="N48" s="9">
        <v>32.4</v>
      </c>
      <c r="O48" s="4">
        <f t="shared" si="8"/>
        <v>0.56700000000000006</v>
      </c>
      <c r="P48" s="18">
        <v>0.15601999999999999</v>
      </c>
      <c r="Q48" s="6">
        <f t="shared" si="9"/>
        <v>-0.80681972643465472</v>
      </c>
      <c r="R48" s="6">
        <f t="shared" si="10"/>
        <v>1.6523617356275028E-2</v>
      </c>
      <c r="S48" s="6">
        <f t="shared" si="11"/>
        <v>1.7100609023434725</v>
      </c>
      <c r="T48" s="6">
        <f t="shared" si="12"/>
        <v>-1.5488832930115612</v>
      </c>
      <c r="U48" s="6">
        <f t="shared" si="13"/>
        <v>2.9290230445979292E-2</v>
      </c>
      <c r="V48" s="6">
        <f t="shared" si="14"/>
        <v>25.334849035944359</v>
      </c>
      <c r="W48" s="7">
        <f t="shared" si="15"/>
        <v>57.879353940000001</v>
      </c>
      <c r="Z48" s="26">
        <f t="shared" si="16"/>
        <v>0.2131585000000058</v>
      </c>
      <c r="AC48" s="6">
        <v>57.968806549999996</v>
      </c>
      <c r="AD48" s="6">
        <v>57.931503820000003</v>
      </c>
    </row>
    <row r="49" spans="1:30" x14ac:dyDescent="0.45">
      <c r="A49" s="22">
        <v>48</v>
      </c>
      <c r="B49" s="4">
        <v>43.4</v>
      </c>
      <c r="C49" s="4">
        <f t="shared" si="0"/>
        <v>0.75950000000000006</v>
      </c>
      <c r="D49" s="18">
        <v>0.28715000000000002</v>
      </c>
      <c r="E49" s="6">
        <f t="shared" si="1"/>
        <v>-0.54189117938281472</v>
      </c>
      <c r="F49" s="6">
        <f t="shared" si="2"/>
        <v>4.9832740597944916E-3</v>
      </c>
      <c r="G49" s="6">
        <f t="shared" si="3"/>
        <v>4.8174326505834815</v>
      </c>
      <c r="H49" s="6">
        <f t="shared" si="4"/>
        <v>-1.6196695759638553</v>
      </c>
      <c r="I49" s="6">
        <f t="shared" si="5"/>
        <v>4.3677010745029755E-2</v>
      </c>
      <c r="J49" s="6">
        <f t="shared" si="6"/>
        <v>24.676102558224795</v>
      </c>
      <c r="K49" s="7">
        <f t="shared" si="7"/>
        <v>57.968806549999996</v>
      </c>
      <c r="N49" s="9">
        <v>32.4</v>
      </c>
      <c r="O49" s="4">
        <f t="shared" si="8"/>
        <v>0.56700000000000006</v>
      </c>
      <c r="P49" s="18">
        <v>0.19206000000000001</v>
      </c>
      <c r="Q49" s="6">
        <f t="shared" si="9"/>
        <v>-0.71656307547222398</v>
      </c>
      <c r="R49" s="6">
        <f t="shared" si="10"/>
        <v>1.6523617356275028E-2</v>
      </c>
      <c r="S49" s="6">
        <f t="shared" si="11"/>
        <v>1.7100609023434725</v>
      </c>
      <c r="T49" s="6">
        <f t="shared" si="12"/>
        <v>-1.5488832930115612</v>
      </c>
      <c r="U49" s="6">
        <f t="shared" si="13"/>
        <v>2.9290230445979292E-2</v>
      </c>
      <c r="V49" s="6">
        <f t="shared" si="14"/>
        <v>28.416308266143769</v>
      </c>
      <c r="W49" s="7">
        <f t="shared" si="15"/>
        <v>57.931503820000003</v>
      </c>
      <c r="Z49" s="26">
        <f t="shared" si="16"/>
        <v>-3.7302729999993289E-2</v>
      </c>
      <c r="AC49" s="6">
        <v>57.698145199999999</v>
      </c>
      <c r="AD49" s="6">
        <v>57.80432699</v>
      </c>
    </row>
    <row r="50" spans="1:30" x14ac:dyDescent="0.45">
      <c r="A50" s="22">
        <v>49</v>
      </c>
      <c r="B50" s="4">
        <v>43.4</v>
      </c>
      <c r="C50" s="4">
        <f t="shared" si="0"/>
        <v>0.75950000000000006</v>
      </c>
      <c r="D50" s="18">
        <v>0.10009999999999999</v>
      </c>
      <c r="E50" s="6">
        <f t="shared" si="1"/>
        <v>-0.99956592252068144</v>
      </c>
      <c r="F50" s="6">
        <f t="shared" si="2"/>
        <v>4.9832740597944916E-3</v>
      </c>
      <c r="G50" s="6">
        <f t="shared" si="3"/>
        <v>4.8174326505834815</v>
      </c>
      <c r="H50" s="6">
        <f t="shared" si="4"/>
        <v>-1.6196695759638553</v>
      </c>
      <c r="I50" s="6">
        <f t="shared" si="5"/>
        <v>4.3677010745029755E-2</v>
      </c>
      <c r="J50" s="6">
        <f t="shared" si="6"/>
        <v>14.197483821938039</v>
      </c>
      <c r="K50" s="7">
        <f t="shared" si="7"/>
        <v>57.698145199999999</v>
      </c>
      <c r="N50" s="9">
        <v>32.4</v>
      </c>
      <c r="O50" s="4">
        <f t="shared" si="8"/>
        <v>0.56700000000000006</v>
      </c>
      <c r="P50" s="18">
        <v>0.10417</v>
      </c>
      <c r="Q50" s="6">
        <f t="shared" si="9"/>
        <v>-0.9822573358385015</v>
      </c>
      <c r="R50" s="6">
        <f t="shared" si="10"/>
        <v>1.6523617356275028E-2</v>
      </c>
      <c r="S50" s="6">
        <f t="shared" si="11"/>
        <v>1.7100609023434725</v>
      </c>
      <c r="T50" s="6">
        <f t="shared" si="12"/>
        <v>-1.5488832930115612</v>
      </c>
      <c r="U50" s="6">
        <f t="shared" si="13"/>
        <v>2.9290230445979292E-2</v>
      </c>
      <c r="V50" s="6">
        <f t="shared" si="14"/>
        <v>19.345220182480375</v>
      </c>
      <c r="W50" s="7">
        <f t="shared" si="15"/>
        <v>57.80432699</v>
      </c>
      <c r="Z50" s="26">
        <f t="shared" si="16"/>
        <v>0.10618179000000083</v>
      </c>
      <c r="AC50" s="6">
        <v>57.625853079999999</v>
      </c>
      <c r="AD50" s="6">
        <v>58.038712050000001</v>
      </c>
    </row>
    <row r="51" spans="1:30" x14ac:dyDescent="0.45">
      <c r="A51" s="22">
        <v>50</v>
      </c>
      <c r="B51" s="4">
        <v>43.4</v>
      </c>
      <c r="C51" s="4">
        <f t="shared" si="0"/>
        <v>0.75950000000000006</v>
      </c>
      <c r="D51" s="18">
        <v>5.0139999999999997E-2</v>
      </c>
      <c r="E51" s="6">
        <f t="shared" si="1"/>
        <v>-1.2998156703778023</v>
      </c>
      <c r="F51" s="6">
        <f t="shared" si="2"/>
        <v>4.9832740597944916E-3</v>
      </c>
      <c r="G51" s="6">
        <f t="shared" si="3"/>
        <v>4.8174326505834815</v>
      </c>
      <c r="H51" s="6">
        <f t="shared" si="4"/>
        <v>-1.6196695759638553</v>
      </c>
      <c r="I51" s="6">
        <f t="shared" si="5"/>
        <v>4.3677010745029755E-2</v>
      </c>
      <c r="J51" s="6">
        <f t="shared" si="6"/>
        <v>7.3231638367662537</v>
      </c>
      <c r="K51" s="7">
        <f t="shared" si="7"/>
        <v>57.625853079999999</v>
      </c>
      <c r="N51" s="9">
        <v>32.4</v>
      </c>
      <c r="O51" s="4">
        <f t="shared" si="8"/>
        <v>0.56700000000000006</v>
      </c>
      <c r="P51" s="18">
        <v>0.26615</v>
      </c>
      <c r="Q51" s="6">
        <f t="shared" si="9"/>
        <v>-0.57487352949122639</v>
      </c>
      <c r="R51" s="6">
        <f t="shared" si="10"/>
        <v>1.6523617356275028E-2</v>
      </c>
      <c r="S51" s="6">
        <f t="shared" si="11"/>
        <v>1.7100609023434725</v>
      </c>
      <c r="T51" s="6">
        <f t="shared" si="12"/>
        <v>-1.5488832930115612</v>
      </c>
      <c r="U51" s="6">
        <f t="shared" si="13"/>
        <v>2.9290230445979292E-2</v>
      </c>
      <c r="V51" s="6">
        <f t="shared" si="14"/>
        <v>33.253741902670434</v>
      </c>
      <c r="W51" s="7">
        <f t="shared" si="15"/>
        <v>58.038712050000001</v>
      </c>
      <c r="Z51" s="26">
        <f t="shared" si="16"/>
        <v>0.41285897000000205</v>
      </c>
      <c r="AC51" s="6">
        <v>57.684688099999995</v>
      </c>
      <c r="AD51" s="6">
        <v>57.791998550000002</v>
      </c>
    </row>
    <row r="52" spans="1:30" x14ac:dyDescent="0.45">
      <c r="A52" s="22">
        <v>51</v>
      </c>
      <c r="B52" s="4">
        <v>43.4</v>
      </c>
      <c r="C52" s="4">
        <f t="shared" si="0"/>
        <v>0.75950000000000006</v>
      </c>
      <c r="D52" s="18">
        <v>9.0800000000000006E-2</v>
      </c>
      <c r="E52" s="6">
        <f t="shared" si="1"/>
        <v>-1.0419141514789148</v>
      </c>
      <c r="F52" s="6">
        <f t="shared" si="2"/>
        <v>4.9832740597944916E-3</v>
      </c>
      <c r="G52" s="6">
        <f t="shared" si="3"/>
        <v>4.8174326505834815</v>
      </c>
      <c r="H52" s="6">
        <f t="shared" si="4"/>
        <v>-1.6196695759638553</v>
      </c>
      <c r="I52" s="6">
        <f t="shared" si="5"/>
        <v>4.3677010745029755E-2</v>
      </c>
      <c r="J52" s="6">
        <f t="shared" si="6"/>
        <v>13.227906732392086</v>
      </c>
      <c r="K52" s="7">
        <f t="shared" si="7"/>
        <v>57.684688099999995</v>
      </c>
      <c r="N52" s="9">
        <v>32.4</v>
      </c>
      <c r="O52" s="4">
        <f t="shared" si="8"/>
        <v>0.56700000000000006</v>
      </c>
      <c r="P52" s="18">
        <v>9.5649999999999999E-2</v>
      </c>
      <c r="Q52" s="6">
        <f t="shared" si="9"/>
        <v>-1.0193150256366854</v>
      </c>
      <c r="R52" s="6">
        <f t="shared" si="10"/>
        <v>1.6523617356275028E-2</v>
      </c>
      <c r="S52" s="6">
        <f t="shared" si="11"/>
        <v>1.7100609023434725</v>
      </c>
      <c r="T52" s="6">
        <f t="shared" si="12"/>
        <v>-1.5488832930115612</v>
      </c>
      <c r="U52" s="6">
        <f t="shared" si="13"/>
        <v>2.9290230445979292E-2</v>
      </c>
      <c r="V52" s="6">
        <f t="shared" si="14"/>
        <v>18.080030758090889</v>
      </c>
      <c r="W52" s="7">
        <f t="shared" si="15"/>
        <v>57.791998550000002</v>
      </c>
      <c r="Z52" s="26">
        <f t="shared" si="16"/>
        <v>0.10731045000000705</v>
      </c>
      <c r="AC52" s="6">
        <v>57.623451060000001</v>
      </c>
      <c r="AD52" s="6">
        <v>57.746287819999999</v>
      </c>
    </row>
    <row r="53" spans="1:30" x14ac:dyDescent="0.45">
      <c r="A53" s="22">
        <v>52</v>
      </c>
      <c r="B53" s="4">
        <v>43.4</v>
      </c>
      <c r="C53" s="4">
        <f t="shared" si="0"/>
        <v>0.75950000000000006</v>
      </c>
      <c r="D53" s="18">
        <v>4.8480000000000002E-2</v>
      </c>
      <c r="E53" s="6">
        <f t="shared" si="1"/>
        <v>-1.3144373888417702</v>
      </c>
      <c r="F53" s="6">
        <f t="shared" si="2"/>
        <v>4.9832740597944916E-3</v>
      </c>
      <c r="G53" s="6">
        <f t="shared" si="3"/>
        <v>4.8174326505834815</v>
      </c>
      <c r="H53" s="6">
        <f t="shared" si="4"/>
        <v>-1.6196695759638553</v>
      </c>
      <c r="I53" s="6">
        <f t="shared" si="5"/>
        <v>4.3677010745029755E-2</v>
      </c>
      <c r="J53" s="6">
        <f t="shared" si="6"/>
        <v>6.9883946248958706</v>
      </c>
      <c r="K53" s="7">
        <f t="shared" si="7"/>
        <v>57.623451060000001</v>
      </c>
      <c r="N53" s="9">
        <v>32.4</v>
      </c>
      <c r="O53" s="4">
        <f t="shared" si="8"/>
        <v>0.56700000000000006</v>
      </c>
      <c r="P53" s="18">
        <v>6.4060000000000006E-2</v>
      </c>
      <c r="Q53" s="6">
        <f t="shared" si="9"/>
        <v>-1.1934130656721971</v>
      </c>
      <c r="R53" s="6">
        <f t="shared" si="10"/>
        <v>1.6523617356275028E-2</v>
      </c>
      <c r="S53" s="6">
        <f t="shared" si="11"/>
        <v>1.7100609023434725</v>
      </c>
      <c r="T53" s="6">
        <f t="shared" si="12"/>
        <v>-1.5488832930115612</v>
      </c>
      <c r="U53" s="6">
        <f t="shared" si="13"/>
        <v>2.9290230445979292E-2</v>
      </c>
      <c r="V53" s="6">
        <f t="shared" si="14"/>
        <v>12.136136244983351</v>
      </c>
      <c r="W53" s="7">
        <f t="shared" si="15"/>
        <v>57.746287819999999</v>
      </c>
      <c r="Z53" s="26">
        <f t="shared" si="16"/>
        <v>0.12283675999999843</v>
      </c>
      <c r="AC53" s="6">
        <v>57.610977919999996</v>
      </c>
      <c r="AD53" s="6">
        <v>57.828868110000002</v>
      </c>
    </row>
    <row r="54" spans="1:30" x14ac:dyDescent="0.45">
      <c r="A54" s="22">
        <v>53</v>
      </c>
      <c r="B54" s="4">
        <v>43.4</v>
      </c>
      <c r="C54" s="4">
        <f t="shared" si="0"/>
        <v>0.75950000000000006</v>
      </c>
      <c r="D54" s="18">
        <v>3.986E-2</v>
      </c>
      <c r="E54" s="6">
        <f t="shared" si="1"/>
        <v>-1.3994627056355311</v>
      </c>
      <c r="F54" s="6">
        <f t="shared" si="2"/>
        <v>4.9832740597944916E-3</v>
      </c>
      <c r="G54" s="6">
        <f t="shared" si="3"/>
        <v>4.8174326505834815</v>
      </c>
      <c r="H54" s="6">
        <f t="shared" si="4"/>
        <v>-1.6196695759638553</v>
      </c>
      <c r="I54" s="6">
        <f t="shared" si="5"/>
        <v>4.3677010745029755E-2</v>
      </c>
      <c r="J54" s="6">
        <f t="shared" si="6"/>
        <v>5.0417111100805529</v>
      </c>
      <c r="K54" s="7">
        <f t="shared" si="7"/>
        <v>57.610977919999996</v>
      </c>
      <c r="N54" s="9">
        <v>32.4</v>
      </c>
      <c r="O54" s="4">
        <f t="shared" si="8"/>
        <v>0.56700000000000006</v>
      </c>
      <c r="P54" s="18">
        <v>0.12113</v>
      </c>
      <c r="Q54" s="6">
        <f t="shared" si="9"/>
        <v>-0.91674828277839671</v>
      </c>
      <c r="R54" s="6">
        <f t="shared" si="10"/>
        <v>1.6523617356275028E-2</v>
      </c>
      <c r="S54" s="6">
        <f t="shared" si="11"/>
        <v>1.7100609023434725</v>
      </c>
      <c r="T54" s="6">
        <f t="shared" si="12"/>
        <v>-1.5488832930115612</v>
      </c>
      <c r="U54" s="6">
        <f t="shared" si="13"/>
        <v>2.9290230445979292E-2</v>
      </c>
      <c r="V54" s="6">
        <f t="shared" si="14"/>
        <v>21.581769778118577</v>
      </c>
      <c r="W54" s="7">
        <f t="shared" si="15"/>
        <v>57.828868110000002</v>
      </c>
      <c r="Z54" s="26">
        <f t="shared" si="16"/>
        <v>0.21789019000000565</v>
      </c>
      <c r="AC54" s="6">
        <v>57.864752779999996</v>
      </c>
      <c r="AD54" s="6">
        <v>57.899915810000003</v>
      </c>
    </row>
    <row r="55" spans="1:30" x14ac:dyDescent="0.45">
      <c r="A55" s="22">
        <v>54</v>
      </c>
      <c r="B55" s="4">
        <v>43.4</v>
      </c>
      <c r="C55" s="4">
        <f t="shared" si="0"/>
        <v>0.75950000000000006</v>
      </c>
      <c r="D55" s="18">
        <v>0.21523999999999999</v>
      </c>
      <c r="E55" s="6">
        <f t="shared" si="1"/>
        <v>-0.66707701662554375</v>
      </c>
      <c r="F55" s="6">
        <f t="shared" si="2"/>
        <v>4.9832740597944916E-3</v>
      </c>
      <c r="G55" s="6">
        <f t="shared" si="3"/>
        <v>4.8174326505834815</v>
      </c>
      <c r="H55" s="6">
        <f t="shared" si="4"/>
        <v>-1.6196695759638553</v>
      </c>
      <c r="I55" s="6">
        <f t="shared" si="5"/>
        <v>4.3677010745029755E-2</v>
      </c>
      <c r="J55" s="6">
        <f t="shared" si="6"/>
        <v>21.809930283443499</v>
      </c>
      <c r="K55" s="7">
        <f t="shared" si="7"/>
        <v>57.864752779999996</v>
      </c>
      <c r="N55" s="9">
        <v>32.4</v>
      </c>
      <c r="O55" s="4">
        <f t="shared" si="8"/>
        <v>0.56700000000000006</v>
      </c>
      <c r="P55" s="18">
        <v>0.17022999999999999</v>
      </c>
      <c r="Q55" s="6">
        <f t="shared" si="9"/>
        <v>-0.76896390085342947</v>
      </c>
      <c r="R55" s="6">
        <f t="shared" si="10"/>
        <v>1.6523617356275028E-2</v>
      </c>
      <c r="S55" s="6">
        <f t="shared" si="11"/>
        <v>1.7100609023434725</v>
      </c>
      <c r="T55" s="6">
        <f t="shared" si="12"/>
        <v>-1.5488832930115612</v>
      </c>
      <c r="U55" s="6">
        <f t="shared" si="13"/>
        <v>2.9290230445979292E-2</v>
      </c>
      <c r="V55" s="6">
        <f t="shared" si="14"/>
        <v>26.627287675204766</v>
      </c>
      <c r="W55" s="7">
        <f t="shared" si="15"/>
        <v>57.899915810000003</v>
      </c>
      <c r="Z55" s="26">
        <f t="shared" si="16"/>
        <v>3.5163030000006756E-2</v>
      </c>
      <c r="AC55" s="6">
        <v>57.726969439999998</v>
      </c>
      <c r="AD55" s="6">
        <v>58.009916750000002</v>
      </c>
    </row>
    <row r="56" spans="1:30" x14ac:dyDescent="0.45">
      <c r="A56" s="22">
        <v>55</v>
      </c>
      <c r="B56" s="4">
        <v>43.4</v>
      </c>
      <c r="C56" s="4">
        <f t="shared" si="0"/>
        <v>0.75950000000000006</v>
      </c>
      <c r="D56" s="18">
        <v>0.12002</v>
      </c>
      <c r="E56" s="6">
        <f t="shared" si="1"/>
        <v>-0.92074637756992228</v>
      </c>
      <c r="F56" s="6">
        <f t="shared" si="2"/>
        <v>4.9832740597944916E-3</v>
      </c>
      <c r="G56" s="6">
        <f t="shared" si="3"/>
        <v>4.8174326505834815</v>
      </c>
      <c r="H56" s="6">
        <f t="shared" si="4"/>
        <v>-1.6196695759638553</v>
      </c>
      <c r="I56" s="6">
        <f t="shared" si="5"/>
        <v>4.3677010745029755E-2</v>
      </c>
      <c r="J56" s="6">
        <f t="shared" si="6"/>
        <v>16.002084082035474</v>
      </c>
      <c r="K56" s="7">
        <f t="shared" si="7"/>
        <v>57.726969439999998</v>
      </c>
      <c r="N56" s="9">
        <v>32.4</v>
      </c>
      <c r="O56" s="4">
        <f t="shared" si="8"/>
        <v>0.56700000000000006</v>
      </c>
      <c r="P56" s="18">
        <v>0.24625</v>
      </c>
      <c r="Q56" s="6">
        <f t="shared" si="9"/>
        <v>-0.60862376083035064</v>
      </c>
      <c r="R56" s="6">
        <f t="shared" si="10"/>
        <v>1.6523617356275028E-2</v>
      </c>
      <c r="S56" s="6">
        <f t="shared" si="11"/>
        <v>1.7100609023434725</v>
      </c>
      <c r="T56" s="6">
        <f t="shared" si="12"/>
        <v>-1.5488832930115612</v>
      </c>
      <c r="U56" s="6">
        <f t="shared" si="13"/>
        <v>2.9290230445979292E-2</v>
      </c>
      <c r="V56" s="6">
        <f t="shared" si="14"/>
        <v>32.1014726707376</v>
      </c>
      <c r="W56" s="7">
        <f t="shared" si="15"/>
        <v>58.009916750000002</v>
      </c>
      <c r="Z56" s="26">
        <f t="shared" si="16"/>
        <v>0.28294731000000439</v>
      </c>
      <c r="AC56" s="6">
        <v>57.661565039999999</v>
      </c>
      <c r="AD56" s="6">
        <v>57.842788249999998</v>
      </c>
    </row>
    <row r="57" spans="1:30" x14ac:dyDescent="0.45">
      <c r="A57" s="22">
        <v>56</v>
      </c>
      <c r="B57" s="4">
        <v>43.4</v>
      </c>
      <c r="C57" s="4">
        <f t="shared" si="0"/>
        <v>0.75950000000000006</v>
      </c>
      <c r="D57" s="18">
        <v>7.4819999999999998E-2</v>
      </c>
      <c r="E57" s="6">
        <f t="shared" si="1"/>
        <v>-1.1259822961378139</v>
      </c>
      <c r="F57" s="6">
        <f t="shared" si="2"/>
        <v>4.9832740597944916E-3</v>
      </c>
      <c r="G57" s="6">
        <f t="shared" si="3"/>
        <v>4.8174326505834815</v>
      </c>
      <c r="H57" s="6">
        <f t="shared" si="4"/>
        <v>-1.6196695759638553</v>
      </c>
      <c r="I57" s="6">
        <f t="shared" si="5"/>
        <v>4.3677010745029755E-2</v>
      </c>
      <c r="J57" s="6">
        <f t="shared" si="6"/>
        <v>11.303137998797704</v>
      </c>
      <c r="K57" s="7">
        <f t="shared" si="7"/>
        <v>57.661565039999999</v>
      </c>
      <c r="N57" s="9">
        <v>32.4</v>
      </c>
      <c r="O57" s="4">
        <f t="shared" si="8"/>
        <v>0.56700000000000006</v>
      </c>
      <c r="P57" s="18">
        <v>0.13075000000000001</v>
      </c>
      <c r="Q57" s="6">
        <f t="shared" si="9"/>
        <v>-0.88355830246068812</v>
      </c>
      <c r="R57" s="6">
        <f t="shared" si="10"/>
        <v>1.6523617356275028E-2</v>
      </c>
      <c r="S57" s="6">
        <f t="shared" si="11"/>
        <v>1.7100609023434725</v>
      </c>
      <c r="T57" s="6">
        <f t="shared" si="12"/>
        <v>-1.5488832930115612</v>
      </c>
      <c r="U57" s="6">
        <f t="shared" si="13"/>
        <v>2.9290230445979292E-2</v>
      </c>
      <c r="V57" s="6">
        <f t="shared" si="14"/>
        <v>22.714911437038666</v>
      </c>
      <c r="W57" s="7">
        <f t="shared" si="15"/>
        <v>57.842788249999998</v>
      </c>
      <c r="Z57" s="26">
        <f t="shared" si="16"/>
        <v>0.18122320999999886</v>
      </c>
      <c r="AC57" s="6">
        <v>57.624507369999996</v>
      </c>
      <c r="AD57" s="6">
        <v>57.79570287</v>
      </c>
    </row>
    <row r="58" spans="1:30" x14ac:dyDescent="0.45">
      <c r="A58" s="22">
        <v>57</v>
      </c>
      <c r="B58" s="4">
        <v>43.4</v>
      </c>
      <c r="C58" s="4">
        <f t="shared" si="0"/>
        <v>0.75950000000000006</v>
      </c>
      <c r="D58" s="18">
        <v>4.9209999999999997E-2</v>
      </c>
      <c r="E58" s="6">
        <f t="shared" si="1"/>
        <v>-1.3079466349659192</v>
      </c>
      <c r="F58" s="6">
        <f t="shared" si="2"/>
        <v>4.9832740597944916E-3</v>
      </c>
      <c r="G58" s="6">
        <f t="shared" si="3"/>
        <v>4.8174326505834815</v>
      </c>
      <c r="H58" s="6">
        <f t="shared" si="4"/>
        <v>-1.6196695759638553</v>
      </c>
      <c r="I58" s="6">
        <f t="shared" si="5"/>
        <v>4.3677010745029755E-2</v>
      </c>
      <c r="J58" s="6">
        <f t="shared" si="6"/>
        <v>7.137002640076707</v>
      </c>
      <c r="K58" s="7">
        <f t="shared" si="7"/>
        <v>57.624507369999996</v>
      </c>
      <c r="N58" s="9">
        <v>32.4</v>
      </c>
      <c r="O58" s="4">
        <f t="shared" si="8"/>
        <v>0.56700000000000006</v>
      </c>
      <c r="P58" s="18">
        <v>9.8210000000000006E-2</v>
      </c>
      <c r="Q58" s="6">
        <f t="shared" si="9"/>
        <v>-1.0078442889573833</v>
      </c>
      <c r="R58" s="6">
        <f t="shared" si="10"/>
        <v>1.6523617356275028E-2</v>
      </c>
      <c r="S58" s="6">
        <f t="shared" si="11"/>
        <v>1.7100609023434725</v>
      </c>
      <c r="T58" s="6">
        <f t="shared" si="12"/>
        <v>-1.5488832930115612</v>
      </c>
      <c r="U58" s="6">
        <f t="shared" si="13"/>
        <v>2.9290230445979292E-2</v>
      </c>
      <c r="V58" s="6">
        <f t="shared" si="14"/>
        <v>18.471654057213026</v>
      </c>
      <c r="W58" s="7">
        <f t="shared" si="15"/>
        <v>57.79570287</v>
      </c>
      <c r="Z58" s="26">
        <f t="shared" si="16"/>
        <v>0.17119550000000316</v>
      </c>
      <c r="AC58" s="6">
        <v>57.730225470000001</v>
      </c>
      <c r="AD58" s="6">
        <v>57.948448470000002</v>
      </c>
    </row>
    <row r="59" spans="1:30" x14ac:dyDescent="0.45">
      <c r="A59" s="22">
        <v>58</v>
      </c>
      <c r="B59" s="4">
        <v>43.2</v>
      </c>
      <c r="C59" s="4">
        <f t="shared" si="0"/>
        <v>0.75600000000000012</v>
      </c>
      <c r="D59" s="18">
        <v>0.12101000000000001</v>
      </c>
      <c r="E59" s="6">
        <f t="shared" si="1"/>
        <v>-0.9171787390606706</v>
      </c>
      <c r="F59" s="6">
        <f t="shared" si="2"/>
        <v>5.0891931768828275E-3</v>
      </c>
      <c r="G59" s="6">
        <f t="shared" si="3"/>
        <v>4.79787029348822</v>
      </c>
      <c r="H59" s="6">
        <f t="shared" si="4"/>
        <v>-1.6123025607606856</v>
      </c>
      <c r="I59" s="6">
        <f t="shared" si="5"/>
        <v>4.3371873883710221E-2</v>
      </c>
      <c r="J59" s="6">
        <f t="shared" si="6"/>
        <v>16.027064534121784</v>
      </c>
      <c r="K59" s="7">
        <f t="shared" si="7"/>
        <v>57.730225470000001</v>
      </c>
      <c r="N59" s="9">
        <v>32.200000000000003</v>
      </c>
      <c r="O59" s="4">
        <f t="shared" si="8"/>
        <v>0.56350000000000011</v>
      </c>
      <c r="P59" s="18">
        <v>0.20251</v>
      </c>
      <c r="Q59" s="6">
        <f t="shared" si="9"/>
        <v>-0.69355352633776024</v>
      </c>
      <c r="R59" s="6">
        <f t="shared" si="10"/>
        <v>1.6911685106081667E-2</v>
      </c>
      <c r="S59" s="6">
        <f t="shared" si="11"/>
        <v>1.6997125686792476</v>
      </c>
      <c r="T59" s="6">
        <f t="shared" si="12"/>
        <v>-1.5414376306276758</v>
      </c>
      <c r="U59" s="6">
        <f t="shared" si="13"/>
        <v>2.9064456346141992E-2</v>
      </c>
      <c r="V59" s="6">
        <f t="shared" si="14"/>
        <v>29.172543060571076</v>
      </c>
      <c r="W59" s="7">
        <f t="shared" si="15"/>
        <v>57.948448470000002</v>
      </c>
      <c r="Z59" s="26">
        <f t="shared" si="16"/>
        <v>0.21822300000000183</v>
      </c>
      <c r="AC59" s="6">
        <v>57.773114550000003</v>
      </c>
      <c r="AD59" s="6">
        <v>57.937002700000001</v>
      </c>
    </row>
    <row r="60" spans="1:30" x14ac:dyDescent="0.45">
      <c r="A60" s="22">
        <v>59</v>
      </c>
      <c r="B60" s="4">
        <v>43.2</v>
      </c>
      <c r="C60" s="4">
        <f t="shared" si="0"/>
        <v>0.75600000000000012</v>
      </c>
      <c r="D60" s="18">
        <v>0.15065000000000001</v>
      </c>
      <c r="E60" s="6">
        <f t="shared" si="1"/>
        <v>-0.82203086399062408</v>
      </c>
      <c r="F60" s="6">
        <f t="shared" si="2"/>
        <v>5.0891931768828275E-3</v>
      </c>
      <c r="G60" s="6">
        <f t="shared" si="3"/>
        <v>4.79787029348822</v>
      </c>
      <c r="H60" s="6">
        <f t="shared" si="4"/>
        <v>-1.6123025607606856</v>
      </c>
      <c r="I60" s="6">
        <f t="shared" si="5"/>
        <v>4.3371873883710221E-2</v>
      </c>
      <c r="J60" s="6">
        <f t="shared" si="6"/>
        <v>18.220833595729761</v>
      </c>
      <c r="K60" s="7">
        <f t="shared" si="7"/>
        <v>57.773114550000003</v>
      </c>
      <c r="N60" s="9">
        <v>32.200000000000003</v>
      </c>
      <c r="O60" s="4">
        <f t="shared" si="8"/>
        <v>0.56350000000000011</v>
      </c>
      <c r="P60" s="18">
        <v>0.1946</v>
      </c>
      <c r="Q60" s="6">
        <f t="shared" si="9"/>
        <v>-0.71085716406766686</v>
      </c>
      <c r="R60" s="6">
        <f t="shared" si="10"/>
        <v>1.6911685106081667E-2</v>
      </c>
      <c r="S60" s="6">
        <f t="shared" si="11"/>
        <v>1.6997125686792476</v>
      </c>
      <c r="T60" s="6">
        <f t="shared" si="12"/>
        <v>-1.5414376306276758</v>
      </c>
      <c r="U60" s="6">
        <f t="shared" si="13"/>
        <v>2.9064456346141992E-2</v>
      </c>
      <c r="V60" s="6">
        <f t="shared" si="14"/>
        <v>28.577189150495155</v>
      </c>
      <c r="W60" s="7">
        <f t="shared" si="15"/>
        <v>57.937002700000001</v>
      </c>
      <c r="Z60" s="26">
        <f t="shared" si="16"/>
        <v>0.16388814999999823</v>
      </c>
      <c r="AC60" s="6">
        <v>57.841745760000002</v>
      </c>
      <c r="AD60" s="6">
        <v>57.8472887</v>
      </c>
    </row>
    <row r="61" spans="1:30" x14ac:dyDescent="0.45">
      <c r="A61" s="22">
        <v>60</v>
      </c>
      <c r="B61" s="4">
        <v>43.2</v>
      </c>
      <c r="C61" s="4">
        <f t="shared" si="0"/>
        <v>0.75600000000000012</v>
      </c>
      <c r="D61" s="18">
        <v>0.19808000000000001</v>
      </c>
      <c r="E61" s="6">
        <f t="shared" si="1"/>
        <v>-0.70315937265997608</v>
      </c>
      <c r="F61" s="6">
        <f t="shared" si="2"/>
        <v>5.0891931768828275E-3</v>
      </c>
      <c r="G61" s="6">
        <f t="shared" si="3"/>
        <v>4.79787029348822</v>
      </c>
      <c r="H61" s="6">
        <f t="shared" si="4"/>
        <v>-1.6123025607606856</v>
      </c>
      <c r="I61" s="6">
        <f t="shared" si="5"/>
        <v>4.3371873883710221E-2</v>
      </c>
      <c r="J61" s="6">
        <f t="shared" si="6"/>
        <v>20.961584240937512</v>
      </c>
      <c r="K61" s="7">
        <f t="shared" si="7"/>
        <v>57.841745760000002</v>
      </c>
      <c r="N61" s="9">
        <v>32.200000000000003</v>
      </c>
      <c r="O61" s="4">
        <f t="shared" si="8"/>
        <v>0.56350000000000011</v>
      </c>
      <c r="P61" s="18">
        <v>0.1326</v>
      </c>
      <c r="Q61" s="6">
        <f t="shared" si="9"/>
        <v>-0.87745647593124565</v>
      </c>
      <c r="R61" s="6">
        <f t="shared" si="10"/>
        <v>1.6911685106081667E-2</v>
      </c>
      <c r="S61" s="6">
        <f t="shared" si="11"/>
        <v>1.6997125686792476</v>
      </c>
      <c r="T61" s="6">
        <f t="shared" si="12"/>
        <v>-1.5414376306276758</v>
      </c>
      <c r="U61" s="6">
        <f t="shared" si="13"/>
        <v>2.9064456346141992E-2</v>
      </c>
      <c r="V61" s="6">
        <f t="shared" si="14"/>
        <v>22.845125564668159</v>
      </c>
      <c r="W61" s="7">
        <f t="shared" si="15"/>
        <v>57.8472887</v>
      </c>
      <c r="Z61" s="26">
        <f t="shared" si="16"/>
        <v>5.5429399999979978E-3</v>
      </c>
      <c r="AC61" s="6">
        <v>57.712731239999997</v>
      </c>
      <c r="AD61" s="6">
        <v>57.91484913</v>
      </c>
    </row>
    <row r="62" spans="1:30" x14ac:dyDescent="0.45">
      <c r="A62" s="22">
        <v>61</v>
      </c>
      <c r="B62" s="4">
        <v>43.2</v>
      </c>
      <c r="C62" s="4">
        <f t="shared" si="0"/>
        <v>0.75600000000000012</v>
      </c>
      <c r="D62" s="18">
        <v>0.10892</v>
      </c>
      <c r="E62" s="6">
        <f t="shared" si="1"/>
        <v>-0.96289236733207306</v>
      </c>
      <c r="F62" s="6">
        <f t="shared" si="2"/>
        <v>5.0891931768828275E-3</v>
      </c>
      <c r="G62" s="6">
        <f t="shared" si="3"/>
        <v>4.79787029348822</v>
      </c>
      <c r="H62" s="6">
        <f t="shared" si="4"/>
        <v>-1.6123025607606856</v>
      </c>
      <c r="I62" s="6">
        <f t="shared" si="5"/>
        <v>4.3371873883710221E-2</v>
      </c>
      <c r="J62" s="6">
        <f t="shared" si="6"/>
        <v>14.973072069005543</v>
      </c>
      <c r="K62" s="7">
        <f t="shared" si="7"/>
        <v>57.712731239999997</v>
      </c>
      <c r="N62" s="9">
        <v>32.200000000000003</v>
      </c>
      <c r="O62" s="4">
        <f t="shared" si="8"/>
        <v>0.56350000000000011</v>
      </c>
      <c r="P62" s="18">
        <v>0.17929</v>
      </c>
      <c r="Q62" s="6">
        <f t="shared" si="9"/>
        <v>-0.74644393277987997</v>
      </c>
      <c r="R62" s="6">
        <f t="shared" si="10"/>
        <v>1.6911685106081667E-2</v>
      </c>
      <c r="S62" s="6">
        <f t="shared" si="11"/>
        <v>1.6997125686792476</v>
      </c>
      <c r="T62" s="6">
        <f t="shared" si="12"/>
        <v>-1.5414376306276758</v>
      </c>
      <c r="U62" s="6">
        <f t="shared" si="13"/>
        <v>2.9064456346141992E-2</v>
      </c>
      <c r="V62" s="6">
        <f t="shared" si="14"/>
        <v>27.352780605281236</v>
      </c>
      <c r="W62" s="7">
        <f t="shared" si="15"/>
        <v>57.91484913</v>
      </c>
      <c r="Z62" s="26">
        <f t="shared" si="16"/>
        <v>0.2021178900000038</v>
      </c>
      <c r="AC62" s="6">
        <v>57.657325610000001</v>
      </c>
      <c r="AD62" s="6">
        <v>58.336244470000004</v>
      </c>
    </row>
    <row r="63" spans="1:30" x14ac:dyDescent="0.45">
      <c r="A63" s="22">
        <v>62</v>
      </c>
      <c r="B63" s="4">
        <v>43.2</v>
      </c>
      <c r="C63" s="4">
        <f t="shared" si="0"/>
        <v>0.75600000000000012</v>
      </c>
      <c r="D63" s="18">
        <v>7.0629999999999998E-2</v>
      </c>
      <c r="E63" s="6">
        <f t="shared" si="1"/>
        <v>-1.1510107937488328</v>
      </c>
      <c r="F63" s="6">
        <f t="shared" si="2"/>
        <v>5.0891931768828275E-3</v>
      </c>
      <c r="G63" s="6">
        <f t="shared" si="3"/>
        <v>4.79787029348822</v>
      </c>
      <c r="H63" s="6">
        <f t="shared" si="4"/>
        <v>-1.6123025607606856</v>
      </c>
      <c r="I63" s="6">
        <f t="shared" si="5"/>
        <v>4.3371873883710221E-2</v>
      </c>
      <c r="J63" s="6">
        <f t="shared" si="6"/>
        <v>10.635735228979962</v>
      </c>
      <c r="K63" s="7">
        <f t="shared" si="7"/>
        <v>57.657325610000001</v>
      </c>
      <c r="N63" s="9">
        <v>32.200000000000003</v>
      </c>
      <c r="O63" s="4">
        <f t="shared" si="8"/>
        <v>0.56350000000000011</v>
      </c>
      <c r="P63" s="18">
        <v>0.47050999999999998</v>
      </c>
      <c r="Q63" s="6">
        <f t="shared" si="9"/>
        <v>-0.32743114184635819</v>
      </c>
      <c r="R63" s="6">
        <f t="shared" si="10"/>
        <v>1.6911685106081667E-2</v>
      </c>
      <c r="S63" s="6">
        <f t="shared" si="11"/>
        <v>1.6997125686792476</v>
      </c>
      <c r="T63" s="6">
        <f t="shared" si="12"/>
        <v>-1.5414376306276758</v>
      </c>
      <c r="U63" s="6">
        <f t="shared" si="13"/>
        <v>2.9064456346141992E-2</v>
      </c>
      <c r="V63" s="6">
        <f t="shared" si="14"/>
        <v>41.769454564129994</v>
      </c>
      <c r="W63" s="7">
        <f t="shared" si="15"/>
        <v>58.336244470000004</v>
      </c>
      <c r="Z63" s="26">
        <f t="shared" si="16"/>
        <v>0.67891886000000312</v>
      </c>
      <c r="AC63" s="6">
        <v>57.764085270000002</v>
      </c>
      <c r="AD63" s="6">
        <v>57.900711940000001</v>
      </c>
    </row>
    <row r="64" spans="1:30" x14ac:dyDescent="0.45">
      <c r="A64" s="22">
        <v>63</v>
      </c>
      <c r="B64" s="4">
        <v>43.2</v>
      </c>
      <c r="C64" s="4">
        <f t="shared" si="0"/>
        <v>0.75600000000000012</v>
      </c>
      <c r="D64" s="18">
        <v>0.14441000000000001</v>
      </c>
      <c r="E64" s="6">
        <f t="shared" si="1"/>
        <v>-0.84040273201259152</v>
      </c>
      <c r="F64" s="6">
        <f t="shared" si="2"/>
        <v>5.0891931768828275E-3</v>
      </c>
      <c r="G64" s="6">
        <f t="shared" si="3"/>
        <v>4.79787029348822</v>
      </c>
      <c r="H64" s="6">
        <f t="shared" si="4"/>
        <v>-1.6123025607606856</v>
      </c>
      <c r="I64" s="6">
        <f t="shared" si="5"/>
        <v>4.3371873883710221E-2</v>
      </c>
      <c r="J64" s="6">
        <f t="shared" si="6"/>
        <v>17.797244149923788</v>
      </c>
      <c r="K64" s="7">
        <f t="shared" si="7"/>
        <v>57.764085270000002</v>
      </c>
      <c r="N64" s="9">
        <v>32.200000000000003</v>
      </c>
      <c r="O64" s="4">
        <f t="shared" si="8"/>
        <v>0.56350000000000011</v>
      </c>
      <c r="P64" s="18">
        <v>0.16952</v>
      </c>
      <c r="Q64" s="6">
        <f t="shared" si="9"/>
        <v>-0.77077905629726184</v>
      </c>
      <c r="R64" s="6">
        <f t="shared" si="10"/>
        <v>1.6911685106081667E-2</v>
      </c>
      <c r="S64" s="6">
        <f t="shared" si="11"/>
        <v>1.6997125686792476</v>
      </c>
      <c r="T64" s="6">
        <f t="shared" si="12"/>
        <v>-1.5414376306276758</v>
      </c>
      <c r="U64" s="6">
        <f t="shared" si="13"/>
        <v>2.9064456346141992E-2</v>
      </c>
      <c r="V64" s="6">
        <f t="shared" si="14"/>
        <v>26.515499383586818</v>
      </c>
      <c r="W64" s="7">
        <f t="shared" si="15"/>
        <v>57.900711940000001</v>
      </c>
      <c r="Z64" s="26">
        <f t="shared" si="16"/>
        <v>0.13662666999999828</v>
      </c>
      <c r="AC64" s="6">
        <v>57.72235379</v>
      </c>
      <c r="AD64" s="6">
        <v>57.968764350000001</v>
      </c>
    </row>
    <row r="65" spans="1:30" x14ac:dyDescent="0.45">
      <c r="A65" s="22">
        <v>64</v>
      </c>
      <c r="B65" s="4">
        <v>43.2</v>
      </c>
      <c r="C65" s="4">
        <f t="shared" si="0"/>
        <v>0.75600000000000012</v>
      </c>
      <c r="D65" s="18">
        <v>0.11557000000000001</v>
      </c>
      <c r="E65" s="6">
        <f t="shared" si="1"/>
        <v>-0.93715488672294955</v>
      </c>
      <c r="F65" s="6">
        <f t="shared" si="2"/>
        <v>5.0891931768828275E-3</v>
      </c>
      <c r="G65" s="6">
        <f t="shared" si="3"/>
        <v>4.79787029348822</v>
      </c>
      <c r="H65" s="6">
        <f t="shared" si="4"/>
        <v>-1.6123025607606856</v>
      </c>
      <c r="I65" s="6">
        <f t="shared" si="5"/>
        <v>4.3371873883710221E-2</v>
      </c>
      <c r="J65" s="6">
        <f t="shared" si="6"/>
        <v>15.56648614832643</v>
      </c>
      <c r="K65" s="7">
        <f t="shared" si="7"/>
        <v>57.72235379</v>
      </c>
      <c r="N65" s="9">
        <v>32.200000000000003</v>
      </c>
      <c r="O65" s="4">
        <f t="shared" si="8"/>
        <v>0.56350000000000011</v>
      </c>
      <c r="P65" s="18">
        <v>0.21654999999999999</v>
      </c>
      <c r="Q65" s="6">
        <f t="shared" si="9"/>
        <v>-0.66444181193413887</v>
      </c>
      <c r="R65" s="6">
        <f t="shared" si="10"/>
        <v>1.6911685106081667E-2</v>
      </c>
      <c r="S65" s="6">
        <f t="shared" si="11"/>
        <v>1.6997125686792476</v>
      </c>
      <c r="T65" s="6">
        <f t="shared" si="12"/>
        <v>-1.5414376306276758</v>
      </c>
      <c r="U65" s="6">
        <f t="shared" si="13"/>
        <v>2.9064456346141992E-2</v>
      </c>
      <c r="V65" s="6">
        <f t="shared" si="14"/>
        <v>30.174169034816614</v>
      </c>
      <c r="W65" s="7">
        <f t="shared" si="15"/>
        <v>57.968764350000001</v>
      </c>
      <c r="Z65" s="26">
        <f t="shared" si="16"/>
        <v>0.24641056000000106</v>
      </c>
      <c r="AC65" s="6">
        <v>57.588462880000002</v>
      </c>
      <c r="AD65" s="6">
        <v>57.77929417</v>
      </c>
    </row>
    <row r="66" spans="1:30" x14ac:dyDescent="0.45">
      <c r="A66" s="22">
        <v>65</v>
      </c>
      <c r="B66" s="4">
        <v>43.2</v>
      </c>
      <c r="C66" s="4">
        <f t="shared" si="0"/>
        <v>0.75600000000000012</v>
      </c>
      <c r="D66" s="18">
        <v>2.3040000000000001E-2</v>
      </c>
      <c r="E66" s="6">
        <f t="shared" si="1"/>
        <v>-1.6375175252488254</v>
      </c>
      <c r="F66" s="6">
        <f t="shared" si="2"/>
        <v>5.0891931768828275E-3</v>
      </c>
      <c r="G66" s="6">
        <f t="shared" si="3"/>
        <v>4.79787029348822</v>
      </c>
      <c r="H66" s="6">
        <f t="shared" si="4"/>
        <v>-1.6123025607606856</v>
      </c>
      <c r="I66" s="6">
        <f t="shared" si="5"/>
        <v>4.3371873883710221E-2</v>
      </c>
      <c r="J66" s="6">
        <f t="shared" si="6"/>
        <v>-0.58136672987076543</v>
      </c>
      <c r="K66" s="7">
        <f t="shared" si="7"/>
        <v>57.588462880000002</v>
      </c>
      <c r="N66" s="9">
        <v>32.200000000000003</v>
      </c>
      <c r="O66" s="4">
        <f t="shared" si="8"/>
        <v>0.56350000000000011</v>
      </c>
      <c r="P66" s="18">
        <v>8.5610000000000006E-2</v>
      </c>
      <c r="Q66" s="6">
        <f t="shared" si="9"/>
        <v>-1.0674755029494576</v>
      </c>
      <c r="R66" s="6">
        <f t="shared" si="10"/>
        <v>1.6911685106081667E-2</v>
      </c>
      <c r="S66" s="6">
        <f t="shared" si="11"/>
        <v>1.6997125686792476</v>
      </c>
      <c r="T66" s="6">
        <f t="shared" si="12"/>
        <v>-1.5414376306276758</v>
      </c>
      <c r="U66" s="6">
        <f t="shared" si="13"/>
        <v>2.9064456346141992E-2</v>
      </c>
      <c r="V66" s="6">
        <f t="shared" si="14"/>
        <v>16.307276559161643</v>
      </c>
      <c r="W66" s="7">
        <f t="shared" si="15"/>
        <v>57.77929417</v>
      </c>
      <c r="Z66" s="26">
        <f t="shared" si="16"/>
        <v>0.19083128999999843</v>
      </c>
      <c r="AC66" s="6">
        <v>57.612772479999997</v>
      </c>
      <c r="AD66" s="6">
        <v>57.737345640000001</v>
      </c>
    </row>
    <row r="67" spans="1:30" x14ac:dyDescent="0.45">
      <c r="A67" s="22">
        <v>66</v>
      </c>
      <c r="B67" s="4">
        <v>43.2</v>
      </c>
      <c r="C67" s="4">
        <f t="shared" si="0"/>
        <v>0.75600000000000012</v>
      </c>
      <c r="D67" s="18">
        <v>3.984E-2</v>
      </c>
      <c r="E67" s="6">
        <f t="shared" si="1"/>
        <v>-1.3996806702483389</v>
      </c>
      <c r="F67" s="6">
        <f t="shared" si="2"/>
        <v>5.0891931768828275E-3</v>
      </c>
      <c r="G67" s="6">
        <f t="shared" si="3"/>
        <v>4.79787029348822</v>
      </c>
      <c r="H67" s="6">
        <f t="shared" si="4"/>
        <v>-1.6123025607606856</v>
      </c>
      <c r="I67" s="6">
        <f t="shared" si="5"/>
        <v>4.3371873883710221E-2</v>
      </c>
      <c r="J67" s="6">
        <f t="shared" si="6"/>
        <v>4.9022989203195131</v>
      </c>
      <c r="K67" s="7">
        <f t="shared" si="7"/>
        <v>57.612772479999997</v>
      </c>
      <c r="N67" s="9">
        <v>32.200000000000003</v>
      </c>
      <c r="O67" s="4">
        <f t="shared" si="8"/>
        <v>0.56350000000000011</v>
      </c>
      <c r="P67" s="18">
        <v>5.6619999999999997E-2</v>
      </c>
      <c r="Q67" s="6">
        <f t="shared" si="9"/>
        <v>-1.2470301349709159</v>
      </c>
      <c r="R67" s="6">
        <f t="shared" si="10"/>
        <v>1.6911685106081667E-2</v>
      </c>
      <c r="S67" s="6">
        <f t="shared" si="11"/>
        <v>1.6997125686792476</v>
      </c>
      <c r="T67" s="6">
        <f t="shared" si="12"/>
        <v>-1.5414376306276758</v>
      </c>
      <c r="U67" s="6">
        <f t="shared" si="13"/>
        <v>2.9064456346141992E-2</v>
      </c>
      <c r="V67" s="6">
        <f t="shared" si="14"/>
        <v>10.129468521637753</v>
      </c>
      <c r="W67" s="7">
        <f t="shared" si="15"/>
        <v>57.737345640000001</v>
      </c>
      <c r="Z67" s="26">
        <f t="shared" si="16"/>
        <v>0.12457316000000418</v>
      </c>
      <c r="AC67" s="6">
        <v>57.619052459999999</v>
      </c>
      <c r="AD67" s="6">
        <v>57.745116029999998</v>
      </c>
    </row>
    <row r="68" spans="1:30" x14ac:dyDescent="0.45">
      <c r="A68" s="22">
        <v>67</v>
      </c>
      <c r="B68" s="4">
        <v>43.2</v>
      </c>
      <c r="C68" s="4">
        <f t="shared" ref="C68:C94" si="17">B68*0.0175</f>
        <v>0.75600000000000012</v>
      </c>
      <c r="D68" s="18">
        <v>4.4179999999999997E-2</v>
      </c>
      <c r="E68" s="6">
        <f t="shared" ref="E68:E94" si="18">LOG10(D68)</f>
        <v>-1.3547742884645839</v>
      </c>
      <c r="F68" s="6">
        <f t="shared" ref="F68:F94" si="19">(10^(-2.37))*((COS(C68))^3)/((SIN(C68))^3)</f>
        <v>5.0891931768828275E-3</v>
      </c>
      <c r="G68" s="6">
        <f t="shared" ref="G68:G94" si="20">(((2*PI()/5.55)*1.8*SIN(C68))^(1.1))*(5.55)^0.7</f>
        <v>4.79787029348822</v>
      </c>
      <c r="H68" s="6">
        <f t="shared" ref="H68:H94" si="21">LOG10(F68*G68)</f>
        <v>-1.6123025607606856</v>
      </c>
      <c r="I68" s="6">
        <f t="shared" ref="I68:I94" si="22">0.046*TAN(C68)</f>
        <v>4.3371873883710221E-2</v>
      </c>
      <c r="J68" s="6">
        <f t="shared" ref="J68:J94" si="23">(E68-H68)/I68</f>
        <v>5.9376791739871111</v>
      </c>
      <c r="K68" s="7">
        <f t="shared" ref="K68:K94" si="24">57.949+1.447*D68-0.521*C68</f>
        <v>57.619052459999999</v>
      </c>
      <c r="N68" s="9">
        <v>32.200000000000003</v>
      </c>
      <c r="O68" s="4">
        <f t="shared" ref="O68:O94" si="25">N68*0.0175</f>
        <v>0.56350000000000011</v>
      </c>
      <c r="P68" s="18">
        <v>6.1990000000000003E-2</v>
      </c>
      <c r="Q68" s="6">
        <f t="shared" ref="Q68:Q94" si="26">LOG10(P68)</f>
        <v>-1.2076783636484265</v>
      </c>
      <c r="R68" s="6">
        <f t="shared" ref="R68:R94" si="27">(10^(-2.37))*((COS(O68))^3)/((SIN(O68))^3)</f>
        <v>1.6911685106081667E-2</v>
      </c>
      <c r="S68" s="6">
        <f t="shared" ref="S68:S94" si="28">(((2*PI()/5.55)*0.9*SIN(O68))^(1.1))*(5.55)^0.7</f>
        <v>1.6997125686792476</v>
      </c>
      <c r="T68" s="6">
        <f t="shared" ref="T68:T94" si="29">LOG10(R68*S68)</f>
        <v>-1.5414376306276758</v>
      </c>
      <c r="U68" s="6">
        <f t="shared" ref="U68:U94" si="30">0.046*TAN(O68)</f>
        <v>2.9064456346141992E-2</v>
      </c>
      <c r="V68" s="6">
        <f t="shared" ref="V68:V94" si="31">(Q68-T68)/U68</f>
        <v>11.483416823778038</v>
      </c>
      <c r="W68" s="7">
        <f t="shared" ref="W68:W94" si="32">57.949+1.447*P68-0.521*O68</f>
        <v>57.745116029999998</v>
      </c>
      <c r="Z68" s="26">
        <f t="shared" ref="Z68:Z94" si="33">W68-K68</f>
        <v>0.12606356999999946</v>
      </c>
      <c r="AC68" s="6">
        <v>57.740484699999996</v>
      </c>
      <c r="AD68" s="6">
        <v>57.84278853</v>
      </c>
    </row>
    <row r="69" spans="1:30" x14ac:dyDescent="0.45">
      <c r="A69" s="22">
        <v>68</v>
      </c>
      <c r="B69" s="4">
        <v>43.2</v>
      </c>
      <c r="C69" s="4">
        <f t="shared" si="17"/>
        <v>0.75600000000000012</v>
      </c>
      <c r="D69" s="18">
        <v>0.12809999999999999</v>
      </c>
      <c r="E69" s="6">
        <f t="shared" si="18"/>
        <v>-0.89245087025531378</v>
      </c>
      <c r="F69" s="6">
        <f t="shared" si="19"/>
        <v>5.0891931768828275E-3</v>
      </c>
      <c r="G69" s="6">
        <f t="shared" si="20"/>
        <v>4.79787029348822</v>
      </c>
      <c r="H69" s="6">
        <f t="shared" si="21"/>
        <v>-1.6123025607606856</v>
      </c>
      <c r="I69" s="6">
        <f t="shared" si="22"/>
        <v>4.3371873883710221E-2</v>
      </c>
      <c r="J69" s="6">
        <f t="shared" si="23"/>
        <v>16.597200582927464</v>
      </c>
      <c r="K69" s="7">
        <f t="shared" si="24"/>
        <v>57.740484699999996</v>
      </c>
      <c r="N69" s="9">
        <v>32.200000000000003</v>
      </c>
      <c r="O69" s="4">
        <f t="shared" si="25"/>
        <v>0.56350000000000011</v>
      </c>
      <c r="P69" s="18">
        <v>0.12948999999999999</v>
      </c>
      <c r="Q69" s="6">
        <f t="shared" si="26"/>
        <v>-0.88776376913106092</v>
      </c>
      <c r="R69" s="6">
        <f t="shared" si="27"/>
        <v>1.6911685106081667E-2</v>
      </c>
      <c r="S69" s="6">
        <f t="shared" si="28"/>
        <v>1.6997125686792476</v>
      </c>
      <c r="T69" s="6">
        <f t="shared" si="29"/>
        <v>-1.5414376306276758</v>
      </c>
      <c r="U69" s="6">
        <f t="shared" si="30"/>
        <v>2.9064456346141992E-2</v>
      </c>
      <c r="V69" s="6">
        <f t="shared" si="31"/>
        <v>22.490489886055734</v>
      </c>
      <c r="W69" s="7">
        <f t="shared" si="32"/>
        <v>57.84278853</v>
      </c>
      <c r="Z69" s="26">
        <f t="shared" si="33"/>
        <v>0.10230383000000387</v>
      </c>
      <c r="AC69" s="6">
        <v>57.722426139999996</v>
      </c>
      <c r="AD69" s="6">
        <v>57.985100979999999</v>
      </c>
    </row>
    <row r="70" spans="1:30" x14ac:dyDescent="0.45">
      <c r="A70" s="22">
        <v>69</v>
      </c>
      <c r="B70" s="4">
        <v>43.2</v>
      </c>
      <c r="C70" s="4">
        <f t="shared" si="17"/>
        <v>0.75600000000000012</v>
      </c>
      <c r="D70" s="18">
        <v>0.11562</v>
      </c>
      <c r="E70" s="6">
        <f t="shared" si="18"/>
        <v>-0.93696703496090339</v>
      </c>
      <c r="F70" s="6">
        <f t="shared" si="19"/>
        <v>5.0891931768828275E-3</v>
      </c>
      <c r="G70" s="6">
        <f t="shared" si="20"/>
        <v>4.79787029348822</v>
      </c>
      <c r="H70" s="6">
        <f t="shared" si="21"/>
        <v>-1.6123025607606856</v>
      </c>
      <c r="I70" s="6">
        <f t="shared" si="22"/>
        <v>4.3371873883710221E-2</v>
      </c>
      <c r="J70" s="6">
        <f t="shared" si="23"/>
        <v>15.570817336841591</v>
      </c>
      <c r="K70" s="7">
        <f t="shared" si="24"/>
        <v>57.722426139999996</v>
      </c>
      <c r="N70" s="9">
        <v>32.200000000000003</v>
      </c>
      <c r="O70" s="4">
        <f t="shared" si="25"/>
        <v>0.56350000000000011</v>
      </c>
      <c r="P70" s="18">
        <v>0.22783999999999999</v>
      </c>
      <c r="Q70" s="6">
        <f t="shared" si="26"/>
        <v>-0.64237002804323773</v>
      </c>
      <c r="R70" s="6">
        <f t="shared" si="27"/>
        <v>1.6911685106081667E-2</v>
      </c>
      <c r="S70" s="6">
        <f t="shared" si="28"/>
        <v>1.6997125686792476</v>
      </c>
      <c r="T70" s="6">
        <f t="shared" si="29"/>
        <v>-1.5414376306276758</v>
      </c>
      <c r="U70" s="6">
        <f t="shared" si="30"/>
        <v>2.9064456346141992E-2</v>
      </c>
      <c r="V70" s="6">
        <f t="shared" si="31"/>
        <v>30.933577145810954</v>
      </c>
      <c r="W70" s="7">
        <f t="shared" si="32"/>
        <v>57.985100979999999</v>
      </c>
      <c r="Z70" s="26">
        <f t="shared" si="33"/>
        <v>0.26267484000000252</v>
      </c>
      <c r="AC70" s="6">
        <v>57.943368569999997</v>
      </c>
      <c r="AD70" s="6">
        <v>57.8744923</v>
      </c>
    </row>
    <row r="71" spans="1:30" x14ac:dyDescent="0.45">
      <c r="A71" s="22">
        <v>70</v>
      </c>
      <c r="B71" s="4">
        <v>43.2</v>
      </c>
      <c r="C71" s="4">
        <f t="shared" si="17"/>
        <v>0.75600000000000012</v>
      </c>
      <c r="D71" s="18">
        <v>0.26830999999999999</v>
      </c>
      <c r="E71" s="6">
        <f t="shared" si="18"/>
        <v>-0.57136314073139105</v>
      </c>
      <c r="F71" s="6">
        <f t="shared" si="19"/>
        <v>5.0891931768828275E-3</v>
      </c>
      <c r="G71" s="6">
        <f t="shared" si="20"/>
        <v>4.79787029348822</v>
      </c>
      <c r="H71" s="6">
        <f t="shared" si="21"/>
        <v>-1.6123025607606856</v>
      </c>
      <c r="I71" s="6">
        <f t="shared" si="22"/>
        <v>4.3371873883710221E-2</v>
      </c>
      <c r="J71" s="6">
        <f t="shared" si="23"/>
        <v>24.000333091908548</v>
      </c>
      <c r="K71" s="7">
        <f t="shared" si="24"/>
        <v>57.943368569999997</v>
      </c>
      <c r="N71" s="9">
        <v>32.200000000000003</v>
      </c>
      <c r="O71" s="4">
        <f t="shared" si="25"/>
        <v>0.56350000000000011</v>
      </c>
      <c r="P71" s="18">
        <v>0.15140000000000001</v>
      </c>
      <c r="Q71" s="6">
        <f t="shared" si="26"/>
        <v>-0.81987412483594602</v>
      </c>
      <c r="R71" s="6">
        <f t="shared" si="27"/>
        <v>1.6911685106081667E-2</v>
      </c>
      <c r="S71" s="6">
        <f t="shared" si="28"/>
        <v>1.6997125686792476</v>
      </c>
      <c r="T71" s="6">
        <f t="shared" si="29"/>
        <v>-1.5414376306276758</v>
      </c>
      <c r="U71" s="6">
        <f t="shared" si="30"/>
        <v>2.9064456346141992E-2</v>
      </c>
      <c r="V71" s="6">
        <f t="shared" si="31"/>
        <v>24.826320409998306</v>
      </c>
      <c r="W71" s="7">
        <f t="shared" si="32"/>
        <v>57.8744923</v>
      </c>
      <c r="Z71" s="26">
        <f t="shared" si="33"/>
        <v>-6.8876269999996964E-2</v>
      </c>
      <c r="AC71" s="6">
        <v>57.674660670000002</v>
      </c>
      <c r="AD71" s="6">
        <v>58.063427090000005</v>
      </c>
    </row>
    <row r="72" spans="1:30" x14ac:dyDescent="0.45">
      <c r="A72" s="22">
        <v>71</v>
      </c>
      <c r="B72" s="4">
        <v>43.2</v>
      </c>
      <c r="C72" s="4">
        <f t="shared" si="17"/>
        <v>0.75600000000000012</v>
      </c>
      <c r="D72" s="18">
        <v>8.2610000000000003E-2</v>
      </c>
      <c r="E72" s="6">
        <f t="shared" si="18"/>
        <v>-1.0829673778376065</v>
      </c>
      <c r="F72" s="6">
        <f t="shared" si="19"/>
        <v>5.0891931768828275E-3</v>
      </c>
      <c r="G72" s="6">
        <f t="shared" si="20"/>
        <v>4.79787029348822</v>
      </c>
      <c r="H72" s="6">
        <f t="shared" si="21"/>
        <v>-1.6123025607606856</v>
      </c>
      <c r="I72" s="6">
        <f t="shared" si="22"/>
        <v>4.3371873883710221E-2</v>
      </c>
      <c r="J72" s="6">
        <f t="shared" si="23"/>
        <v>12.2045725841209</v>
      </c>
      <c r="K72" s="7">
        <f t="shared" si="24"/>
        <v>57.674660670000002</v>
      </c>
      <c r="N72" s="9">
        <v>32.200000000000003</v>
      </c>
      <c r="O72" s="4">
        <f t="shared" si="25"/>
        <v>0.56350000000000011</v>
      </c>
      <c r="P72" s="18">
        <v>0.28197</v>
      </c>
      <c r="Q72" s="6">
        <f t="shared" si="26"/>
        <v>-0.54979709567896995</v>
      </c>
      <c r="R72" s="6">
        <f t="shared" si="27"/>
        <v>1.6911685106081667E-2</v>
      </c>
      <c r="S72" s="6">
        <f t="shared" si="28"/>
        <v>1.6997125686792476</v>
      </c>
      <c r="T72" s="6">
        <f t="shared" si="29"/>
        <v>-1.5414376306276758</v>
      </c>
      <c r="U72" s="6">
        <f t="shared" si="30"/>
        <v>2.9064456346141992E-2</v>
      </c>
      <c r="V72" s="6">
        <f t="shared" si="31"/>
        <v>34.118667940621428</v>
      </c>
      <c r="W72" s="7">
        <f t="shared" si="32"/>
        <v>58.063427090000005</v>
      </c>
      <c r="Z72" s="26">
        <f t="shared" si="33"/>
        <v>0.38876642000000317</v>
      </c>
      <c r="AC72" s="6">
        <v>57.733770620000001</v>
      </c>
      <c r="AD72" s="6">
        <v>57.875403910000003</v>
      </c>
    </row>
    <row r="73" spans="1:30" x14ac:dyDescent="0.45">
      <c r="A73" s="22">
        <v>72</v>
      </c>
      <c r="B73" s="4">
        <v>43.2</v>
      </c>
      <c r="C73" s="4">
        <f t="shared" si="17"/>
        <v>0.75600000000000012</v>
      </c>
      <c r="D73" s="18">
        <v>0.12346</v>
      </c>
      <c r="E73" s="6">
        <f t="shared" si="18"/>
        <v>-0.9084737273689093</v>
      </c>
      <c r="F73" s="6">
        <f t="shared" si="19"/>
        <v>5.0891931768828275E-3</v>
      </c>
      <c r="G73" s="6">
        <f t="shared" si="20"/>
        <v>4.79787029348822</v>
      </c>
      <c r="H73" s="6">
        <f t="shared" si="21"/>
        <v>-1.6123025607606856</v>
      </c>
      <c r="I73" s="6">
        <f t="shared" si="22"/>
        <v>4.3371873883710221E-2</v>
      </c>
      <c r="J73" s="6">
        <f t="shared" si="23"/>
        <v>16.227770911602761</v>
      </c>
      <c r="K73" s="7">
        <f t="shared" si="24"/>
        <v>57.733770620000001</v>
      </c>
      <c r="N73" s="9">
        <v>32.200000000000003</v>
      </c>
      <c r="O73" s="4">
        <f t="shared" si="25"/>
        <v>0.56350000000000011</v>
      </c>
      <c r="P73" s="18">
        <v>0.15203</v>
      </c>
      <c r="Q73" s="6">
        <f t="shared" si="26"/>
        <v>-0.81807070449676689</v>
      </c>
      <c r="R73" s="6">
        <f t="shared" si="27"/>
        <v>1.6911685106081667E-2</v>
      </c>
      <c r="S73" s="6">
        <f t="shared" si="28"/>
        <v>1.6997125686792476</v>
      </c>
      <c r="T73" s="6">
        <f t="shared" si="29"/>
        <v>-1.5414376306276758</v>
      </c>
      <c r="U73" s="6">
        <f t="shared" si="30"/>
        <v>2.9064456346141992E-2</v>
      </c>
      <c r="V73" s="6">
        <f t="shared" si="31"/>
        <v>24.888369406122692</v>
      </c>
      <c r="W73" s="7">
        <f t="shared" si="32"/>
        <v>57.875403910000003</v>
      </c>
      <c r="Z73" s="26">
        <f t="shared" si="33"/>
        <v>0.14163329000000147</v>
      </c>
      <c r="AC73" s="6">
        <v>57.710271339999998</v>
      </c>
      <c r="AD73" s="6">
        <v>57.787180320000004</v>
      </c>
    </row>
    <row r="74" spans="1:30" x14ac:dyDescent="0.45">
      <c r="A74" s="22">
        <v>73</v>
      </c>
      <c r="B74" s="4">
        <v>43.2</v>
      </c>
      <c r="C74" s="4">
        <f t="shared" si="17"/>
        <v>0.75600000000000012</v>
      </c>
      <c r="D74" s="18">
        <v>0.10722</v>
      </c>
      <c r="E74" s="6">
        <f t="shared" si="18"/>
        <v>-0.96972419711071212</v>
      </c>
      <c r="F74" s="6">
        <f t="shared" si="19"/>
        <v>5.0891931768828275E-3</v>
      </c>
      <c r="G74" s="6">
        <f t="shared" si="20"/>
        <v>4.79787029348822</v>
      </c>
      <c r="H74" s="6">
        <f t="shared" si="21"/>
        <v>-1.6123025607606856</v>
      </c>
      <c r="I74" s="6">
        <f t="shared" si="22"/>
        <v>4.3371873883710221E-2</v>
      </c>
      <c r="J74" s="6">
        <f t="shared" si="23"/>
        <v>14.815554554384047</v>
      </c>
      <c r="K74" s="7">
        <f t="shared" si="24"/>
        <v>57.710271339999998</v>
      </c>
      <c r="N74" s="9">
        <v>32.200000000000003</v>
      </c>
      <c r="O74" s="4">
        <f t="shared" si="25"/>
        <v>0.56350000000000011</v>
      </c>
      <c r="P74" s="18">
        <v>9.1060000000000002E-2</v>
      </c>
      <c r="Q74" s="6">
        <f t="shared" si="26"/>
        <v>-1.0406723540278289</v>
      </c>
      <c r="R74" s="6">
        <f t="shared" si="27"/>
        <v>1.6911685106081667E-2</v>
      </c>
      <c r="S74" s="6">
        <f t="shared" si="28"/>
        <v>1.6997125686792476</v>
      </c>
      <c r="T74" s="6">
        <f t="shared" si="29"/>
        <v>-1.5414376306276758</v>
      </c>
      <c r="U74" s="6">
        <f t="shared" si="30"/>
        <v>2.9064456346141992E-2</v>
      </c>
      <c r="V74" s="6">
        <f t="shared" si="31"/>
        <v>17.229473368983843</v>
      </c>
      <c r="W74" s="7">
        <f t="shared" si="32"/>
        <v>57.787180320000004</v>
      </c>
      <c r="Z74" s="26">
        <f t="shared" si="33"/>
        <v>7.6908980000006011E-2</v>
      </c>
      <c r="AC74" s="6">
        <v>57.723019409999999</v>
      </c>
      <c r="AD74" s="6">
        <v>58.109253580000001</v>
      </c>
    </row>
    <row r="75" spans="1:30" x14ac:dyDescent="0.45">
      <c r="A75" s="22">
        <v>74</v>
      </c>
      <c r="B75" s="4">
        <v>43.2</v>
      </c>
      <c r="C75" s="4">
        <f t="shared" si="17"/>
        <v>0.75600000000000012</v>
      </c>
      <c r="D75" s="18">
        <v>0.11602999999999999</v>
      </c>
      <c r="E75" s="6">
        <f t="shared" si="18"/>
        <v>-0.93542970775597434</v>
      </c>
      <c r="F75" s="6">
        <f t="shared" si="19"/>
        <v>5.0891931768828275E-3</v>
      </c>
      <c r="G75" s="6">
        <f t="shared" si="20"/>
        <v>4.79787029348822</v>
      </c>
      <c r="H75" s="6">
        <f t="shared" si="21"/>
        <v>-1.6123025607606856</v>
      </c>
      <c r="I75" s="6">
        <f t="shared" si="22"/>
        <v>4.3371873883710221E-2</v>
      </c>
      <c r="J75" s="6">
        <f t="shared" si="23"/>
        <v>15.606262593577581</v>
      </c>
      <c r="K75" s="7">
        <f t="shared" si="24"/>
        <v>57.723019409999999</v>
      </c>
      <c r="N75" s="9">
        <v>32.200000000000003</v>
      </c>
      <c r="O75" s="4">
        <f t="shared" si="25"/>
        <v>0.56350000000000011</v>
      </c>
      <c r="P75" s="18">
        <v>0.31363999999999997</v>
      </c>
      <c r="Q75" s="6">
        <f t="shared" si="26"/>
        <v>-0.50356855481579998</v>
      </c>
      <c r="R75" s="6">
        <f t="shared" si="27"/>
        <v>1.6911685106081667E-2</v>
      </c>
      <c r="S75" s="6">
        <f t="shared" si="28"/>
        <v>1.6997125686792476</v>
      </c>
      <c r="T75" s="6">
        <f t="shared" si="29"/>
        <v>-1.5414376306276758</v>
      </c>
      <c r="U75" s="6">
        <f t="shared" si="30"/>
        <v>2.9064456346141992E-2</v>
      </c>
      <c r="V75" s="6">
        <f t="shared" si="31"/>
        <v>35.709220342930728</v>
      </c>
      <c r="W75" s="7">
        <f t="shared" si="32"/>
        <v>58.109253580000001</v>
      </c>
      <c r="Z75" s="26">
        <f t="shared" si="33"/>
        <v>0.3862341700000016</v>
      </c>
      <c r="AC75" s="6">
        <v>57.697421980000001</v>
      </c>
      <c r="AD75" s="6">
        <v>57.849980119999998</v>
      </c>
    </row>
    <row r="76" spans="1:30" x14ac:dyDescent="0.45">
      <c r="A76" s="22">
        <v>75</v>
      </c>
      <c r="B76" s="4">
        <v>43.2</v>
      </c>
      <c r="C76" s="4">
        <f t="shared" si="17"/>
        <v>0.75600000000000012</v>
      </c>
      <c r="D76" s="18">
        <v>9.8339999999999997E-2</v>
      </c>
      <c r="E76" s="6">
        <f t="shared" si="18"/>
        <v>-1.0072697960458572</v>
      </c>
      <c r="F76" s="6">
        <f t="shared" si="19"/>
        <v>5.0891931768828275E-3</v>
      </c>
      <c r="G76" s="6">
        <f t="shared" si="20"/>
        <v>4.79787029348822</v>
      </c>
      <c r="H76" s="6">
        <f t="shared" si="21"/>
        <v>-1.6123025607606856</v>
      </c>
      <c r="I76" s="6">
        <f t="shared" si="22"/>
        <v>4.3371873883710221E-2</v>
      </c>
      <c r="J76" s="6">
        <f t="shared" si="23"/>
        <v>13.949887577766589</v>
      </c>
      <c r="K76" s="7">
        <f t="shared" si="24"/>
        <v>57.697421980000001</v>
      </c>
      <c r="N76" s="9">
        <v>32.200000000000003</v>
      </c>
      <c r="O76" s="4">
        <f t="shared" si="25"/>
        <v>0.56350000000000011</v>
      </c>
      <c r="P76" s="18">
        <v>0.13446</v>
      </c>
      <c r="Q76" s="6">
        <f t="shared" si="26"/>
        <v>-0.87140689308129515</v>
      </c>
      <c r="R76" s="6">
        <f t="shared" si="27"/>
        <v>1.6911685106081667E-2</v>
      </c>
      <c r="S76" s="6">
        <f t="shared" si="28"/>
        <v>1.6997125686792476</v>
      </c>
      <c r="T76" s="6">
        <f t="shared" si="29"/>
        <v>-1.5414376306276758</v>
      </c>
      <c r="U76" s="6">
        <f t="shared" si="30"/>
        <v>2.9064456346141992E-2</v>
      </c>
      <c r="V76" s="6">
        <f t="shared" si="31"/>
        <v>23.053269242908797</v>
      </c>
      <c r="W76" s="7">
        <f t="shared" si="32"/>
        <v>57.849980119999998</v>
      </c>
      <c r="Z76" s="26">
        <f t="shared" si="33"/>
        <v>0.15255813999999646</v>
      </c>
      <c r="AC76" s="6">
        <v>57.668901609999999</v>
      </c>
      <c r="AD76" s="6">
        <v>57.909943939999998</v>
      </c>
    </row>
    <row r="77" spans="1:30" x14ac:dyDescent="0.45">
      <c r="A77" s="22">
        <v>76</v>
      </c>
      <c r="B77" s="4">
        <v>43.2</v>
      </c>
      <c r="C77" s="4">
        <f t="shared" si="17"/>
        <v>0.75600000000000012</v>
      </c>
      <c r="D77" s="18">
        <v>7.8630000000000005E-2</v>
      </c>
      <c r="E77" s="6">
        <f t="shared" si="18"/>
        <v>-1.104411724333737</v>
      </c>
      <c r="F77" s="6">
        <f t="shared" si="19"/>
        <v>5.0891931768828275E-3</v>
      </c>
      <c r="G77" s="6">
        <f t="shared" si="20"/>
        <v>4.79787029348822</v>
      </c>
      <c r="H77" s="6">
        <f t="shared" si="21"/>
        <v>-1.6123025607606856</v>
      </c>
      <c r="I77" s="6">
        <f t="shared" si="22"/>
        <v>4.3371873883710221E-2</v>
      </c>
      <c r="J77" s="6">
        <f t="shared" si="23"/>
        <v>11.710142794123179</v>
      </c>
      <c r="K77" s="7">
        <f t="shared" si="24"/>
        <v>57.668901609999999</v>
      </c>
      <c r="N77" s="9">
        <v>32.1</v>
      </c>
      <c r="O77" s="4">
        <f t="shared" si="25"/>
        <v>0.56175000000000008</v>
      </c>
      <c r="P77" s="18">
        <v>0.17527000000000001</v>
      </c>
      <c r="Q77" s="6">
        <f t="shared" si="26"/>
        <v>-0.75629241333820951</v>
      </c>
      <c r="R77" s="6">
        <f t="shared" si="27"/>
        <v>1.7109618214464023E-2</v>
      </c>
      <c r="S77" s="6">
        <f t="shared" si="28"/>
        <v>1.6945319523367348</v>
      </c>
      <c r="T77" s="6">
        <f t="shared" si="29"/>
        <v>-1.5377099188668668</v>
      </c>
      <c r="U77" s="6">
        <f t="shared" si="30"/>
        <v>2.8951943690390315E-2</v>
      </c>
      <c r="V77" s="6">
        <f t="shared" si="31"/>
        <v>26.990156995505078</v>
      </c>
      <c r="W77" s="7">
        <f t="shared" si="32"/>
        <v>57.909943939999998</v>
      </c>
      <c r="Z77" s="26">
        <f t="shared" si="33"/>
        <v>0.24104232999999908</v>
      </c>
      <c r="AC77" s="6">
        <v>57.836956190000002</v>
      </c>
      <c r="AD77" s="6">
        <v>57.832818840000002</v>
      </c>
    </row>
    <row r="78" spans="1:30" x14ac:dyDescent="0.45">
      <c r="A78" s="22">
        <v>77</v>
      </c>
      <c r="B78" s="4">
        <v>43.2</v>
      </c>
      <c r="C78" s="4">
        <f t="shared" si="17"/>
        <v>0.75600000000000012</v>
      </c>
      <c r="D78" s="18">
        <v>0.19477</v>
      </c>
      <c r="E78" s="6">
        <f t="shared" si="18"/>
        <v>-0.71047793574183404</v>
      </c>
      <c r="F78" s="6">
        <f t="shared" si="19"/>
        <v>5.0891931768828275E-3</v>
      </c>
      <c r="G78" s="6">
        <f t="shared" si="20"/>
        <v>4.79787029348822</v>
      </c>
      <c r="H78" s="6">
        <f t="shared" si="21"/>
        <v>-1.6123025607606856</v>
      </c>
      <c r="I78" s="6">
        <f t="shared" si="22"/>
        <v>4.3371873883710221E-2</v>
      </c>
      <c r="J78" s="6">
        <f t="shared" si="23"/>
        <v>20.792844400425189</v>
      </c>
      <c r="K78" s="7">
        <f t="shared" si="24"/>
        <v>57.836956190000002</v>
      </c>
      <c r="N78" s="9">
        <v>32.1</v>
      </c>
      <c r="O78" s="4">
        <f t="shared" si="25"/>
        <v>0.56175000000000008</v>
      </c>
      <c r="P78" s="18">
        <v>0.12197</v>
      </c>
      <c r="Q78" s="6">
        <f t="shared" si="26"/>
        <v>-0.91374697618283895</v>
      </c>
      <c r="R78" s="6">
        <f t="shared" si="27"/>
        <v>1.7109618214464023E-2</v>
      </c>
      <c r="S78" s="6">
        <f t="shared" si="28"/>
        <v>1.6945319523367348</v>
      </c>
      <c r="T78" s="6">
        <f t="shared" si="29"/>
        <v>-1.5377099188668668</v>
      </c>
      <c r="U78" s="6">
        <f t="shared" si="30"/>
        <v>2.8951943690390315E-2</v>
      </c>
      <c r="V78" s="6">
        <f t="shared" si="31"/>
        <v>21.551677129405743</v>
      </c>
      <c r="W78" s="7">
        <f t="shared" si="32"/>
        <v>57.832818840000002</v>
      </c>
      <c r="Z78" s="26">
        <f t="shared" si="33"/>
        <v>-4.1373500000005947E-3</v>
      </c>
      <c r="AC78" s="6">
        <v>57.682459999999999</v>
      </c>
      <c r="AD78" s="6">
        <v>57.864493670000002</v>
      </c>
    </row>
    <row r="79" spans="1:30" x14ac:dyDescent="0.45">
      <c r="A79" s="22">
        <v>78</v>
      </c>
      <c r="B79" s="4">
        <v>43.2</v>
      </c>
      <c r="C79" s="4">
        <f t="shared" si="17"/>
        <v>0.75600000000000012</v>
      </c>
      <c r="D79" s="18">
        <v>8.7999999999999995E-2</v>
      </c>
      <c r="E79" s="6">
        <f t="shared" si="18"/>
        <v>-1.0555173278498313</v>
      </c>
      <c r="F79" s="6">
        <f t="shared" si="19"/>
        <v>5.0891931768828275E-3</v>
      </c>
      <c r="G79" s="6">
        <f t="shared" si="20"/>
        <v>4.79787029348822</v>
      </c>
      <c r="H79" s="6">
        <f t="shared" si="21"/>
        <v>-1.6123025607606856</v>
      </c>
      <c r="I79" s="6">
        <f t="shared" si="22"/>
        <v>4.3371873883710221E-2</v>
      </c>
      <c r="J79" s="6">
        <f t="shared" si="23"/>
        <v>12.837472376769357</v>
      </c>
      <c r="K79" s="7">
        <f t="shared" si="24"/>
        <v>57.682459999999999</v>
      </c>
      <c r="N79" s="9">
        <v>32.1</v>
      </c>
      <c r="O79" s="4">
        <f t="shared" si="25"/>
        <v>0.56175000000000008</v>
      </c>
      <c r="P79" s="18">
        <v>0.14385999999999999</v>
      </c>
      <c r="Q79" s="6">
        <f t="shared" si="26"/>
        <v>-0.84205994403523265</v>
      </c>
      <c r="R79" s="6">
        <f t="shared" si="27"/>
        <v>1.7109618214464023E-2</v>
      </c>
      <c r="S79" s="6">
        <f t="shared" si="28"/>
        <v>1.6945319523367348</v>
      </c>
      <c r="T79" s="6">
        <f t="shared" si="29"/>
        <v>-1.5377099188668668</v>
      </c>
      <c r="U79" s="6">
        <f t="shared" si="30"/>
        <v>2.8951943690390315E-2</v>
      </c>
      <c r="V79" s="6">
        <f t="shared" si="31"/>
        <v>24.027746885351025</v>
      </c>
      <c r="W79" s="7">
        <f t="shared" si="32"/>
        <v>57.864493670000002</v>
      </c>
      <c r="Z79" s="26">
        <f t="shared" si="33"/>
        <v>0.1820336700000027</v>
      </c>
      <c r="AC79" s="6">
        <v>57.924572040000001</v>
      </c>
      <c r="AD79" s="6">
        <v>57.965798140000004</v>
      </c>
    </row>
    <row r="80" spans="1:30" x14ac:dyDescent="0.45">
      <c r="A80" s="22">
        <v>79</v>
      </c>
      <c r="B80" s="4">
        <v>43.2</v>
      </c>
      <c r="C80" s="4">
        <f t="shared" si="17"/>
        <v>0.75600000000000012</v>
      </c>
      <c r="D80" s="18">
        <v>0.25531999999999999</v>
      </c>
      <c r="E80" s="6">
        <f t="shared" si="18"/>
        <v>-0.59291516424223234</v>
      </c>
      <c r="F80" s="6">
        <f t="shared" si="19"/>
        <v>5.0891931768828275E-3</v>
      </c>
      <c r="G80" s="6">
        <f t="shared" si="20"/>
        <v>4.79787029348822</v>
      </c>
      <c r="H80" s="6">
        <f t="shared" si="21"/>
        <v>-1.6123025607606856</v>
      </c>
      <c r="I80" s="6">
        <f t="shared" si="22"/>
        <v>4.3371873883710221E-2</v>
      </c>
      <c r="J80" s="6">
        <f t="shared" si="23"/>
        <v>23.503420655783994</v>
      </c>
      <c r="K80" s="7">
        <f t="shared" si="24"/>
        <v>57.924572040000001</v>
      </c>
      <c r="N80" s="9">
        <v>32.1</v>
      </c>
      <c r="O80" s="4">
        <f t="shared" si="25"/>
        <v>0.56175000000000008</v>
      </c>
      <c r="P80" s="18">
        <v>0.21387</v>
      </c>
      <c r="Q80" s="6">
        <f t="shared" si="26"/>
        <v>-0.66985013056734788</v>
      </c>
      <c r="R80" s="6">
        <f t="shared" si="27"/>
        <v>1.7109618214464023E-2</v>
      </c>
      <c r="S80" s="6">
        <f t="shared" si="28"/>
        <v>1.6945319523367348</v>
      </c>
      <c r="T80" s="6">
        <f t="shared" si="29"/>
        <v>-1.5377099188668668</v>
      </c>
      <c r="U80" s="6">
        <f t="shared" si="30"/>
        <v>2.8951943690390315E-2</v>
      </c>
      <c r="V80" s="6">
        <f t="shared" si="31"/>
        <v>29.975873039141675</v>
      </c>
      <c r="W80" s="7">
        <f t="shared" si="32"/>
        <v>57.965798140000004</v>
      </c>
      <c r="Z80" s="26">
        <f t="shared" si="33"/>
        <v>4.122610000000293E-2</v>
      </c>
      <c r="AC80" s="6">
        <v>57.683400550000002</v>
      </c>
      <c r="AD80" s="6">
        <v>58.159016049999998</v>
      </c>
    </row>
    <row r="81" spans="1:30" x14ac:dyDescent="0.45">
      <c r="A81" s="22">
        <v>80</v>
      </c>
      <c r="B81" s="4">
        <v>43.2</v>
      </c>
      <c r="C81" s="4">
        <f t="shared" si="17"/>
        <v>0.75600000000000012</v>
      </c>
      <c r="D81" s="18">
        <v>8.8650000000000007E-2</v>
      </c>
      <c r="E81" s="6">
        <f t="shared" si="18"/>
        <v>-1.0523212600630634</v>
      </c>
      <c r="F81" s="6">
        <f t="shared" si="19"/>
        <v>5.0891931768828275E-3</v>
      </c>
      <c r="G81" s="6">
        <f t="shared" si="20"/>
        <v>4.79787029348822</v>
      </c>
      <c r="H81" s="6">
        <f t="shared" si="21"/>
        <v>-1.6123025607606856</v>
      </c>
      <c r="I81" s="6">
        <f t="shared" si="22"/>
        <v>4.3371873883710221E-2</v>
      </c>
      <c r="J81" s="6">
        <f t="shared" si="23"/>
        <v>12.911162247659817</v>
      </c>
      <c r="K81" s="7">
        <f t="shared" si="24"/>
        <v>57.683400550000002</v>
      </c>
      <c r="N81" s="9">
        <v>32.1</v>
      </c>
      <c r="O81" s="4">
        <f t="shared" si="25"/>
        <v>0.56175000000000008</v>
      </c>
      <c r="P81" s="18">
        <v>0.34739999999999999</v>
      </c>
      <c r="Q81" s="6">
        <f t="shared" si="26"/>
        <v>-0.45917018588892017</v>
      </c>
      <c r="R81" s="6">
        <f t="shared" si="27"/>
        <v>1.7109618214464023E-2</v>
      </c>
      <c r="S81" s="6">
        <f t="shared" si="28"/>
        <v>1.6945319523367348</v>
      </c>
      <c r="T81" s="6">
        <f t="shared" si="29"/>
        <v>-1.5377099188668668</v>
      </c>
      <c r="U81" s="6">
        <f t="shared" si="30"/>
        <v>2.8951943690390315E-2</v>
      </c>
      <c r="V81" s="6">
        <f t="shared" si="31"/>
        <v>37.252757345474322</v>
      </c>
      <c r="W81" s="7">
        <f t="shared" si="32"/>
        <v>58.159016049999998</v>
      </c>
      <c r="Z81" s="26">
        <f t="shared" si="33"/>
        <v>0.47561549999999642</v>
      </c>
      <c r="AC81" s="6">
        <v>57.693413790000001</v>
      </c>
      <c r="AD81" s="6">
        <v>57.785328300000003</v>
      </c>
    </row>
    <row r="82" spans="1:30" x14ac:dyDescent="0.45">
      <c r="A82" s="22">
        <v>81</v>
      </c>
      <c r="B82" s="4">
        <v>43.2</v>
      </c>
      <c r="C82" s="4">
        <f t="shared" si="17"/>
        <v>0.75600000000000012</v>
      </c>
      <c r="D82" s="18">
        <v>9.5570000000000002E-2</v>
      </c>
      <c r="E82" s="6">
        <f t="shared" si="18"/>
        <v>-1.0196784139912436</v>
      </c>
      <c r="F82" s="6">
        <f t="shared" si="19"/>
        <v>5.0891931768828275E-3</v>
      </c>
      <c r="G82" s="6">
        <f t="shared" si="20"/>
        <v>4.79787029348822</v>
      </c>
      <c r="H82" s="6">
        <f t="shared" si="21"/>
        <v>-1.6123025607606856</v>
      </c>
      <c r="I82" s="6">
        <f t="shared" si="22"/>
        <v>4.3371873883710221E-2</v>
      </c>
      <c r="J82" s="6">
        <f t="shared" si="23"/>
        <v>13.663789310980683</v>
      </c>
      <c r="K82" s="7">
        <f t="shared" si="24"/>
        <v>57.693413790000001</v>
      </c>
      <c r="N82" s="9">
        <v>32.1</v>
      </c>
      <c r="O82" s="4">
        <f t="shared" si="25"/>
        <v>0.56175000000000008</v>
      </c>
      <c r="P82" s="18">
        <v>8.9149999999999993E-2</v>
      </c>
      <c r="Q82" s="6">
        <f t="shared" si="26"/>
        <v>-1.0498786524886266</v>
      </c>
      <c r="R82" s="6">
        <f t="shared" si="27"/>
        <v>1.7109618214464023E-2</v>
      </c>
      <c r="S82" s="6">
        <f t="shared" si="28"/>
        <v>1.6945319523367348</v>
      </c>
      <c r="T82" s="6">
        <f t="shared" si="29"/>
        <v>-1.5377099188668668</v>
      </c>
      <c r="U82" s="6">
        <f t="shared" si="30"/>
        <v>2.8951943690390315E-2</v>
      </c>
      <c r="V82" s="6">
        <f t="shared" si="31"/>
        <v>16.84968966488286</v>
      </c>
      <c r="W82" s="7">
        <f t="shared" si="32"/>
        <v>57.785328300000003</v>
      </c>
      <c r="Z82" s="26">
        <f t="shared" si="33"/>
        <v>9.1914510000002281E-2</v>
      </c>
      <c r="AC82" s="6">
        <v>57.742756489999998</v>
      </c>
      <c r="AD82" s="6">
        <v>57.869543700000001</v>
      </c>
    </row>
    <row r="83" spans="1:30" x14ac:dyDescent="0.45">
      <c r="A83" s="22">
        <v>82</v>
      </c>
      <c r="B83" s="4">
        <v>43.2</v>
      </c>
      <c r="C83" s="4">
        <f t="shared" si="17"/>
        <v>0.75600000000000012</v>
      </c>
      <c r="D83" s="18">
        <v>0.12967000000000001</v>
      </c>
      <c r="E83" s="6">
        <f t="shared" si="18"/>
        <v>-0.8871604891548851</v>
      </c>
      <c r="F83" s="6">
        <f t="shared" si="19"/>
        <v>5.0891931768828275E-3</v>
      </c>
      <c r="G83" s="6">
        <f t="shared" si="20"/>
        <v>4.79787029348822</v>
      </c>
      <c r="H83" s="6">
        <f t="shared" si="21"/>
        <v>-1.6123025607606856</v>
      </c>
      <c r="I83" s="6">
        <f t="shared" si="22"/>
        <v>4.3371873883710221E-2</v>
      </c>
      <c r="J83" s="6">
        <f t="shared" si="23"/>
        <v>16.719177814407328</v>
      </c>
      <c r="K83" s="7">
        <f t="shared" si="24"/>
        <v>57.742756489999998</v>
      </c>
      <c r="N83" s="9">
        <v>32.1</v>
      </c>
      <c r="O83" s="4">
        <f t="shared" si="25"/>
        <v>0.56175000000000008</v>
      </c>
      <c r="P83" s="18">
        <v>0.14735000000000001</v>
      </c>
      <c r="Q83" s="6">
        <f t="shared" si="26"/>
        <v>-0.83164985981405604</v>
      </c>
      <c r="R83" s="6">
        <f t="shared" si="27"/>
        <v>1.7109618214464023E-2</v>
      </c>
      <c r="S83" s="6">
        <f t="shared" si="28"/>
        <v>1.6945319523367348</v>
      </c>
      <c r="T83" s="6">
        <f t="shared" si="29"/>
        <v>-1.5377099188668668</v>
      </c>
      <c r="U83" s="6">
        <f t="shared" si="30"/>
        <v>2.8951943690390315E-2</v>
      </c>
      <c r="V83" s="6">
        <f t="shared" si="31"/>
        <v>24.387311145785528</v>
      </c>
      <c r="W83" s="7">
        <f t="shared" si="32"/>
        <v>57.869543700000001</v>
      </c>
      <c r="Z83" s="26">
        <f t="shared" si="33"/>
        <v>0.12678721000000337</v>
      </c>
      <c r="AC83" s="6">
        <v>57.59449687</v>
      </c>
      <c r="AD83" s="6">
        <v>57.758703500000003</v>
      </c>
    </row>
    <row r="84" spans="1:30" x14ac:dyDescent="0.45">
      <c r="A84" s="22">
        <v>83</v>
      </c>
      <c r="B84" s="4">
        <v>43.2</v>
      </c>
      <c r="C84" s="4">
        <f t="shared" si="17"/>
        <v>0.75600000000000012</v>
      </c>
      <c r="D84" s="18">
        <v>2.7210000000000002E-2</v>
      </c>
      <c r="E84" s="6">
        <f t="shared" si="18"/>
        <v>-1.5652714582202423</v>
      </c>
      <c r="F84" s="6">
        <f t="shared" si="19"/>
        <v>5.0891931768828275E-3</v>
      </c>
      <c r="G84" s="6">
        <f t="shared" si="20"/>
        <v>4.79787029348822</v>
      </c>
      <c r="H84" s="6">
        <f t="shared" si="21"/>
        <v>-1.6123025607606856</v>
      </c>
      <c r="I84" s="6">
        <f t="shared" si="22"/>
        <v>4.3371873883710221E-2</v>
      </c>
      <c r="J84" s="6">
        <f t="shared" si="23"/>
        <v>1.0843687009361018</v>
      </c>
      <c r="K84" s="7">
        <f t="shared" si="24"/>
        <v>57.59449687</v>
      </c>
      <c r="N84" s="9">
        <v>32.1</v>
      </c>
      <c r="O84" s="4">
        <f t="shared" si="25"/>
        <v>0.56175000000000008</v>
      </c>
      <c r="P84" s="18">
        <v>7.0749999999999993E-2</v>
      </c>
      <c r="Q84" s="6">
        <f t="shared" si="26"/>
        <v>-1.1502735558036723</v>
      </c>
      <c r="R84" s="6">
        <f t="shared" si="27"/>
        <v>1.7109618214464023E-2</v>
      </c>
      <c r="S84" s="6">
        <f t="shared" si="28"/>
        <v>1.6945319523367348</v>
      </c>
      <c r="T84" s="6">
        <f t="shared" si="29"/>
        <v>-1.5377099188668668</v>
      </c>
      <c r="U84" s="6">
        <f t="shared" si="30"/>
        <v>2.8951943690390315E-2</v>
      </c>
      <c r="V84" s="6">
        <f t="shared" si="31"/>
        <v>13.382050172741659</v>
      </c>
      <c r="W84" s="7">
        <f t="shared" si="32"/>
        <v>57.758703500000003</v>
      </c>
      <c r="Z84" s="26">
        <f t="shared" si="33"/>
        <v>0.16420663000000246</v>
      </c>
      <c r="AC84" s="6">
        <v>57.745230859999999</v>
      </c>
      <c r="AD84" s="6">
        <v>58.097807950000004</v>
      </c>
    </row>
    <row r="85" spans="1:30" x14ac:dyDescent="0.45">
      <c r="A85" s="22">
        <v>84</v>
      </c>
      <c r="B85" s="4">
        <v>43.2</v>
      </c>
      <c r="C85" s="4">
        <f t="shared" si="17"/>
        <v>0.75600000000000012</v>
      </c>
      <c r="D85" s="18">
        <v>0.13138</v>
      </c>
      <c r="E85" s="6">
        <f t="shared" si="18"/>
        <v>-0.88147074246826052</v>
      </c>
      <c r="F85" s="6">
        <f t="shared" si="19"/>
        <v>5.0891931768828275E-3</v>
      </c>
      <c r="G85" s="6">
        <f t="shared" si="20"/>
        <v>4.79787029348822</v>
      </c>
      <c r="H85" s="6">
        <f t="shared" si="21"/>
        <v>-1.6123025607606856</v>
      </c>
      <c r="I85" s="6">
        <f t="shared" si="22"/>
        <v>4.3371873883710221E-2</v>
      </c>
      <c r="J85" s="6">
        <f t="shared" si="23"/>
        <v>16.850362985282814</v>
      </c>
      <c r="K85" s="7">
        <f t="shared" si="24"/>
        <v>57.745230859999999</v>
      </c>
      <c r="N85" s="9">
        <v>32.1</v>
      </c>
      <c r="O85" s="4">
        <f t="shared" si="25"/>
        <v>0.56175000000000008</v>
      </c>
      <c r="P85" s="18">
        <v>0.30509999999999998</v>
      </c>
      <c r="Q85" s="6">
        <f t="shared" si="26"/>
        <v>-0.51555779235759303</v>
      </c>
      <c r="R85" s="6">
        <f t="shared" si="27"/>
        <v>1.7109618214464023E-2</v>
      </c>
      <c r="S85" s="6">
        <f t="shared" si="28"/>
        <v>1.6945319523367348</v>
      </c>
      <c r="T85" s="6">
        <f t="shared" si="29"/>
        <v>-1.5377099188668668</v>
      </c>
      <c r="U85" s="6">
        <f t="shared" si="30"/>
        <v>2.8951943690390315E-2</v>
      </c>
      <c r="V85" s="6">
        <f t="shared" si="31"/>
        <v>35.305129681104795</v>
      </c>
      <c r="W85" s="7">
        <f t="shared" si="32"/>
        <v>58.097807950000004</v>
      </c>
      <c r="Z85" s="26">
        <f t="shared" si="33"/>
        <v>0.35257709000000403</v>
      </c>
      <c r="AC85" s="6">
        <v>57.773085610000003</v>
      </c>
      <c r="AD85" s="6">
        <v>58.078649670000004</v>
      </c>
    </row>
    <row r="86" spans="1:30" x14ac:dyDescent="0.45">
      <c r="A86" s="22">
        <v>85</v>
      </c>
      <c r="B86" s="4">
        <v>43.2</v>
      </c>
      <c r="C86" s="4">
        <f t="shared" si="17"/>
        <v>0.75600000000000012</v>
      </c>
      <c r="D86" s="18">
        <v>0.15062999999999999</v>
      </c>
      <c r="E86" s="6">
        <f t="shared" si="18"/>
        <v>-0.82208852390599074</v>
      </c>
      <c r="F86" s="6">
        <f t="shared" si="19"/>
        <v>5.0891931768828275E-3</v>
      </c>
      <c r="G86" s="6">
        <f t="shared" si="20"/>
        <v>4.79787029348822</v>
      </c>
      <c r="H86" s="6">
        <f t="shared" si="21"/>
        <v>-1.6123025607606856</v>
      </c>
      <c r="I86" s="6">
        <f t="shared" si="22"/>
        <v>4.3371873883710221E-2</v>
      </c>
      <c r="J86" s="6">
        <f t="shared" si="23"/>
        <v>18.219504164690623</v>
      </c>
      <c r="K86" s="7">
        <f t="shared" si="24"/>
        <v>57.773085610000003</v>
      </c>
      <c r="N86" s="9">
        <v>32.1</v>
      </c>
      <c r="O86" s="4">
        <f t="shared" si="25"/>
        <v>0.56175000000000008</v>
      </c>
      <c r="P86" s="18">
        <v>0.29186000000000001</v>
      </c>
      <c r="Q86" s="6">
        <f t="shared" si="26"/>
        <v>-0.53482542186584103</v>
      </c>
      <c r="R86" s="6">
        <f t="shared" si="27"/>
        <v>1.7109618214464023E-2</v>
      </c>
      <c r="S86" s="6">
        <f t="shared" si="28"/>
        <v>1.6945319523367348</v>
      </c>
      <c r="T86" s="6">
        <f t="shared" si="29"/>
        <v>-1.5377099188668668</v>
      </c>
      <c r="U86" s="6">
        <f t="shared" si="30"/>
        <v>2.8951943690390315E-2</v>
      </c>
      <c r="V86" s="6">
        <f t="shared" si="31"/>
        <v>34.639625847776905</v>
      </c>
      <c r="W86" s="7">
        <f t="shared" si="32"/>
        <v>58.078649670000004</v>
      </c>
      <c r="Z86" s="26">
        <f t="shared" si="33"/>
        <v>0.3055640600000018</v>
      </c>
      <c r="AC86" s="6">
        <v>57.716015929999998</v>
      </c>
      <c r="AD86" s="6">
        <v>57.946307050000001</v>
      </c>
    </row>
    <row r="87" spans="1:30" x14ac:dyDescent="0.45">
      <c r="A87" s="22">
        <v>86</v>
      </c>
      <c r="B87" s="4">
        <v>43.2</v>
      </c>
      <c r="C87" s="4">
        <f t="shared" si="17"/>
        <v>0.75600000000000012</v>
      </c>
      <c r="D87" s="18">
        <v>0.11119</v>
      </c>
      <c r="E87" s="6">
        <f t="shared" si="18"/>
        <v>-0.95393426976931239</v>
      </c>
      <c r="F87" s="6">
        <f t="shared" si="19"/>
        <v>5.0891931768828275E-3</v>
      </c>
      <c r="G87" s="6">
        <f t="shared" si="20"/>
        <v>4.79787029348822</v>
      </c>
      <c r="H87" s="6">
        <f t="shared" si="21"/>
        <v>-1.6123025607606856</v>
      </c>
      <c r="I87" s="6">
        <f t="shared" si="22"/>
        <v>4.3371873883710221E-2</v>
      </c>
      <c r="J87" s="6">
        <f t="shared" si="23"/>
        <v>15.179613699804788</v>
      </c>
      <c r="K87" s="7">
        <f t="shared" si="24"/>
        <v>57.716015929999998</v>
      </c>
      <c r="N87" s="9">
        <v>32.1</v>
      </c>
      <c r="O87" s="4">
        <f t="shared" si="25"/>
        <v>0.56175000000000008</v>
      </c>
      <c r="P87" s="18">
        <v>0.20039999999999999</v>
      </c>
      <c r="Q87" s="6">
        <f t="shared" si="26"/>
        <v>-0.69810228280479192</v>
      </c>
      <c r="R87" s="6">
        <f t="shared" si="27"/>
        <v>1.7109618214464023E-2</v>
      </c>
      <c r="S87" s="6">
        <f t="shared" si="28"/>
        <v>1.6945319523367348</v>
      </c>
      <c r="T87" s="6">
        <f t="shared" si="29"/>
        <v>-1.5377099188668668</v>
      </c>
      <c r="U87" s="6">
        <f t="shared" si="30"/>
        <v>2.8951943690390315E-2</v>
      </c>
      <c r="V87" s="6">
        <f t="shared" si="31"/>
        <v>29.000043832661785</v>
      </c>
      <c r="W87" s="7">
        <f t="shared" si="32"/>
        <v>57.946307050000001</v>
      </c>
      <c r="Z87" s="26">
        <f t="shared" si="33"/>
        <v>0.23029112000000396</v>
      </c>
      <c r="AC87" s="6">
        <v>57.636778210000003</v>
      </c>
      <c r="AD87" s="6">
        <v>57.768109000000003</v>
      </c>
    </row>
    <row r="88" spans="1:30" x14ac:dyDescent="0.45">
      <c r="A88" s="22">
        <v>87</v>
      </c>
      <c r="B88" s="4">
        <v>43.2</v>
      </c>
      <c r="C88" s="4">
        <f t="shared" si="17"/>
        <v>0.75600000000000012</v>
      </c>
      <c r="D88" s="18">
        <v>5.6430000000000001E-2</v>
      </c>
      <c r="E88" s="6">
        <f t="shared" si="18"/>
        <v>-1.2484899497299586</v>
      </c>
      <c r="F88" s="6">
        <f t="shared" si="19"/>
        <v>5.0891931768828275E-3</v>
      </c>
      <c r="G88" s="6">
        <f t="shared" si="20"/>
        <v>4.79787029348822</v>
      </c>
      <c r="H88" s="6">
        <f t="shared" si="21"/>
        <v>-1.6123025607606856</v>
      </c>
      <c r="I88" s="6">
        <f t="shared" si="22"/>
        <v>4.3371873883710221E-2</v>
      </c>
      <c r="J88" s="6">
        <f t="shared" si="23"/>
        <v>8.3882151830974756</v>
      </c>
      <c r="K88" s="7">
        <f t="shared" si="24"/>
        <v>57.636778210000003</v>
      </c>
      <c r="N88" s="9">
        <v>32.1</v>
      </c>
      <c r="O88" s="4">
        <f t="shared" si="25"/>
        <v>0.56175000000000008</v>
      </c>
      <c r="P88" s="18">
        <v>7.7249999999999999E-2</v>
      </c>
      <c r="Q88" s="6">
        <f t="shared" si="26"/>
        <v>-1.1121015119031277</v>
      </c>
      <c r="R88" s="6">
        <f t="shared" si="27"/>
        <v>1.7109618214464023E-2</v>
      </c>
      <c r="S88" s="6">
        <f t="shared" si="28"/>
        <v>1.6945319523367348</v>
      </c>
      <c r="T88" s="6">
        <f t="shared" si="29"/>
        <v>-1.5377099188668668</v>
      </c>
      <c r="U88" s="6">
        <f t="shared" si="30"/>
        <v>2.8951943690390315E-2</v>
      </c>
      <c r="V88" s="6">
        <f t="shared" si="31"/>
        <v>14.700512390986946</v>
      </c>
      <c r="W88" s="7">
        <f t="shared" si="32"/>
        <v>57.768109000000003</v>
      </c>
      <c r="Z88" s="26">
        <f t="shared" si="33"/>
        <v>0.13133078999999981</v>
      </c>
      <c r="AC88" s="6">
        <v>57.680073290000003</v>
      </c>
      <c r="AD88" s="6">
        <v>57.833282859999997</v>
      </c>
    </row>
    <row r="89" spans="1:30" x14ac:dyDescent="0.45">
      <c r="A89" s="22">
        <v>88</v>
      </c>
      <c r="B89" s="4">
        <v>42.6</v>
      </c>
      <c r="C89" s="4">
        <f t="shared" si="17"/>
        <v>0.74550000000000005</v>
      </c>
      <c r="D89" s="18">
        <v>8.2570000000000005E-2</v>
      </c>
      <c r="E89" s="6">
        <f t="shared" si="18"/>
        <v>-1.083177715404088</v>
      </c>
      <c r="F89" s="6">
        <f t="shared" si="19"/>
        <v>5.4209552420540407E-3</v>
      </c>
      <c r="G89" s="6">
        <f t="shared" si="20"/>
        <v>4.7388402984494382</v>
      </c>
      <c r="H89" s="6">
        <f t="shared" si="21"/>
        <v>-1.5902521054625758</v>
      </c>
      <c r="I89" s="6">
        <f t="shared" si="22"/>
        <v>4.2468399211774387E-2</v>
      </c>
      <c r="J89" s="6">
        <f t="shared" si="23"/>
        <v>11.940040111469544</v>
      </c>
      <c r="K89" s="7">
        <f t="shared" si="24"/>
        <v>57.680073290000003</v>
      </c>
      <c r="N89" s="9">
        <v>31.4</v>
      </c>
      <c r="O89" s="4">
        <f t="shared" si="25"/>
        <v>0.54949999999999999</v>
      </c>
      <c r="P89" s="18">
        <v>0.11788</v>
      </c>
      <c r="Q89" s="6">
        <f t="shared" si="26"/>
        <v>-0.9285598728221125</v>
      </c>
      <c r="R89" s="6">
        <f t="shared" si="27"/>
        <v>1.8571940182487735E-2</v>
      </c>
      <c r="S89" s="6">
        <f t="shared" si="28"/>
        <v>1.6581495128627026</v>
      </c>
      <c r="T89" s="6">
        <f t="shared" si="29"/>
        <v>-1.5115190361388089</v>
      </c>
      <c r="U89" s="6">
        <f t="shared" si="30"/>
        <v>2.8171203852644579E-2</v>
      </c>
      <c r="V89" s="6">
        <f t="shared" si="31"/>
        <v>20.693441656451292</v>
      </c>
      <c r="W89" s="7">
        <f t="shared" si="32"/>
        <v>57.833282859999997</v>
      </c>
      <c r="Z89" s="26">
        <f t="shared" si="33"/>
        <v>0.15320956999999424</v>
      </c>
      <c r="AC89" s="6">
        <v>57.716233819999999</v>
      </c>
      <c r="AD89" s="6">
        <v>58.054876439999994</v>
      </c>
    </row>
    <row r="90" spans="1:30" x14ac:dyDescent="0.45">
      <c r="A90" s="22">
        <v>89</v>
      </c>
      <c r="B90" s="4">
        <v>42.6</v>
      </c>
      <c r="C90" s="4">
        <f t="shared" si="17"/>
        <v>0.74550000000000005</v>
      </c>
      <c r="D90" s="18">
        <v>0.10756</v>
      </c>
      <c r="E90" s="6">
        <f t="shared" si="18"/>
        <v>-0.96834920644873601</v>
      </c>
      <c r="F90" s="6">
        <f t="shared" si="19"/>
        <v>5.4209552420540407E-3</v>
      </c>
      <c r="G90" s="6">
        <f t="shared" si="20"/>
        <v>4.7388402984494382</v>
      </c>
      <c r="H90" s="6">
        <f t="shared" si="21"/>
        <v>-1.5902521054625758</v>
      </c>
      <c r="I90" s="6">
        <f t="shared" si="22"/>
        <v>4.2468399211774387E-2</v>
      </c>
      <c r="J90" s="6">
        <f t="shared" si="23"/>
        <v>14.643897828892426</v>
      </c>
      <c r="K90" s="7">
        <f t="shared" si="24"/>
        <v>57.716233819999999</v>
      </c>
      <c r="N90" s="9">
        <v>31.4</v>
      </c>
      <c r="O90" s="4">
        <f t="shared" si="25"/>
        <v>0.54949999999999999</v>
      </c>
      <c r="P90" s="18">
        <v>0.27101999999999998</v>
      </c>
      <c r="Q90" s="6">
        <f t="shared" si="26"/>
        <v>-0.56699865905496216</v>
      </c>
      <c r="R90" s="6">
        <f t="shared" si="27"/>
        <v>1.8571940182487735E-2</v>
      </c>
      <c r="S90" s="6">
        <f t="shared" si="28"/>
        <v>1.6581495128627026</v>
      </c>
      <c r="T90" s="6">
        <f t="shared" si="29"/>
        <v>-1.5115190361388089</v>
      </c>
      <c r="U90" s="6">
        <f t="shared" si="30"/>
        <v>2.8171203852644579E-2</v>
      </c>
      <c r="V90" s="6">
        <f t="shared" si="31"/>
        <v>33.52786703842547</v>
      </c>
      <c r="W90" s="7">
        <f t="shared" si="32"/>
        <v>58.054876439999994</v>
      </c>
      <c r="Z90" s="26">
        <f t="shared" si="33"/>
        <v>0.33864261999999457</v>
      </c>
      <c r="AC90" s="6">
        <v>57.68389337</v>
      </c>
      <c r="AD90" s="6">
        <v>57.886445639999998</v>
      </c>
    </row>
    <row r="91" spans="1:30" x14ac:dyDescent="0.45">
      <c r="A91" s="22">
        <v>90</v>
      </c>
      <c r="B91" s="4">
        <v>42.6</v>
      </c>
      <c r="C91" s="4">
        <f t="shared" si="17"/>
        <v>0.74550000000000005</v>
      </c>
      <c r="D91" s="18">
        <v>8.5209999999999994E-2</v>
      </c>
      <c r="E91" s="6">
        <f t="shared" si="18"/>
        <v>-1.0695094346937304</v>
      </c>
      <c r="F91" s="6">
        <f t="shared" si="19"/>
        <v>5.4209552420540407E-3</v>
      </c>
      <c r="G91" s="6">
        <f t="shared" si="20"/>
        <v>4.7388402984494382</v>
      </c>
      <c r="H91" s="6">
        <f t="shared" si="21"/>
        <v>-1.5902521054625758</v>
      </c>
      <c r="I91" s="6">
        <f t="shared" si="22"/>
        <v>4.2468399211774387E-2</v>
      </c>
      <c r="J91" s="6">
        <f t="shared" si="23"/>
        <v>12.261886024290485</v>
      </c>
      <c r="K91" s="7">
        <f t="shared" si="24"/>
        <v>57.68389337</v>
      </c>
      <c r="N91" s="9">
        <v>31.4</v>
      </c>
      <c r="O91" s="4">
        <f t="shared" si="25"/>
        <v>0.54949999999999999</v>
      </c>
      <c r="P91" s="18">
        <v>0.15462000000000001</v>
      </c>
      <c r="Q91" s="6">
        <f t="shared" si="26"/>
        <v>-0.81073433106545156</v>
      </c>
      <c r="R91" s="6">
        <f t="shared" si="27"/>
        <v>1.8571940182487735E-2</v>
      </c>
      <c r="S91" s="6">
        <f t="shared" si="28"/>
        <v>1.6581495128627026</v>
      </c>
      <c r="T91" s="6">
        <f t="shared" si="29"/>
        <v>-1.5115190361388089</v>
      </c>
      <c r="U91" s="6">
        <f t="shared" si="30"/>
        <v>2.8171203852644579E-2</v>
      </c>
      <c r="V91" s="6">
        <f t="shared" si="31"/>
        <v>24.875923256207276</v>
      </c>
      <c r="W91" s="7">
        <f t="shared" si="32"/>
        <v>57.886445639999998</v>
      </c>
      <c r="Z91" s="26">
        <f t="shared" si="33"/>
        <v>0.2025522699999982</v>
      </c>
      <c r="AC91" s="6">
        <v>57.646199019999997</v>
      </c>
      <c r="AD91" s="6">
        <v>57.912766569999995</v>
      </c>
    </row>
    <row r="92" spans="1:30" x14ac:dyDescent="0.45">
      <c r="A92" s="22">
        <v>91</v>
      </c>
      <c r="B92" s="4">
        <v>42.6</v>
      </c>
      <c r="C92" s="4">
        <f t="shared" si="17"/>
        <v>0.74550000000000005</v>
      </c>
      <c r="D92" s="18">
        <v>5.9159999999999997E-2</v>
      </c>
      <c r="E92" s="6">
        <f t="shared" si="18"/>
        <v>-1.2279718346751451</v>
      </c>
      <c r="F92" s="6">
        <f t="shared" si="19"/>
        <v>5.4209552420540407E-3</v>
      </c>
      <c r="G92" s="6">
        <f t="shared" si="20"/>
        <v>4.7388402984494382</v>
      </c>
      <c r="H92" s="6">
        <f t="shared" si="21"/>
        <v>-1.5902521054625758</v>
      </c>
      <c r="I92" s="6">
        <f t="shared" si="22"/>
        <v>4.2468399211774387E-2</v>
      </c>
      <c r="J92" s="6">
        <f t="shared" si="23"/>
        <v>8.5305845643220817</v>
      </c>
      <c r="K92" s="7">
        <f t="shared" si="24"/>
        <v>57.646199019999997</v>
      </c>
      <c r="N92" s="9">
        <v>31.4</v>
      </c>
      <c r="O92" s="4">
        <f t="shared" si="25"/>
        <v>0.54949999999999999</v>
      </c>
      <c r="P92" s="18">
        <v>0.17280999999999999</v>
      </c>
      <c r="Q92" s="6">
        <f t="shared" si="26"/>
        <v>-0.76243112980180161</v>
      </c>
      <c r="R92" s="6">
        <f t="shared" si="27"/>
        <v>1.8571940182487735E-2</v>
      </c>
      <c r="S92" s="6">
        <f t="shared" si="28"/>
        <v>1.6581495128627026</v>
      </c>
      <c r="T92" s="6">
        <f t="shared" si="29"/>
        <v>-1.5115190361388089</v>
      </c>
      <c r="U92" s="6">
        <f t="shared" si="30"/>
        <v>2.8171203852644579E-2</v>
      </c>
      <c r="V92" s="6">
        <f t="shared" si="31"/>
        <v>26.590553611243223</v>
      </c>
      <c r="W92" s="7">
        <f t="shared" si="32"/>
        <v>57.912766569999995</v>
      </c>
      <c r="Z92" s="26">
        <f t="shared" si="33"/>
        <v>0.26656754999999777</v>
      </c>
      <c r="AC92" s="6">
        <v>57.750788180000001</v>
      </c>
      <c r="AD92" s="6">
        <v>57.788657379999997</v>
      </c>
    </row>
    <row r="93" spans="1:30" x14ac:dyDescent="0.45">
      <c r="A93" s="22">
        <v>92</v>
      </c>
      <c r="B93" s="4">
        <v>42.6</v>
      </c>
      <c r="C93" s="4">
        <f t="shared" si="17"/>
        <v>0.74550000000000005</v>
      </c>
      <c r="D93" s="18">
        <v>0.13144</v>
      </c>
      <c r="E93" s="6">
        <f t="shared" si="18"/>
        <v>-0.88127244957299466</v>
      </c>
      <c r="F93" s="6">
        <f t="shared" si="19"/>
        <v>5.4209552420540407E-3</v>
      </c>
      <c r="G93" s="6">
        <f t="shared" si="20"/>
        <v>4.7388402984494382</v>
      </c>
      <c r="H93" s="6">
        <f t="shared" si="21"/>
        <v>-1.5902521054625758</v>
      </c>
      <c r="I93" s="6">
        <f t="shared" si="22"/>
        <v>4.2468399211774387E-2</v>
      </c>
      <c r="J93" s="6">
        <f t="shared" si="23"/>
        <v>16.694287259431622</v>
      </c>
      <c r="K93" s="7">
        <f t="shared" si="24"/>
        <v>57.750788180000001</v>
      </c>
      <c r="N93" s="9">
        <v>31.4</v>
      </c>
      <c r="O93" s="4">
        <f t="shared" si="25"/>
        <v>0.54949999999999999</v>
      </c>
      <c r="P93" s="18">
        <v>8.7040000000000006E-2</v>
      </c>
      <c r="Q93" s="6">
        <f t="shared" si="26"/>
        <v>-1.0602811176458953</v>
      </c>
      <c r="R93" s="6">
        <f t="shared" si="27"/>
        <v>1.8571940182487735E-2</v>
      </c>
      <c r="S93" s="6">
        <f t="shared" si="28"/>
        <v>1.6581495128627026</v>
      </c>
      <c r="T93" s="6">
        <f t="shared" si="29"/>
        <v>-1.5115190361388089</v>
      </c>
      <c r="U93" s="6">
        <f t="shared" si="30"/>
        <v>2.8171203852644579E-2</v>
      </c>
      <c r="V93" s="6">
        <f t="shared" si="31"/>
        <v>16.017700942182262</v>
      </c>
      <c r="W93" s="7">
        <f t="shared" si="32"/>
        <v>57.788657379999997</v>
      </c>
      <c r="Z93" s="26">
        <f t="shared" si="33"/>
        <v>3.7869199999995828E-2</v>
      </c>
      <c r="AC93" s="6">
        <v>57.657311980000003</v>
      </c>
      <c r="AD93" s="6">
        <v>58.028989609999996</v>
      </c>
    </row>
    <row r="94" spans="1:30" x14ac:dyDescent="0.45">
      <c r="A94" s="22">
        <v>93</v>
      </c>
      <c r="B94" s="4">
        <v>42.6</v>
      </c>
      <c r="C94" s="4">
        <f t="shared" si="17"/>
        <v>0.74550000000000005</v>
      </c>
      <c r="D94" s="18">
        <v>6.6839999999999997E-2</v>
      </c>
      <c r="E94" s="6">
        <f t="shared" si="18"/>
        <v>-1.1749635587786462</v>
      </c>
      <c r="F94" s="6">
        <f t="shared" si="19"/>
        <v>5.4209552420540407E-3</v>
      </c>
      <c r="G94" s="6">
        <f t="shared" si="20"/>
        <v>4.7388402984494382</v>
      </c>
      <c r="H94" s="6">
        <f t="shared" si="21"/>
        <v>-1.5902521054625758</v>
      </c>
      <c r="I94" s="6">
        <f t="shared" si="22"/>
        <v>4.2468399211774387E-2</v>
      </c>
      <c r="J94" s="6">
        <f t="shared" si="23"/>
        <v>9.7787661977329865</v>
      </c>
      <c r="K94" s="7">
        <f t="shared" si="24"/>
        <v>57.657311980000003</v>
      </c>
      <c r="N94" s="9">
        <v>31.4</v>
      </c>
      <c r="O94" s="4">
        <f t="shared" si="25"/>
        <v>0.54949999999999999</v>
      </c>
      <c r="P94" s="18">
        <v>0.25313000000000002</v>
      </c>
      <c r="Q94" s="6">
        <f t="shared" si="26"/>
        <v>-0.59665638086954986</v>
      </c>
      <c r="R94" s="6">
        <f t="shared" si="27"/>
        <v>1.8571940182487735E-2</v>
      </c>
      <c r="S94" s="6">
        <f t="shared" si="28"/>
        <v>1.6581495128627026</v>
      </c>
      <c r="T94" s="6">
        <f t="shared" si="29"/>
        <v>-1.5115190361388089</v>
      </c>
      <c r="U94" s="6">
        <f t="shared" si="30"/>
        <v>2.8171203852644579E-2</v>
      </c>
      <c r="V94" s="6">
        <f t="shared" si="31"/>
        <v>32.475099752734778</v>
      </c>
      <c r="W94" s="7">
        <f t="shared" si="32"/>
        <v>58.028989609999996</v>
      </c>
      <c r="Z94" s="26">
        <f t="shared" si="33"/>
        <v>0.37167762999999354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L1 X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I1" sqref="I1"/>
    </sheetView>
  </sheetViews>
  <sheetFormatPr defaultRowHeight="17" x14ac:dyDescent="0.45"/>
  <sheetData>
    <row r="1" spans="1:7" ht="34" x14ac:dyDescent="0.45">
      <c r="A1" s="1" t="s">
        <v>13</v>
      </c>
      <c r="B1" s="1" t="s">
        <v>14</v>
      </c>
      <c r="C1" s="1" t="s">
        <v>15</v>
      </c>
      <c r="E1" s="1" t="s">
        <v>13</v>
      </c>
      <c r="F1" s="1" t="s">
        <v>14</v>
      </c>
      <c r="G1" s="1" t="s">
        <v>108</v>
      </c>
    </row>
    <row r="2" spans="1:7" ht="136" x14ac:dyDescent="0.45">
      <c r="A2" s="1" t="s">
        <v>16</v>
      </c>
      <c r="B2" s="1">
        <v>1</v>
      </c>
      <c r="C2" s="1">
        <v>6.0949999999999997E-2</v>
      </c>
      <c r="E2" s="1" t="s">
        <v>16</v>
      </c>
      <c r="F2" s="1">
        <v>1</v>
      </c>
      <c r="G2" s="1">
        <v>0.10211000000000001</v>
      </c>
    </row>
    <row r="3" spans="1:7" ht="136" x14ac:dyDescent="0.45">
      <c r="A3" s="1" t="s">
        <v>17</v>
      </c>
      <c r="B3" s="1">
        <v>2</v>
      </c>
      <c r="C3" s="1">
        <v>3.1350000000000003E-2</v>
      </c>
      <c r="E3" s="1" t="s">
        <v>17</v>
      </c>
      <c r="F3" s="1">
        <v>2</v>
      </c>
      <c r="G3" s="1">
        <v>6.3299999999999995E-2</v>
      </c>
    </row>
    <row r="4" spans="1:7" ht="136" x14ac:dyDescent="0.45">
      <c r="A4" s="1" t="s">
        <v>18</v>
      </c>
      <c r="B4" s="1">
        <v>3</v>
      </c>
      <c r="C4" s="1">
        <v>2.0840000000000001E-2</v>
      </c>
      <c r="E4" s="1" t="s">
        <v>18</v>
      </c>
      <c r="F4" s="1">
        <v>3</v>
      </c>
      <c r="G4" s="1">
        <v>4.727E-2</v>
      </c>
    </row>
    <row r="5" spans="1:7" ht="136" x14ac:dyDescent="0.45">
      <c r="A5" s="1" t="s">
        <v>19</v>
      </c>
      <c r="B5" s="1">
        <v>4</v>
      </c>
      <c r="C5" s="1">
        <v>3.6339999999999997E-2</v>
      </c>
      <c r="E5" s="1" t="s">
        <v>19</v>
      </c>
      <c r="F5" s="1">
        <v>4</v>
      </c>
      <c r="G5" s="1">
        <v>4.7019999999999999E-2</v>
      </c>
    </row>
    <row r="6" spans="1:7" ht="136" x14ac:dyDescent="0.45">
      <c r="A6" s="1" t="s">
        <v>20</v>
      </c>
      <c r="B6" s="1">
        <v>5</v>
      </c>
      <c r="C6" s="1">
        <v>4.6050000000000001E-2</v>
      </c>
      <c r="E6" s="1" t="s">
        <v>20</v>
      </c>
      <c r="F6" s="1">
        <v>5</v>
      </c>
      <c r="G6" s="1">
        <v>0.33593000000000001</v>
      </c>
    </row>
    <row r="7" spans="1:7" ht="136" x14ac:dyDescent="0.45">
      <c r="A7" s="1" t="s">
        <v>21</v>
      </c>
      <c r="B7" s="1">
        <v>6</v>
      </c>
      <c r="C7" s="1">
        <v>7.7469999999999997E-2</v>
      </c>
      <c r="E7" s="1" t="s">
        <v>21</v>
      </c>
      <c r="F7" s="1">
        <v>6</v>
      </c>
      <c r="G7" s="1">
        <v>0.10863</v>
      </c>
    </row>
    <row r="8" spans="1:7" ht="136" x14ac:dyDescent="0.45">
      <c r="A8" s="1" t="s">
        <v>22</v>
      </c>
      <c r="B8" s="1">
        <v>7</v>
      </c>
      <c r="C8" s="1">
        <v>4.4409999999999998E-2</v>
      </c>
      <c r="E8" s="1" t="s">
        <v>22</v>
      </c>
      <c r="F8" s="1">
        <v>7</v>
      </c>
      <c r="G8" s="1">
        <v>0.18537000000000001</v>
      </c>
    </row>
    <row r="9" spans="1:7" ht="136" x14ac:dyDescent="0.45">
      <c r="A9" s="1" t="s">
        <v>23</v>
      </c>
      <c r="B9" s="1">
        <v>8</v>
      </c>
      <c r="C9" s="1">
        <v>4.6739999999999997E-2</v>
      </c>
      <c r="E9" s="1" t="s">
        <v>23</v>
      </c>
      <c r="F9" s="1">
        <v>8</v>
      </c>
      <c r="G9" s="1">
        <v>7.5459999999999999E-2</v>
      </c>
    </row>
    <row r="10" spans="1:7" ht="136" x14ac:dyDescent="0.45">
      <c r="A10" s="1" t="s">
        <v>24</v>
      </c>
      <c r="B10" s="1">
        <v>10</v>
      </c>
      <c r="C10" s="1">
        <v>6.3189999999999996E-2</v>
      </c>
      <c r="E10" s="1" t="s">
        <v>24</v>
      </c>
      <c r="F10" s="1">
        <v>10</v>
      </c>
      <c r="G10" s="1">
        <v>0.31253999999999998</v>
      </c>
    </row>
    <row r="11" spans="1:7" ht="136" x14ac:dyDescent="0.45">
      <c r="A11" s="1" t="s">
        <v>25</v>
      </c>
      <c r="B11" s="1">
        <v>11</v>
      </c>
      <c r="C11" s="1">
        <v>8.9120000000000005E-2</v>
      </c>
      <c r="E11" s="1" t="s">
        <v>25</v>
      </c>
      <c r="F11" s="1">
        <v>11</v>
      </c>
      <c r="G11" s="1">
        <v>0.16173000000000001</v>
      </c>
    </row>
    <row r="12" spans="1:7" ht="136" x14ac:dyDescent="0.45">
      <c r="A12" s="1" t="s">
        <v>26</v>
      </c>
      <c r="B12" s="1">
        <v>12</v>
      </c>
      <c r="C12" s="1">
        <v>6.0449999999999997E-2</v>
      </c>
      <c r="E12" s="1" t="s">
        <v>26</v>
      </c>
      <c r="F12" s="1">
        <v>12</v>
      </c>
      <c r="G12" s="1">
        <v>9.7960000000000005E-2</v>
      </c>
    </row>
    <row r="13" spans="1:7" ht="136" x14ac:dyDescent="0.45">
      <c r="A13" s="1" t="s">
        <v>27</v>
      </c>
      <c r="B13" s="1">
        <v>13</v>
      </c>
      <c r="C13" s="1">
        <v>9.0579999999999994E-2</v>
      </c>
      <c r="E13" s="1" t="s">
        <v>27</v>
      </c>
      <c r="F13" s="1">
        <v>13</v>
      </c>
      <c r="G13" s="1">
        <v>8.9990000000000001E-2</v>
      </c>
    </row>
    <row r="14" spans="1:7" ht="136" x14ac:dyDescent="0.45">
      <c r="A14" s="1" t="s">
        <v>28</v>
      </c>
      <c r="B14" s="1">
        <v>14</v>
      </c>
      <c r="C14" s="1">
        <v>4.3729999999999998E-2</v>
      </c>
      <c r="E14" s="1" t="s">
        <v>28</v>
      </c>
      <c r="F14" s="1">
        <v>14</v>
      </c>
      <c r="G14" s="1">
        <v>0.10978</v>
      </c>
    </row>
    <row r="15" spans="1:7" ht="136" x14ac:dyDescent="0.45">
      <c r="A15" s="1" t="s">
        <v>29</v>
      </c>
      <c r="B15" s="1">
        <v>15</v>
      </c>
      <c r="C15" s="1">
        <v>6.4890000000000003E-2</v>
      </c>
      <c r="E15" s="1" t="s">
        <v>29</v>
      </c>
      <c r="F15" s="1">
        <v>15</v>
      </c>
      <c r="G15" s="1">
        <v>4.3110000000000002E-2</v>
      </c>
    </row>
    <row r="16" spans="1:7" ht="136" x14ac:dyDescent="0.45">
      <c r="A16" s="1" t="s">
        <v>30</v>
      </c>
      <c r="B16" s="1">
        <v>16</v>
      </c>
      <c r="C16" s="1">
        <v>2.8369999999999999E-2</v>
      </c>
      <c r="E16" s="1" t="s">
        <v>30</v>
      </c>
      <c r="F16" s="1">
        <v>16</v>
      </c>
      <c r="G16" s="1">
        <v>4.2900000000000001E-2</v>
      </c>
    </row>
    <row r="17" spans="1:7" ht="136" x14ac:dyDescent="0.45">
      <c r="A17" s="1" t="s">
        <v>31</v>
      </c>
      <c r="B17" s="1">
        <v>17</v>
      </c>
      <c r="C17" s="1">
        <v>0.11566</v>
      </c>
      <c r="E17" s="1" t="s">
        <v>31</v>
      </c>
      <c r="F17" s="1">
        <v>17</v>
      </c>
      <c r="G17" s="1">
        <v>0.29149000000000003</v>
      </c>
    </row>
    <row r="18" spans="1:7" ht="136" x14ac:dyDescent="0.45">
      <c r="A18" s="1" t="s">
        <v>32</v>
      </c>
      <c r="B18" s="1">
        <v>18</v>
      </c>
      <c r="C18" s="1">
        <v>4.2070000000000003E-2</v>
      </c>
      <c r="E18" s="1" t="s">
        <v>32</v>
      </c>
      <c r="F18" s="1">
        <v>18</v>
      </c>
      <c r="G18" s="1">
        <v>0.12506</v>
      </c>
    </row>
    <row r="19" spans="1:7" ht="136" x14ac:dyDescent="0.45">
      <c r="A19" s="1" t="s">
        <v>33</v>
      </c>
      <c r="B19" s="1">
        <v>19</v>
      </c>
      <c r="C19" s="1">
        <v>5.842E-2</v>
      </c>
      <c r="E19" s="1" t="s">
        <v>33</v>
      </c>
      <c r="F19" s="1">
        <v>19</v>
      </c>
      <c r="G19" s="1">
        <v>0.24892</v>
      </c>
    </row>
    <row r="20" spans="1:7" ht="136" x14ac:dyDescent="0.45">
      <c r="A20" s="1" t="s">
        <v>34</v>
      </c>
      <c r="B20" s="1">
        <v>20</v>
      </c>
      <c r="C20" s="1">
        <v>0.11391</v>
      </c>
      <c r="E20" s="1" t="s">
        <v>34</v>
      </c>
      <c r="F20" s="1">
        <v>20</v>
      </c>
      <c r="G20" s="1">
        <v>0.23638000000000001</v>
      </c>
    </row>
    <row r="21" spans="1:7" ht="136" x14ac:dyDescent="0.45">
      <c r="A21" s="1" t="s">
        <v>35</v>
      </c>
      <c r="B21" s="1">
        <v>21</v>
      </c>
      <c r="C21" s="1">
        <v>0.18317</v>
      </c>
      <c r="E21" s="1" t="s">
        <v>35</v>
      </c>
      <c r="F21" s="1">
        <v>21</v>
      </c>
      <c r="G21" s="1">
        <v>0.16016</v>
      </c>
    </row>
    <row r="22" spans="1:7" ht="136" x14ac:dyDescent="0.45">
      <c r="A22" s="1" t="s">
        <v>36</v>
      </c>
      <c r="B22" s="1">
        <v>22</v>
      </c>
      <c r="C22" s="1">
        <v>5.8869999999999999E-2</v>
      </c>
      <c r="E22" s="1" t="s">
        <v>36</v>
      </c>
      <c r="F22" s="1">
        <v>22</v>
      </c>
      <c r="G22" s="1">
        <v>9.7250000000000003E-2</v>
      </c>
    </row>
    <row r="23" spans="1:7" ht="136" x14ac:dyDescent="0.45">
      <c r="A23" s="1" t="s">
        <v>37</v>
      </c>
      <c r="B23" s="1">
        <v>23</v>
      </c>
      <c r="C23" s="1">
        <v>0.1217</v>
      </c>
      <c r="E23" s="1" t="s">
        <v>37</v>
      </c>
      <c r="F23" s="1">
        <v>23</v>
      </c>
      <c r="G23" s="1">
        <v>0.11670999999999999</v>
      </c>
    </row>
    <row r="24" spans="1:7" ht="136" x14ac:dyDescent="0.45">
      <c r="A24" s="1" t="s">
        <v>38</v>
      </c>
      <c r="B24" s="1">
        <v>24</v>
      </c>
      <c r="C24" s="1">
        <v>0.15928999999999999</v>
      </c>
      <c r="E24" s="1" t="s">
        <v>38</v>
      </c>
      <c r="F24" s="1">
        <v>24</v>
      </c>
      <c r="G24" s="1">
        <v>0.33416000000000001</v>
      </c>
    </row>
    <row r="25" spans="1:7" ht="136" x14ac:dyDescent="0.45">
      <c r="A25" s="1" t="s">
        <v>39</v>
      </c>
      <c r="B25" s="1">
        <v>25</v>
      </c>
      <c r="C25" s="1">
        <v>3.4160000000000003E-2</v>
      </c>
      <c r="E25" s="1" t="s">
        <v>39</v>
      </c>
      <c r="F25" s="1">
        <v>25</v>
      </c>
      <c r="G25" s="1">
        <v>9.4719999999999999E-2</v>
      </c>
    </row>
    <row r="26" spans="1:7" ht="136" x14ac:dyDescent="0.45">
      <c r="A26" s="1" t="s">
        <v>40</v>
      </c>
      <c r="B26" s="1">
        <v>26</v>
      </c>
      <c r="C26" s="1">
        <v>9.1910000000000006E-2</v>
      </c>
      <c r="E26" s="1" t="s">
        <v>40</v>
      </c>
      <c r="F26" s="1">
        <v>26</v>
      </c>
      <c r="G26" s="1">
        <v>6.5060000000000007E-2</v>
      </c>
    </row>
    <row r="27" spans="1:7" ht="136" x14ac:dyDescent="0.45">
      <c r="A27" s="1" t="s">
        <v>41</v>
      </c>
      <c r="B27" s="1">
        <v>27</v>
      </c>
      <c r="C27" s="1">
        <v>7.4160000000000004E-2</v>
      </c>
      <c r="E27" s="1" t="s">
        <v>41</v>
      </c>
      <c r="F27" s="1">
        <v>27</v>
      </c>
      <c r="G27" s="1">
        <v>0.22353999999999999</v>
      </c>
    </row>
    <row r="28" spans="1:7" ht="136" x14ac:dyDescent="0.45">
      <c r="A28" s="1" t="s">
        <v>42</v>
      </c>
      <c r="B28" s="1">
        <v>28</v>
      </c>
      <c r="C28" s="1">
        <v>0.13572999999999999</v>
      </c>
      <c r="E28" s="1" t="s">
        <v>42</v>
      </c>
      <c r="F28" s="1">
        <v>28</v>
      </c>
      <c r="G28" s="1">
        <v>0.18290999999999999</v>
      </c>
    </row>
    <row r="29" spans="1:7" ht="136" x14ac:dyDescent="0.45">
      <c r="A29" s="1" t="s">
        <v>43</v>
      </c>
      <c r="B29" s="1">
        <v>29</v>
      </c>
      <c r="C29" s="1">
        <v>0.14277999999999999</v>
      </c>
      <c r="E29" s="1" t="s">
        <v>43</v>
      </c>
      <c r="F29" s="1">
        <v>29</v>
      </c>
      <c r="G29" s="1">
        <v>0.20968000000000001</v>
      </c>
    </row>
    <row r="30" spans="1:7" ht="136" x14ac:dyDescent="0.45">
      <c r="A30" s="1" t="s">
        <v>44</v>
      </c>
      <c r="B30" s="1">
        <v>30</v>
      </c>
      <c r="C30" s="1">
        <v>8.9749999999999996E-2</v>
      </c>
      <c r="E30" s="1" t="s">
        <v>44</v>
      </c>
      <c r="F30" s="1">
        <v>30</v>
      </c>
      <c r="G30" s="1">
        <v>0.28039999999999998</v>
      </c>
    </row>
    <row r="31" spans="1:7" ht="136" x14ac:dyDescent="0.45">
      <c r="A31" s="1" t="s">
        <v>45</v>
      </c>
      <c r="B31" s="1">
        <v>31</v>
      </c>
      <c r="C31" s="1">
        <v>4.5379999999999997E-2</v>
      </c>
      <c r="E31" s="1" t="s">
        <v>45</v>
      </c>
      <c r="F31" s="1">
        <v>31</v>
      </c>
      <c r="G31" s="1">
        <v>0.12775</v>
      </c>
    </row>
    <row r="32" spans="1:7" ht="136" x14ac:dyDescent="0.45">
      <c r="A32" s="1" t="s">
        <v>46</v>
      </c>
      <c r="B32" s="1">
        <v>32</v>
      </c>
      <c r="C32" s="1">
        <v>4.4819999999999999E-2</v>
      </c>
      <c r="E32" s="1" t="s">
        <v>46</v>
      </c>
      <c r="F32" s="1">
        <v>32</v>
      </c>
      <c r="G32" s="1">
        <v>3.875E-2</v>
      </c>
    </row>
    <row r="33" spans="1:7" ht="136" x14ac:dyDescent="0.45">
      <c r="A33" s="1" t="s">
        <v>47</v>
      </c>
      <c r="B33" s="1">
        <v>33</v>
      </c>
      <c r="C33" s="1">
        <v>5.849E-2</v>
      </c>
      <c r="E33" s="1" t="s">
        <v>47</v>
      </c>
      <c r="F33" s="1">
        <v>33</v>
      </c>
      <c r="G33" s="1">
        <v>3.1969999999999998E-2</v>
      </c>
    </row>
    <row r="34" spans="1:7" ht="136" x14ac:dyDescent="0.45">
      <c r="A34" s="1" t="s">
        <v>48</v>
      </c>
      <c r="B34" s="1">
        <v>34</v>
      </c>
      <c r="C34" s="1">
        <v>3.8850000000000003E-2</v>
      </c>
      <c r="E34" s="1" t="s">
        <v>48</v>
      </c>
      <c r="F34" s="1">
        <v>34</v>
      </c>
      <c r="G34" s="1">
        <v>9.0920000000000001E-2</v>
      </c>
    </row>
    <row r="35" spans="1:7" ht="136" x14ac:dyDescent="0.45">
      <c r="A35" s="1" t="s">
        <v>49</v>
      </c>
      <c r="B35" s="1">
        <v>35</v>
      </c>
      <c r="C35" s="1">
        <v>0.10897</v>
      </c>
      <c r="E35" s="1" t="s">
        <v>49</v>
      </c>
      <c r="F35" s="1">
        <v>35</v>
      </c>
      <c r="G35" s="1">
        <v>0.22323000000000001</v>
      </c>
    </row>
    <row r="36" spans="1:7" ht="136" x14ac:dyDescent="0.45">
      <c r="A36" s="1" t="s">
        <v>50</v>
      </c>
      <c r="B36" s="1">
        <v>36</v>
      </c>
      <c r="C36" s="1">
        <v>9.5130000000000006E-2</v>
      </c>
      <c r="E36" s="1" t="s">
        <v>50</v>
      </c>
      <c r="F36" s="1">
        <v>36</v>
      </c>
      <c r="G36" s="1">
        <v>0.11685</v>
      </c>
    </row>
    <row r="37" spans="1:7" ht="136" x14ac:dyDescent="0.45">
      <c r="A37" s="1" t="s">
        <v>51</v>
      </c>
      <c r="B37" s="1">
        <v>37</v>
      </c>
      <c r="C37" s="1">
        <v>0.11564000000000001</v>
      </c>
      <c r="E37" s="1" t="s">
        <v>51</v>
      </c>
      <c r="F37" s="1">
        <v>37</v>
      </c>
      <c r="G37" s="1">
        <v>0.21967999999999999</v>
      </c>
    </row>
    <row r="38" spans="1:7" ht="136" x14ac:dyDescent="0.45">
      <c r="A38" s="1" t="s">
        <v>52</v>
      </c>
      <c r="B38" s="1">
        <v>38</v>
      </c>
      <c r="C38" s="1">
        <v>0.12268</v>
      </c>
      <c r="E38" s="1" t="s">
        <v>52</v>
      </c>
      <c r="F38" s="1">
        <v>38</v>
      </c>
      <c r="G38" s="1">
        <v>0.46334999999999998</v>
      </c>
    </row>
    <row r="39" spans="1:7" ht="136" x14ac:dyDescent="0.45">
      <c r="A39" s="1" t="s">
        <v>53</v>
      </c>
      <c r="B39" s="1">
        <v>39</v>
      </c>
      <c r="C39" s="1">
        <v>8.924E-2</v>
      </c>
      <c r="E39" s="1" t="s">
        <v>53</v>
      </c>
      <c r="F39" s="1">
        <v>39</v>
      </c>
      <c r="G39" s="1">
        <v>0.17205999999999999</v>
      </c>
    </row>
    <row r="40" spans="1:7" ht="136" x14ac:dyDescent="0.45">
      <c r="A40" s="1" t="s">
        <v>54</v>
      </c>
      <c r="B40" s="1">
        <v>40</v>
      </c>
      <c r="C40" s="1">
        <v>8.7919999999999998E-2</v>
      </c>
      <c r="E40" s="1" t="s">
        <v>54</v>
      </c>
      <c r="F40" s="1">
        <v>40</v>
      </c>
      <c r="G40" s="1">
        <v>0.32207999999999998</v>
      </c>
    </row>
    <row r="41" spans="1:7" ht="136" x14ac:dyDescent="0.45">
      <c r="A41" s="1" t="s">
        <v>55</v>
      </c>
      <c r="B41" s="1">
        <v>41</v>
      </c>
      <c r="C41" s="1">
        <v>8.5790000000000005E-2</v>
      </c>
      <c r="E41" s="1" t="s">
        <v>55</v>
      </c>
      <c r="F41" s="1">
        <v>41</v>
      </c>
      <c r="G41" s="1">
        <v>6.1159999999999999E-2</v>
      </c>
    </row>
    <row r="42" spans="1:7" ht="136" x14ac:dyDescent="0.45">
      <c r="A42" s="1" t="s">
        <v>56</v>
      </c>
      <c r="B42" s="1">
        <v>42</v>
      </c>
      <c r="C42" s="1">
        <v>0.24471999999999999</v>
      </c>
      <c r="E42" s="1" t="s">
        <v>56</v>
      </c>
      <c r="F42" s="1">
        <v>42</v>
      </c>
      <c r="G42" s="1">
        <v>0.20638999999999999</v>
      </c>
    </row>
    <row r="43" spans="1:7" ht="136" x14ac:dyDescent="0.45">
      <c r="A43" s="1" t="s">
        <v>57</v>
      </c>
      <c r="B43" s="1">
        <v>43</v>
      </c>
      <c r="C43" s="1">
        <v>0.27244000000000002</v>
      </c>
      <c r="E43" s="1" t="s">
        <v>57</v>
      </c>
      <c r="F43" s="1">
        <v>43</v>
      </c>
      <c r="G43" s="1">
        <v>0.24413000000000001</v>
      </c>
    </row>
    <row r="44" spans="1:7" ht="136" x14ac:dyDescent="0.45">
      <c r="A44" s="1" t="s">
        <v>58</v>
      </c>
      <c r="B44" s="1">
        <v>44</v>
      </c>
      <c r="C44" s="1">
        <v>4.8559999999999999E-2</v>
      </c>
      <c r="E44" s="1" t="s">
        <v>58</v>
      </c>
      <c r="F44" s="1">
        <v>44</v>
      </c>
      <c r="G44" s="1">
        <v>0.26028000000000001</v>
      </c>
    </row>
    <row r="45" spans="1:7" ht="136" x14ac:dyDescent="0.45">
      <c r="A45" s="1" t="s">
        <v>59</v>
      </c>
      <c r="B45" s="1">
        <v>45</v>
      </c>
      <c r="C45" s="1">
        <v>8.2479999999999998E-2</v>
      </c>
      <c r="E45" s="1" t="s">
        <v>59</v>
      </c>
      <c r="F45" s="1">
        <v>45</v>
      </c>
      <c r="G45" s="1">
        <v>8.2830000000000001E-2</v>
      </c>
    </row>
    <row r="46" spans="1:7" ht="136" x14ac:dyDescent="0.45">
      <c r="A46" s="1" t="s">
        <v>60</v>
      </c>
      <c r="B46" s="1">
        <v>46</v>
      </c>
      <c r="C46" s="1">
        <v>0.15237000000000001</v>
      </c>
      <c r="E46" s="1" t="s">
        <v>60</v>
      </c>
      <c r="F46" s="1">
        <v>46</v>
      </c>
      <c r="G46" s="1">
        <v>0.13719000000000001</v>
      </c>
    </row>
    <row r="47" spans="1:7" ht="136" x14ac:dyDescent="0.45">
      <c r="A47" s="1" t="s">
        <v>61</v>
      </c>
      <c r="B47" s="1">
        <v>47</v>
      </c>
      <c r="C47" s="1">
        <v>7.8020000000000006E-2</v>
      </c>
      <c r="E47" s="1" t="s">
        <v>61</v>
      </c>
      <c r="F47" s="1">
        <v>47</v>
      </c>
      <c r="G47" s="1">
        <v>0.15601999999999999</v>
      </c>
    </row>
    <row r="48" spans="1:7" ht="136" x14ac:dyDescent="0.45">
      <c r="A48" s="1" t="s">
        <v>62</v>
      </c>
      <c r="B48" s="1">
        <v>48</v>
      </c>
      <c r="C48" s="1">
        <v>0.28715000000000002</v>
      </c>
      <c r="E48" s="1" t="s">
        <v>62</v>
      </c>
      <c r="F48" s="1">
        <v>48</v>
      </c>
      <c r="G48" s="1">
        <v>0.19206000000000001</v>
      </c>
    </row>
    <row r="49" spans="1:7" ht="136" x14ac:dyDescent="0.45">
      <c r="A49" s="1" t="s">
        <v>63</v>
      </c>
      <c r="B49" s="1">
        <v>49</v>
      </c>
      <c r="C49" s="1">
        <v>0.10009999999999999</v>
      </c>
      <c r="E49" s="1" t="s">
        <v>63</v>
      </c>
      <c r="F49" s="1">
        <v>49</v>
      </c>
      <c r="G49" s="1">
        <v>0.10417</v>
      </c>
    </row>
    <row r="50" spans="1:7" ht="136" x14ac:dyDescent="0.45">
      <c r="A50" s="1" t="s">
        <v>64</v>
      </c>
      <c r="B50" s="1">
        <v>50</v>
      </c>
      <c r="C50" s="1">
        <v>5.0139999999999997E-2</v>
      </c>
      <c r="E50" s="1" t="s">
        <v>64</v>
      </c>
      <c r="F50" s="1">
        <v>50</v>
      </c>
      <c r="G50" s="1">
        <v>0.26615</v>
      </c>
    </row>
    <row r="51" spans="1:7" ht="136" x14ac:dyDescent="0.45">
      <c r="A51" s="1" t="s">
        <v>65</v>
      </c>
      <c r="B51" s="1">
        <v>51</v>
      </c>
      <c r="C51" s="1">
        <v>9.0800000000000006E-2</v>
      </c>
      <c r="E51" s="1" t="s">
        <v>65</v>
      </c>
      <c r="F51" s="1">
        <v>51</v>
      </c>
      <c r="G51" s="1">
        <v>9.5649999999999999E-2</v>
      </c>
    </row>
    <row r="52" spans="1:7" ht="136" x14ac:dyDescent="0.45">
      <c r="A52" s="1" t="s">
        <v>66</v>
      </c>
      <c r="B52" s="1">
        <v>52</v>
      </c>
      <c r="C52" s="1">
        <v>4.8480000000000002E-2</v>
      </c>
      <c r="E52" s="1" t="s">
        <v>66</v>
      </c>
      <c r="F52" s="1">
        <v>52</v>
      </c>
      <c r="G52" s="1">
        <v>6.4060000000000006E-2</v>
      </c>
    </row>
    <row r="53" spans="1:7" ht="136" x14ac:dyDescent="0.45">
      <c r="A53" s="1" t="s">
        <v>67</v>
      </c>
      <c r="B53" s="1">
        <v>53</v>
      </c>
      <c r="C53" s="1">
        <v>3.986E-2</v>
      </c>
      <c r="E53" s="1" t="s">
        <v>67</v>
      </c>
      <c r="F53" s="1">
        <v>53</v>
      </c>
      <c r="G53" s="1">
        <v>0.12113</v>
      </c>
    </row>
    <row r="54" spans="1:7" ht="136" x14ac:dyDescent="0.45">
      <c r="A54" s="1" t="s">
        <v>68</v>
      </c>
      <c r="B54" s="1">
        <v>54</v>
      </c>
      <c r="C54" s="1">
        <v>0.21523999999999999</v>
      </c>
      <c r="E54" s="1" t="s">
        <v>68</v>
      </c>
      <c r="F54" s="1">
        <v>54</v>
      </c>
      <c r="G54" s="1">
        <v>0.17022999999999999</v>
      </c>
    </row>
    <row r="55" spans="1:7" ht="136" x14ac:dyDescent="0.45">
      <c r="A55" s="1" t="s">
        <v>69</v>
      </c>
      <c r="B55" s="1">
        <v>55</v>
      </c>
      <c r="C55" s="1">
        <v>0.12002</v>
      </c>
      <c r="E55" s="1" t="s">
        <v>69</v>
      </c>
      <c r="F55" s="1">
        <v>55</v>
      </c>
      <c r="G55" s="1">
        <v>0.24625</v>
      </c>
    </row>
    <row r="56" spans="1:7" ht="136" x14ac:dyDescent="0.45">
      <c r="A56" s="1" t="s">
        <v>70</v>
      </c>
      <c r="B56" s="1">
        <v>56</v>
      </c>
      <c r="C56" s="1">
        <v>7.4819999999999998E-2</v>
      </c>
      <c r="E56" s="1" t="s">
        <v>70</v>
      </c>
      <c r="F56" s="1">
        <v>56</v>
      </c>
      <c r="G56" s="1">
        <v>0.13075000000000001</v>
      </c>
    </row>
    <row r="57" spans="1:7" ht="136" x14ac:dyDescent="0.45">
      <c r="A57" s="1" t="s">
        <v>71</v>
      </c>
      <c r="B57" s="1">
        <v>57</v>
      </c>
      <c r="C57" s="1">
        <v>4.9209999999999997E-2</v>
      </c>
      <c r="E57" s="1" t="s">
        <v>71</v>
      </c>
      <c r="F57" s="1">
        <v>57</v>
      </c>
      <c r="G57" s="1">
        <v>9.8210000000000006E-2</v>
      </c>
    </row>
    <row r="58" spans="1:7" ht="136" x14ac:dyDescent="0.45">
      <c r="A58" s="1" t="s">
        <v>72</v>
      </c>
      <c r="B58" s="1">
        <v>58</v>
      </c>
      <c r="C58" s="1">
        <v>0.12101000000000001</v>
      </c>
      <c r="E58" s="1" t="s">
        <v>72</v>
      </c>
      <c r="F58" s="1">
        <v>58</v>
      </c>
      <c r="G58" s="1">
        <v>0.20251</v>
      </c>
    </row>
    <row r="59" spans="1:7" ht="136" x14ac:dyDescent="0.45">
      <c r="A59" s="1" t="s">
        <v>73</v>
      </c>
      <c r="B59" s="1">
        <v>59</v>
      </c>
      <c r="C59" s="1">
        <v>0.15065000000000001</v>
      </c>
      <c r="E59" s="1" t="s">
        <v>73</v>
      </c>
      <c r="F59" s="1">
        <v>59</v>
      </c>
      <c r="G59" s="1">
        <v>0.1946</v>
      </c>
    </row>
    <row r="60" spans="1:7" ht="136" x14ac:dyDescent="0.45">
      <c r="A60" s="1" t="s">
        <v>74</v>
      </c>
      <c r="B60" s="1">
        <v>60</v>
      </c>
      <c r="C60" s="1">
        <v>0.19808000000000001</v>
      </c>
      <c r="E60" s="1" t="s">
        <v>74</v>
      </c>
      <c r="F60" s="1">
        <v>60</v>
      </c>
      <c r="G60" s="1">
        <v>0.1326</v>
      </c>
    </row>
    <row r="61" spans="1:7" ht="136" x14ac:dyDescent="0.45">
      <c r="A61" s="1" t="s">
        <v>75</v>
      </c>
      <c r="B61" s="1">
        <v>61</v>
      </c>
      <c r="C61" s="1">
        <v>0.10892</v>
      </c>
      <c r="E61" s="1" t="s">
        <v>75</v>
      </c>
      <c r="F61" s="1">
        <v>61</v>
      </c>
      <c r="G61" s="1">
        <v>0.17929</v>
      </c>
    </row>
    <row r="62" spans="1:7" ht="136" x14ac:dyDescent="0.45">
      <c r="A62" s="1" t="s">
        <v>76</v>
      </c>
      <c r="B62" s="1">
        <v>62</v>
      </c>
      <c r="C62" s="1">
        <v>7.0629999999999998E-2</v>
      </c>
      <c r="E62" s="1" t="s">
        <v>76</v>
      </c>
      <c r="F62" s="1">
        <v>62</v>
      </c>
      <c r="G62" s="1">
        <v>0.47050999999999998</v>
      </c>
    </row>
    <row r="63" spans="1:7" ht="136" x14ac:dyDescent="0.45">
      <c r="A63" s="1" t="s">
        <v>77</v>
      </c>
      <c r="B63" s="1">
        <v>63</v>
      </c>
      <c r="C63" s="1">
        <v>0.14441000000000001</v>
      </c>
      <c r="E63" s="1" t="s">
        <v>77</v>
      </c>
      <c r="F63" s="1">
        <v>63</v>
      </c>
      <c r="G63" s="1">
        <v>0.16952</v>
      </c>
    </row>
    <row r="64" spans="1:7" ht="136" x14ac:dyDescent="0.45">
      <c r="A64" s="1" t="s">
        <v>78</v>
      </c>
      <c r="B64" s="1">
        <v>64</v>
      </c>
      <c r="C64" s="1">
        <v>0.11557000000000001</v>
      </c>
      <c r="E64" s="1" t="s">
        <v>78</v>
      </c>
      <c r="F64" s="1">
        <v>64</v>
      </c>
      <c r="G64" s="1">
        <v>0.21654999999999999</v>
      </c>
    </row>
    <row r="65" spans="1:7" ht="136" x14ac:dyDescent="0.45">
      <c r="A65" s="1" t="s">
        <v>79</v>
      </c>
      <c r="B65" s="1">
        <v>65</v>
      </c>
      <c r="C65" s="1">
        <v>2.3040000000000001E-2</v>
      </c>
      <c r="E65" s="1" t="s">
        <v>79</v>
      </c>
      <c r="F65" s="1">
        <v>65</v>
      </c>
      <c r="G65" s="1">
        <v>8.5610000000000006E-2</v>
      </c>
    </row>
    <row r="66" spans="1:7" ht="136" x14ac:dyDescent="0.45">
      <c r="A66" s="1" t="s">
        <v>80</v>
      </c>
      <c r="B66" s="1">
        <v>66</v>
      </c>
      <c r="C66" s="1">
        <v>3.984E-2</v>
      </c>
      <c r="E66" s="1" t="s">
        <v>80</v>
      </c>
      <c r="F66" s="1">
        <v>66</v>
      </c>
      <c r="G66" s="1">
        <v>5.6619999999999997E-2</v>
      </c>
    </row>
    <row r="67" spans="1:7" ht="136" x14ac:dyDescent="0.45">
      <c r="A67" s="1" t="s">
        <v>81</v>
      </c>
      <c r="B67" s="1">
        <v>67</v>
      </c>
      <c r="C67" s="1">
        <v>4.4179999999999997E-2</v>
      </c>
      <c r="E67" s="1" t="s">
        <v>81</v>
      </c>
      <c r="F67" s="1">
        <v>67</v>
      </c>
      <c r="G67" s="1">
        <v>6.1990000000000003E-2</v>
      </c>
    </row>
    <row r="68" spans="1:7" ht="136" x14ac:dyDescent="0.45">
      <c r="A68" s="1" t="s">
        <v>82</v>
      </c>
      <c r="B68" s="1">
        <v>68</v>
      </c>
      <c r="C68" s="1">
        <v>0.12809999999999999</v>
      </c>
      <c r="E68" s="1" t="s">
        <v>82</v>
      </c>
      <c r="F68" s="1">
        <v>68</v>
      </c>
      <c r="G68" s="1">
        <v>0.12948999999999999</v>
      </c>
    </row>
    <row r="69" spans="1:7" ht="136" x14ac:dyDescent="0.45">
      <c r="A69" s="1" t="s">
        <v>83</v>
      </c>
      <c r="B69" s="1">
        <v>69</v>
      </c>
      <c r="C69" s="1">
        <v>0.11562</v>
      </c>
      <c r="E69" s="1" t="s">
        <v>83</v>
      </c>
      <c r="F69" s="1">
        <v>69</v>
      </c>
      <c r="G69" s="1">
        <v>0.22783999999999999</v>
      </c>
    </row>
    <row r="70" spans="1:7" ht="136" x14ac:dyDescent="0.45">
      <c r="A70" s="1" t="s">
        <v>84</v>
      </c>
      <c r="B70" s="1">
        <v>70</v>
      </c>
      <c r="C70" s="1">
        <v>0.26830999999999999</v>
      </c>
      <c r="E70" s="1" t="s">
        <v>84</v>
      </c>
      <c r="F70" s="1">
        <v>70</v>
      </c>
      <c r="G70" s="1">
        <v>0.15140000000000001</v>
      </c>
    </row>
    <row r="71" spans="1:7" ht="136" x14ac:dyDescent="0.45">
      <c r="A71" s="1" t="s">
        <v>85</v>
      </c>
      <c r="B71" s="1">
        <v>71</v>
      </c>
      <c r="C71" s="1">
        <v>8.2610000000000003E-2</v>
      </c>
      <c r="E71" s="1" t="s">
        <v>85</v>
      </c>
      <c r="F71" s="1">
        <v>71</v>
      </c>
      <c r="G71" s="1">
        <v>0.28197</v>
      </c>
    </row>
    <row r="72" spans="1:7" ht="136" x14ac:dyDescent="0.45">
      <c r="A72" s="1" t="s">
        <v>86</v>
      </c>
      <c r="B72" s="1">
        <v>72</v>
      </c>
      <c r="C72" s="1">
        <v>0.12346</v>
      </c>
      <c r="E72" s="1" t="s">
        <v>86</v>
      </c>
      <c r="F72" s="1">
        <v>72</v>
      </c>
      <c r="G72" s="1">
        <v>0.15203</v>
      </c>
    </row>
    <row r="73" spans="1:7" ht="136" x14ac:dyDescent="0.45">
      <c r="A73" s="1" t="s">
        <v>87</v>
      </c>
      <c r="B73" s="1">
        <v>73</v>
      </c>
      <c r="C73" s="1">
        <v>0.10722</v>
      </c>
      <c r="E73" s="1" t="s">
        <v>87</v>
      </c>
      <c r="F73" s="1">
        <v>73</v>
      </c>
      <c r="G73" s="1">
        <v>9.1060000000000002E-2</v>
      </c>
    </row>
    <row r="74" spans="1:7" ht="136" x14ac:dyDescent="0.45">
      <c r="A74" s="1" t="s">
        <v>88</v>
      </c>
      <c r="B74" s="1">
        <v>74</v>
      </c>
      <c r="C74" s="1">
        <v>0.11602999999999999</v>
      </c>
      <c r="E74" s="1" t="s">
        <v>88</v>
      </c>
      <c r="F74" s="1">
        <v>74</v>
      </c>
      <c r="G74" s="1">
        <v>0.31363999999999997</v>
      </c>
    </row>
    <row r="75" spans="1:7" ht="136" x14ac:dyDescent="0.45">
      <c r="A75" s="1" t="s">
        <v>89</v>
      </c>
      <c r="B75" s="1">
        <v>75</v>
      </c>
      <c r="C75" s="1">
        <v>9.8339999999999997E-2</v>
      </c>
      <c r="E75" s="1" t="s">
        <v>89</v>
      </c>
      <c r="F75" s="1">
        <v>75</v>
      </c>
      <c r="G75" s="1">
        <v>0.13446</v>
      </c>
    </row>
    <row r="76" spans="1:7" ht="136" x14ac:dyDescent="0.45">
      <c r="A76" s="1" t="s">
        <v>90</v>
      </c>
      <c r="B76" s="1">
        <v>76</v>
      </c>
      <c r="C76" s="1">
        <v>7.8630000000000005E-2</v>
      </c>
      <c r="E76" s="1" t="s">
        <v>90</v>
      </c>
      <c r="F76" s="1">
        <v>76</v>
      </c>
      <c r="G76" s="1">
        <v>0.17527000000000001</v>
      </c>
    </row>
    <row r="77" spans="1:7" ht="136" x14ac:dyDescent="0.45">
      <c r="A77" s="1" t="s">
        <v>91</v>
      </c>
      <c r="B77" s="1">
        <v>77</v>
      </c>
      <c r="C77" s="1">
        <v>0.19477</v>
      </c>
      <c r="E77" s="1" t="s">
        <v>91</v>
      </c>
      <c r="F77" s="1">
        <v>77</v>
      </c>
      <c r="G77" s="1">
        <v>0.12197</v>
      </c>
    </row>
    <row r="78" spans="1:7" ht="136" x14ac:dyDescent="0.45">
      <c r="A78" s="1" t="s">
        <v>92</v>
      </c>
      <c r="B78" s="1">
        <v>78</v>
      </c>
      <c r="C78" s="1">
        <v>8.7999999999999995E-2</v>
      </c>
      <c r="E78" s="1" t="s">
        <v>92</v>
      </c>
      <c r="F78" s="1">
        <v>78</v>
      </c>
      <c r="G78" s="1">
        <v>0.14385999999999999</v>
      </c>
    </row>
    <row r="79" spans="1:7" ht="136" x14ac:dyDescent="0.45">
      <c r="A79" s="1" t="s">
        <v>93</v>
      </c>
      <c r="B79" s="1">
        <v>79</v>
      </c>
      <c r="C79" s="1">
        <v>0.25531999999999999</v>
      </c>
      <c r="E79" s="1" t="s">
        <v>93</v>
      </c>
      <c r="F79" s="1">
        <v>79</v>
      </c>
      <c r="G79" s="1">
        <v>0.21387</v>
      </c>
    </row>
    <row r="80" spans="1:7" ht="136" x14ac:dyDescent="0.45">
      <c r="A80" s="1" t="s">
        <v>94</v>
      </c>
      <c r="B80" s="1">
        <v>80</v>
      </c>
      <c r="C80" s="1">
        <v>8.8650000000000007E-2</v>
      </c>
      <c r="E80" s="1" t="s">
        <v>94</v>
      </c>
      <c r="F80" s="1">
        <v>80</v>
      </c>
      <c r="G80" s="1">
        <v>0.34739999999999999</v>
      </c>
    </row>
    <row r="81" spans="1:7" ht="136" x14ac:dyDescent="0.45">
      <c r="A81" s="1" t="s">
        <v>95</v>
      </c>
      <c r="B81" s="1">
        <v>81</v>
      </c>
      <c r="C81" s="1">
        <v>9.5570000000000002E-2</v>
      </c>
      <c r="E81" s="1" t="s">
        <v>95</v>
      </c>
      <c r="F81" s="1">
        <v>81</v>
      </c>
      <c r="G81" s="1">
        <v>8.9149999999999993E-2</v>
      </c>
    </row>
    <row r="82" spans="1:7" ht="136" x14ac:dyDescent="0.45">
      <c r="A82" s="1" t="s">
        <v>96</v>
      </c>
      <c r="B82" s="1">
        <v>82</v>
      </c>
      <c r="C82" s="1">
        <v>0.12967000000000001</v>
      </c>
      <c r="E82" s="1" t="s">
        <v>96</v>
      </c>
      <c r="F82" s="1">
        <v>82</v>
      </c>
      <c r="G82" s="1">
        <v>0.14735000000000001</v>
      </c>
    </row>
    <row r="83" spans="1:7" ht="136" x14ac:dyDescent="0.45">
      <c r="A83" s="1" t="s">
        <v>97</v>
      </c>
      <c r="B83" s="1">
        <v>83</v>
      </c>
      <c r="C83" s="1">
        <v>2.7210000000000002E-2</v>
      </c>
      <c r="E83" s="1" t="s">
        <v>97</v>
      </c>
      <c r="F83" s="1">
        <v>83</v>
      </c>
      <c r="G83" s="1">
        <v>7.0749999999999993E-2</v>
      </c>
    </row>
    <row r="84" spans="1:7" ht="136" x14ac:dyDescent="0.45">
      <c r="A84" s="1" t="s">
        <v>98</v>
      </c>
      <c r="B84" s="1">
        <v>84</v>
      </c>
      <c r="C84" s="1">
        <v>0.13138</v>
      </c>
      <c r="E84" s="1" t="s">
        <v>98</v>
      </c>
      <c r="F84" s="1">
        <v>84</v>
      </c>
      <c r="G84" s="1">
        <v>0.30509999999999998</v>
      </c>
    </row>
    <row r="85" spans="1:7" ht="136" x14ac:dyDescent="0.45">
      <c r="A85" s="1" t="s">
        <v>99</v>
      </c>
      <c r="B85" s="1">
        <v>85</v>
      </c>
      <c r="C85" s="1">
        <v>0.15062999999999999</v>
      </c>
      <c r="E85" s="1" t="s">
        <v>99</v>
      </c>
      <c r="F85" s="1">
        <v>85</v>
      </c>
      <c r="G85" s="1">
        <v>0.29186000000000001</v>
      </c>
    </row>
    <row r="86" spans="1:7" ht="136" x14ac:dyDescent="0.45">
      <c r="A86" s="1" t="s">
        <v>100</v>
      </c>
      <c r="B86" s="1">
        <v>86</v>
      </c>
      <c r="C86" s="1">
        <v>0.11119</v>
      </c>
      <c r="E86" s="1" t="s">
        <v>100</v>
      </c>
      <c r="F86" s="1">
        <v>86</v>
      </c>
      <c r="G86" s="1">
        <v>0.20039999999999999</v>
      </c>
    </row>
    <row r="87" spans="1:7" ht="136" x14ac:dyDescent="0.45">
      <c r="A87" s="1" t="s">
        <v>101</v>
      </c>
      <c r="B87" s="1">
        <v>87</v>
      </c>
      <c r="C87" s="1">
        <v>5.6430000000000001E-2</v>
      </c>
      <c r="E87" s="1" t="s">
        <v>101</v>
      </c>
      <c r="F87" s="1">
        <v>87</v>
      </c>
      <c r="G87" s="1">
        <v>7.7249999999999999E-2</v>
      </c>
    </row>
    <row r="88" spans="1:7" ht="136" x14ac:dyDescent="0.45">
      <c r="A88" s="1" t="s">
        <v>102</v>
      </c>
      <c r="B88" s="1">
        <v>88</v>
      </c>
      <c r="C88" s="1">
        <v>8.2570000000000005E-2</v>
      </c>
      <c r="E88" s="1" t="s">
        <v>102</v>
      </c>
      <c r="F88" s="1">
        <v>88</v>
      </c>
      <c r="G88" s="1">
        <v>0.11788</v>
      </c>
    </row>
    <row r="89" spans="1:7" ht="136" x14ac:dyDescent="0.45">
      <c r="A89" s="1" t="s">
        <v>103</v>
      </c>
      <c r="B89" s="1">
        <v>89</v>
      </c>
      <c r="C89" s="1">
        <v>0.10756</v>
      </c>
      <c r="E89" s="1" t="s">
        <v>103</v>
      </c>
      <c r="F89" s="1">
        <v>89</v>
      </c>
      <c r="G89" s="1">
        <v>0.27101999999999998</v>
      </c>
    </row>
    <row r="90" spans="1:7" ht="136" x14ac:dyDescent="0.45">
      <c r="A90" s="1" t="s">
        <v>104</v>
      </c>
      <c r="B90" s="1">
        <v>90</v>
      </c>
      <c r="C90" s="1">
        <v>8.5209999999999994E-2</v>
      </c>
      <c r="E90" s="1" t="s">
        <v>104</v>
      </c>
      <c r="F90" s="1">
        <v>90</v>
      </c>
      <c r="G90" s="1">
        <v>0.15462000000000001</v>
      </c>
    </row>
    <row r="91" spans="1:7" ht="136" x14ac:dyDescent="0.45">
      <c r="A91" s="1" t="s">
        <v>105</v>
      </c>
      <c r="B91" s="1">
        <v>91</v>
      </c>
      <c r="C91" s="1">
        <v>5.9159999999999997E-2</v>
      </c>
      <c r="E91" s="1" t="s">
        <v>105</v>
      </c>
      <c r="F91" s="1">
        <v>91</v>
      </c>
      <c r="G91" s="1">
        <v>0.17280999999999999</v>
      </c>
    </row>
    <row r="92" spans="1:7" ht="136" x14ac:dyDescent="0.45">
      <c r="A92" s="1" t="s">
        <v>106</v>
      </c>
      <c r="B92" s="1">
        <v>92</v>
      </c>
      <c r="C92" s="1">
        <v>0.13144</v>
      </c>
      <c r="E92" s="1" t="s">
        <v>106</v>
      </c>
      <c r="F92" s="1">
        <v>92</v>
      </c>
      <c r="G92" s="1">
        <v>8.7040000000000006E-2</v>
      </c>
    </row>
    <row r="93" spans="1:7" ht="136" x14ac:dyDescent="0.45">
      <c r="A93" s="1" t="s">
        <v>107</v>
      </c>
      <c r="B93" s="1">
        <v>93</v>
      </c>
      <c r="C93" s="1">
        <v>6.6839999999999997E-2</v>
      </c>
      <c r="E93" s="1" t="s">
        <v>107</v>
      </c>
      <c r="F93" s="1">
        <v>93</v>
      </c>
      <c r="G93" s="1">
        <v>0.25313000000000002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김진성</cp:lastModifiedBy>
  <dcterms:created xsi:type="dcterms:W3CDTF">2022-11-06T13:10:10Z</dcterms:created>
  <dcterms:modified xsi:type="dcterms:W3CDTF">2022-11-11T13:26:36Z</dcterms:modified>
</cp:coreProperties>
</file>