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code\AS4\COMP90055\WorkSpace\final_data\"/>
    </mc:Choice>
  </mc:AlternateContent>
  <xr:revisionPtr revIDLastSave="0" documentId="13_ncr:1_{6109AB24-7B0F-46F1-90C5-C516714DF102}" xr6:coauthVersionLast="47" xr6:coauthVersionMax="47" xr10:uidLastSave="{00000000-0000-0000-0000-000000000000}"/>
  <bookViews>
    <workbookView xWindow="0" yWindow="0" windowWidth="30720" windowHeight="16680" xr2:uid="{00000000-000D-0000-FFFF-FFFF00000000}"/>
  </bookViews>
  <sheets>
    <sheet name="alpha naive" sheetId="1" r:id="rId1"/>
    <sheet name="dataset" sheetId="2" r:id="rId2"/>
    <sheet name="Entropia" sheetId="3" r:id="rId3"/>
    <sheet name="Sheet1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" i="1" l="1"/>
  <c r="X22" i="1"/>
  <c r="X21" i="1"/>
  <c r="X20" i="1"/>
  <c r="X19" i="1"/>
  <c r="X18" i="1"/>
  <c r="X17" i="1"/>
  <c r="X16" i="1"/>
  <c r="L12" i="1"/>
  <c r="S16" i="1"/>
  <c r="S15" i="1"/>
  <c r="X9" i="1"/>
  <c r="U22" i="1"/>
  <c r="T22" i="1"/>
  <c r="S22" i="1"/>
  <c r="R22" i="1"/>
  <c r="Q22" i="1"/>
  <c r="P22" i="1"/>
  <c r="T9" i="1"/>
  <c r="S9" i="1"/>
  <c r="R9" i="1"/>
  <c r="Q9" i="1"/>
  <c r="P9" i="1"/>
  <c r="U21" i="1"/>
  <c r="U20" i="1"/>
  <c r="U19" i="1"/>
  <c r="U18" i="1"/>
  <c r="U17" i="1"/>
  <c r="U16" i="1"/>
  <c r="U15" i="1"/>
  <c r="T17" i="1"/>
  <c r="S17" i="1"/>
  <c r="R17" i="1"/>
  <c r="Q17" i="1"/>
  <c r="P17" i="1"/>
  <c r="E73" i="1"/>
  <c r="L73" i="1"/>
  <c r="E65" i="1"/>
  <c r="L65" i="1"/>
  <c r="E57" i="1"/>
  <c r="L57" i="1"/>
  <c r="E49" i="1"/>
  <c r="L49" i="1"/>
  <c r="L41" i="1"/>
  <c r="E41" i="1"/>
  <c r="L25" i="1"/>
  <c r="L33" i="1"/>
  <c r="E33" i="1"/>
  <c r="E25" i="1"/>
  <c r="L17" i="1"/>
  <c r="E17" i="1"/>
  <c r="E9" i="1"/>
  <c r="L72" i="1"/>
  <c r="L71" i="1"/>
  <c r="L70" i="1"/>
  <c r="L69" i="1"/>
  <c r="L68" i="1"/>
  <c r="L67" i="1"/>
  <c r="L66" i="1"/>
  <c r="L64" i="1"/>
  <c r="L62" i="1"/>
  <c r="L63" i="1"/>
  <c r="L61" i="1"/>
  <c r="L59" i="1"/>
  <c r="L60" i="1"/>
  <c r="L56" i="1"/>
  <c r="L58" i="1"/>
  <c r="L55" i="1"/>
  <c r="L54" i="1"/>
  <c r="L52" i="1"/>
  <c r="L53" i="1"/>
  <c r="L51" i="1"/>
  <c r="L50" i="1"/>
  <c r="L48" i="1"/>
  <c r="L47" i="1"/>
  <c r="L46" i="1"/>
  <c r="L45" i="1"/>
  <c r="L43" i="1"/>
  <c r="L44" i="1"/>
  <c r="L42" i="1"/>
  <c r="L40" i="1"/>
  <c r="L39" i="1"/>
  <c r="L37" i="1"/>
  <c r="L38" i="1"/>
  <c r="L36" i="1"/>
  <c r="L34" i="1"/>
  <c r="L35" i="1"/>
  <c r="L32" i="1"/>
  <c r="L31" i="1"/>
  <c r="L30" i="1"/>
  <c r="L28" i="1"/>
  <c r="L29" i="1"/>
  <c r="L27" i="1"/>
  <c r="L26" i="1"/>
  <c r="L24" i="1"/>
  <c r="L23" i="1"/>
  <c r="L22" i="1"/>
  <c r="L20" i="1"/>
  <c r="L21" i="1"/>
  <c r="L18" i="1"/>
  <c r="L19" i="1"/>
  <c r="L16" i="1"/>
  <c r="L15" i="1"/>
  <c r="L14" i="1"/>
  <c r="L13" i="1"/>
  <c r="L11" i="1"/>
  <c r="L10" i="1"/>
  <c r="L9" i="1"/>
  <c r="L8" i="1"/>
  <c r="L7" i="1"/>
  <c r="L6" i="1"/>
  <c r="L5" i="1"/>
  <c r="L4" i="1"/>
  <c r="L3" i="1"/>
  <c r="K2" i="1"/>
  <c r="X2" i="1" s="1"/>
  <c r="T21" i="1"/>
  <c r="S21" i="1"/>
  <c r="Q21" i="1"/>
  <c r="P21" i="1"/>
  <c r="T20" i="1"/>
  <c r="S20" i="1"/>
  <c r="Q20" i="1"/>
  <c r="P20" i="1"/>
  <c r="T19" i="1"/>
  <c r="S19" i="1"/>
  <c r="Q19" i="1"/>
  <c r="P19" i="1"/>
  <c r="T18" i="1"/>
  <c r="S18" i="1"/>
  <c r="Q18" i="1"/>
  <c r="P18" i="1"/>
  <c r="T16" i="1"/>
  <c r="Q16" i="1"/>
  <c r="P16" i="1"/>
  <c r="T15" i="1"/>
  <c r="Q15" i="1"/>
  <c r="P15" i="1"/>
  <c r="X8" i="1"/>
  <c r="T8" i="1"/>
  <c r="S8" i="1"/>
  <c r="Q8" i="1"/>
  <c r="P8" i="1"/>
  <c r="X7" i="1"/>
  <c r="T7" i="1"/>
  <c r="S7" i="1"/>
  <c r="Q7" i="1"/>
  <c r="P7" i="1"/>
  <c r="X5" i="1"/>
  <c r="X6" i="1"/>
  <c r="T6" i="1"/>
  <c r="S6" i="1"/>
  <c r="Q6" i="1"/>
  <c r="P6" i="1"/>
  <c r="T5" i="1"/>
  <c r="S5" i="1"/>
  <c r="Q5" i="1"/>
  <c r="P5" i="1"/>
  <c r="X4" i="1"/>
  <c r="T4" i="1"/>
  <c r="S4" i="1"/>
  <c r="Q4" i="1"/>
  <c r="P4" i="1"/>
  <c r="X3" i="1"/>
  <c r="T3" i="1"/>
  <c r="S3" i="1"/>
  <c r="Q3" i="1"/>
  <c r="T2" i="1"/>
  <c r="S2" i="1"/>
  <c r="Q2" i="1"/>
  <c r="P3" i="1"/>
  <c r="P2" i="1"/>
  <c r="E68" i="1"/>
  <c r="E60" i="1"/>
  <c r="E52" i="1"/>
  <c r="E44" i="1"/>
  <c r="E36" i="1"/>
  <c r="E37" i="1"/>
  <c r="E28" i="1"/>
  <c r="E23" i="1"/>
  <c r="E24" i="1"/>
  <c r="E16" i="1"/>
  <c r="E72" i="1"/>
  <c r="E71" i="1"/>
  <c r="E70" i="1"/>
  <c r="E69" i="1"/>
  <c r="E64" i="1"/>
  <c r="E63" i="1"/>
  <c r="E62" i="1"/>
  <c r="E61" i="1"/>
  <c r="E56" i="1"/>
  <c r="E55" i="1"/>
  <c r="E54" i="1"/>
  <c r="E53" i="1"/>
  <c r="E48" i="1"/>
  <c r="E47" i="1"/>
  <c r="E46" i="1"/>
  <c r="E45" i="1"/>
  <c r="E40" i="1"/>
  <c r="E39" i="1"/>
  <c r="E38" i="1"/>
  <c r="E32" i="1"/>
  <c r="E31" i="1"/>
  <c r="E30" i="1"/>
  <c r="E29" i="1"/>
  <c r="E27" i="1"/>
  <c r="E26" i="1"/>
  <c r="E22" i="1"/>
  <c r="E21" i="1"/>
  <c r="E19" i="1"/>
  <c r="E18" i="1"/>
  <c r="E15" i="1"/>
  <c r="E14" i="1"/>
  <c r="E13" i="1"/>
  <c r="E11" i="1"/>
  <c r="E8" i="1"/>
  <c r="E7" i="1"/>
  <c r="E6" i="1"/>
  <c r="E2" i="1"/>
  <c r="E3" i="1"/>
  <c r="E4" i="1"/>
  <c r="E5" i="1"/>
  <c r="L2" i="1" l="1"/>
  <c r="R18" i="1"/>
  <c r="R16" i="1"/>
  <c r="R2" i="1"/>
  <c r="R7" i="1"/>
  <c r="R4" i="1"/>
  <c r="R6" i="1"/>
  <c r="R21" i="1"/>
  <c r="R5" i="1"/>
  <c r="R19" i="1"/>
  <c r="R8" i="1"/>
  <c r="R3" i="1"/>
  <c r="R20" i="1"/>
  <c r="R15" i="1"/>
</calcChain>
</file>

<file path=xl/sharedStrings.xml><?xml version="1.0" encoding="utf-8"?>
<sst xmlns="http://schemas.openxmlformats.org/spreadsheetml/2006/main" count="532" uniqueCount="114">
  <si>
    <t>Fitness</t>
  </si>
  <si>
    <t>Precession</t>
  </si>
  <si>
    <t>F1</t>
  </si>
  <si>
    <t>CFC</t>
  </si>
  <si>
    <t>Sound</t>
  </si>
  <si>
    <t>Struct</t>
  </si>
  <si>
    <t>BPIC2012</t>
  </si>
  <si>
    <t>BPIC2013cp</t>
  </si>
  <si>
    <t>BPIC2013i</t>
  </si>
  <si>
    <t>BPIC2014f</t>
  </si>
  <si>
    <t>BPIC20151f</t>
  </si>
  <si>
    <t>BPIC20152f</t>
  </si>
  <si>
    <t>BPIC20153f</t>
  </si>
  <si>
    <t>BPIC20154f</t>
  </si>
  <si>
    <t>BPIC20155f</t>
  </si>
  <si>
    <t>N</t>
  </si>
  <si>
    <t>exectime/ms</t>
  </si>
  <si>
    <t>LOG</t>
  </si>
  <si>
    <t>Discovery method</t>
  </si>
  <si>
    <t>Alpha</t>
  </si>
  <si>
    <t>Alpha+</t>
  </si>
  <si>
    <t>Heuristic</t>
  </si>
  <si>
    <t>ILP</t>
  </si>
  <si>
    <t>ETM30</t>
  </si>
  <si>
    <t>ILPH</t>
  </si>
  <si>
    <t>ETM50</t>
  </si>
  <si>
    <t>Note</t>
  </si>
  <si>
    <t>Y</t>
  </si>
  <si>
    <t>NA</t>
  </si>
  <si>
    <t>Gen</t>
  </si>
  <si>
    <t>n</t>
  </si>
  <si>
    <t>size</t>
  </si>
  <si>
    <t>ALL N</t>
  </si>
  <si>
    <t>Total traces</t>
  </si>
  <si>
    <t>Distinct Traces%</t>
  </si>
  <si>
    <t>Total events</t>
  </si>
  <si>
    <t>Distinct Events</t>
  </si>
  <si>
    <t>Trace Length</t>
  </si>
  <si>
    <t>min</t>
  </si>
  <si>
    <t>avg</t>
  </si>
  <si>
    <t>max</t>
  </si>
  <si>
    <t>IM</t>
  </si>
  <si>
    <t>Fitness/Entropia</t>
  </si>
  <si>
    <t>Precession/Entropia</t>
  </si>
  <si>
    <t>Log</t>
  </si>
  <si>
    <t>BPIC'12</t>
  </si>
  <si>
    <t>BPIC'13Closed</t>
  </si>
  <si>
    <t>BPIC'15-1</t>
  </si>
  <si>
    <t>BPIC'14</t>
  </si>
  <si>
    <t>BPIC'13incident</t>
  </si>
  <si>
    <t>BPIC'15-2</t>
  </si>
  <si>
    <t>BPIC'15-3</t>
  </si>
  <si>
    <t>BPIC'15-4</t>
  </si>
  <si>
    <t>BPIC'15-5</t>
  </si>
  <si>
    <t>Fitness/AB</t>
  </si>
  <si>
    <t>Precession/AB</t>
  </si>
  <si>
    <t>Proposition</t>
  </si>
  <si>
    <t>Name</t>
  </si>
  <si>
    <r>
      <t xml:space="preserve"> rec</t>
    </r>
    <r>
      <rPr>
        <sz val="5"/>
        <rFont val="Arial"/>
        <charset val="204"/>
      </rPr>
      <t>A</t>
    </r>
  </si>
  <si>
    <r>
      <t xml:space="preserve">rec </t>
    </r>
    <r>
      <rPr>
        <sz val="5"/>
        <rFont val="Arial"/>
        <charset val="204"/>
      </rPr>
      <t>B</t>
    </r>
  </si>
  <si>
    <r>
      <t xml:space="preserve">rec </t>
    </r>
    <r>
      <rPr>
        <sz val="5"/>
        <rFont val="Arial"/>
        <charset val="204"/>
      </rPr>
      <t>C</t>
    </r>
  </si>
  <si>
    <r>
      <t xml:space="preserve">rec </t>
    </r>
    <r>
      <rPr>
        <sz val="5"/>
        <rFont val="Arial"/>
        <charset val="204"/>
      </rPr>
      <t>D</t>
    </r>
  </si>
  <si>
    <r>
      <t xml:space="preserve">rec </t>
    </r>
    <r>
      <rPr>
        <sz val="5"/>
        <rFont val="Arial"/>
        <charset val="204"/>
      </rPr>
      <t>E</t>
    </r>
  </si>
  <si>
    <r>
      <t xml:space="preserve">rec </t>
    </r>
    <r>
      <rPr>
        <sz val="5"/>
        <rFont val="Arial"/>
        <charset val="204"/>
      </rPr>
      <t>F</t>
    </r>
  </si>
  <si>
    <r>
      <t xml:space="preserve">rec </t>
    </r>
    <r>
      <rPr>
        <sz val="5"/>
        <rFont val="Arial"/>
        <charset val="204"/>
      </rPr>
      <t>G</t>
    </r>
  </si>
  <si>
    <r>
      <t>DetPro</t>
    </r>
    <r>
      <rPr>
        <sz val="5"/>
        <rFont val="Arial"/>
        <charset val="204"/>
      </rPr>
      <t>+</t>
    </r>
  </si>
  <si>
    <t>’</t>
  </si>
  <si>
    <r>
      <t xml:space="preserve">  </t>
    </r>
    <r>
      <rPr>
        <b/>
        <sz val="8"/>
        <color indexed="10"/>
        <rFont val="Microsoft YaHei"/>
        <charset val="204"/>
      </rPr>
      <t>×</t>
    </r>
  </si>
  <si>
    <t>×</t>
  </si>
  <si>
    <r>
      <t>BehPro</t>
    </r>
    <r>
      <rPr>
        <sz val="5"/>
        <rFont val="Arial"/>
        <charset val="204"/>
      </rPr>
      <t>+</t>
    </r>
  </si>
  <si>
    <r>
      <t>RecPro1</t>
    </r>
    <r>
      <rPr>
        <sz val="5"/>
        <rFont val="Arial"/>
        <charset val="204"/>
      </rPr>
      <t>+</t>
    </r>
  </si>
  <si>
    <r>
      <t>RecPro2</t>
    </r>
    <r>
      <rPr>
        <sz val="5"/>
        <rFont val="Arial"/>
        <charset val="204"/>
      </rPr>
      <t>+</t>
    </r>
  </si>
  <si>
    <r>
      <t>RecPro3</t>
    </r>
    <r>
      <rPr>
        <sz val="5"/>
        <rFont val="Arial"/>
        <charset val="204"/>
      </rPr>
      <t>0</t>
    </r>
  </si>
  <si>
    <r>
      <t>RecPro4</t>
    </r>
    <r>
      <rPr>
        <sz val="5"/>
        <rFont val="Arial"/>
        <charset val="204"/>
      </rPr>
      <t>0</t>
    </r>
  </si>
  <si>
    <r>
      <t>RecPro5</t>
    </r>
    <r>
      <rPr>
        <sz val="5"/>
        <rFont val="Arial"/>
        <charset val="204"/>
      </rPr>
      <t>+</t>
    </r>
  </si>
  <si>
    <t>√</t>
  </si>
  <si>
    <r>
      <rPr>
        <sz val="9"/>
        <rFont val="Times New Roman"/>
        <family val="1"/>
      </rPr>
      <t>Proposition</t>
    </r>
  </si>
  <si>
    <r>
      <rPr>
        <sz val="9"/>
        <rFont val="Times New Roman"/>
        <family val="1"/>
      </rPr>
      <t>Name</t>
    </r>
  </si>
  <si>
    <r>
      <rPr>
        <i/>
        <vertAlign val="superscript"/>
        <sz val="9"/>
        <rFont val="Cambria"/>
        <family val="1"/>
      </rPr>
      <t>rec</t>
    </r>
    <r>
      <rPr>
        <i/>
        <sz val="6"/>
        <rFont val="Georgia"/>
        <family val="1"/>
      </rPr>
      <t>A</t>
    </r>
  </si>
  <si>
    <r>
      <rPr>
        <i/>
        <vertAlign val="superscript"/>
        <sz val="9"/>
        <rFont val="Cambria"/>
        <family val="1"/>
      </rPr>
      <t>rec</t>
    </r>
    <r>
      <rPr>
        <i/>
        <sz val="6"/>
        <rFont val="Georgia"/>
        <family val="1"/>
      </rPr>
      <t>B</t>
    </r>
  </si>
  <si>
    <r>
      <rPr>
        <i/>
        <vertAlign val="superscript"/>
        <sz val="9"/>
        <rFont val="Cambria"/>
        <family val="1"/>
      </rPr>
      <t>rec</t>
    </r>
    <r>
      <rPr>
        <i/>
        <sz val="6"/>
        <rFont val="Georgia"/>
        <family val="1"/>
      </rPr>
      <t>C</t>
    </r>
  </si>
  <si>
    <r>
      <rPr>
        <i/>
        <vertAlign val="superscript"/>
        <sz val="9"/>
        <rFont val="Cambria"/>
        <family val="1"/>
      </rPr>
      <t>rec</t>
    </r>
    <r>
      <rPr>
        <i/>
        <sz val="6"/>
        <rFont val="Georgia"/>
        <family val="1"/>
      </rPr>
      <t>D</t>
    </r>
  </si>
  <si>
    <r>
      <rPr>
        <i/>
        <vertAlign val="superscript"/>
        <sz val="9"/>
        <rFont val="Cambria"/>
        <family val="1"/>
      </rPr>
      <t>rec</t>
    </r>
    <r>
      <rPr>
        <i/>
        <sz val="6"/>
        <rFont val="Georgia"/>
        <family val="1"/>
      </rPr>
      <t>E</t>
    </r>
  </si>
  <si>
    <r>
      <rPr>
        <i/>
        <vertAlign val="superscript"/>
        <sz val="9"/>
        <rFont val="Cambria"/>
        <family val="1"/>
      </rPr>
      <t>rec</t>
    </r>
    <r>
      <rPr>
        <i/>
        <sz val="6"/>
        <rFont val="Georgia"/>
        <family val="1"/>
      </rPr>
      <t>F</t>
    </r>
  </si>
  <si>
    <r>
      <rPr>
        <b/>
        <sz val="9"/>
        <rFont val="Times New Roman"/>
        <family val="1"/>
      </rPr>
      <t>DetPro</t>
    </r>
    <r>
      <rPr>
        <vertAlign val="superscript"/>
        <sz val="9"/>
        <rFont val="PMingLiU"/>
        <family val="1"/>
      </rPr>
      <t>+</t>
    </r>
  </si>
  <si>
    <r>
      <rPr>
        <b/>
        <i/>
        <sz val="9"/>
        <color rgb="FFFF0000"/>
        <rFont val="Georgia"/>
        <family val="1"/>
      </rPr>
      <t>×</t>
    </r>
  </si>
  <si>
    <r>
      <rPr>
        <b/>
        <sz val="9"/>
        <rFont val="Times New Roman"/>
        <family val="1"/>
      </rPr>
      <t>BehPro</t>
    </r>
    <r>
      <rPr>
        <vertAlign val="superscript"/>
        <sz val="9"/>
        <rFont val="PMingLiU"/>
        <family val="1"/>
      </rPr>
      <t>+</t>
    </r>
  </si>
  <si>
    <r>
      <rPr>
        <b/>
        <i/>
        <sz val="9"/>
        <color rgb="FF00FF00"/>
        <rFont val="Georgia"/>
        <family val="1"/>
      </rPr>
      <t>√</t>
    </r>
  </si>
  <si>
    <r>
      <rPr>
        <b/>
        <sz val="9"/>
        <rFont val="Times New Roman"/>
        <family val="1"/>
      </rPr>
      <t>RecPro1</t>
    </r>
    <r>
      <rPr>
        <vertAlign val="superscript"/>
        <sz val="9"/>
        <rFont val="PMingLiU"/>
        <family val="1"/>
      </rPr>
      <t>+</t>
    </r>
  </si>
  <si>
    <r>
      <rPr>
        <b/>
        <sz val="9"/>
        <rFont val="Times New Roman"/>
        <family val="1"/>
      </rPr>
      <t>RecPro2</t>
    </r>
    <r>
      <rPr>
        <vertAlign val="superscript"/>
        <sz val="9"/>
        <rFont val="PMingLiU"/>
        <family val="1"/>
      </rPr>
      <t>+</t>
    </r>
  </si>
  <si>
    <r>
      <rPr>
        <b/>
        <sz val="9"/>
        <rFont val="Times New Roman"/>
        <family val="1"/>
      </rPr>
      <t>RecPro3</t>
    </r>
    <r>
      <rPr>
        <vertAlign val="superscript"/>
        <sz val="9"/>
        <rFont val="PMingLiU"/>
        <family val="1"/>
      </rPr>
      <t>0</t>
    </r>
  </si>
  <si>
    <r>
      <rPr>
        <b/>
        <sz val="9"/>
        <rFont val="Times New Roman"/>
        <family val="1"/>
      </rPr>
      <t>RecPro4</t>
    </r>
    <r>
      <rPr>
        <vertAlign val="superscript"/>
        <sz val="9"/>
        <rFont val="PMingLiU"/>
        <family val="1"/>
      </rPr>
      <t>0</t>
    </r>
  </si>
  <si>
    <r>
      <rPr>
        <b/>
        <sz val="9"/>
        <rFont val="Times New Roman"/>
        <family val="1"/>
      </rPr>
      <t>RecPro5</t>
    </r>
    <r>
      <rPr>
        <vertAlign val="superscript"/>
        <sz val="9"/>
        <rFont val="PMingLiU"/>
        <family val="1"/>
      </rPr>
      <t>+</t>
    </r>
  </si>
  <si>
    <r>
      <rPr>
        <sz val="9"/>
        <rFont val="Times New Roman"/>
        <family val="1"/>
      </rPr>
      <t>Prop.</t>
    </r>
  </si>
  <si>
    <r>
      <rPr>
        <i/>
        <sz val="9"/>
        <rFont val="Cambria"/>
        <family val="1"/>
      </rPr>
      <t>prec</t>
    </r>
    <r>
      <rPr>
        <i/>
        <vertAlign val="subscript"/>
        <sz val="6"/>
        <rFont val="Georgia"/>
        <family val="1"/>
      </rPr>
      <t>H</t>
    </r>
  </si>
  <si>
    <r>
      <rPr>
        <i/>
        <sz val="9"/>
        <rFont val="Cambria"/>
        <family val="1"/>
      </rPr>
      <t>prec</t>
    </r>
    <r>
      <rPr>
        <i/>
        <vertAlign val="subscript"/>
        <sz val="6"/>
        <rFont val="Georgia"/>
        <family val="1"/>
      </rPr>
      <t>I</t>
    </r>
  </si>
  <si>
    <r>
      <rPr>
        <i/>
        <sz val="9"/>
        <rFont val="Cambria"/>
        <family val="1"/>
      </rPr>
      <t>prec</t>
    </r>
    <r>
      <rPr>
        <i/>
        <vertAlign val="subscript"/>
        <sz val="6"/>
        <rFont val="Georgia"/>
        <family val="1"/>
      </rPr>
      <t>J</t>
    </r>
  </si>
  <si>
    <r>
      <rPr>
        <i/>
        <sz val="9"/>
        <rFont val="Cambria"/>
        <family val="1"/>
      </rPr>
      <t>prec</t>
    </r>
    <r>
      <rPr>
        <i/>
        <vertAlign val="subscript"/>
        <sz val="6"/>
        <rFont val="Georgia"/>
        <family val="1"/>
      </rPr>
      <t>K</t>
    </r>
  </si>
  <si>
    <r>
      <rPr>
        <i/>
        <sz val="9"/>
        <rFont val="Cambria"/>
        <family val="1"/>
      </rPr>
      <t>prec</t>
    </r>
    <r>
      <rPr>
        <i/>
        <vertAlign val="subscript"/>
        <sz val="6"/>
        <rFont val="Georgia"/>
        <family val="1"/>
      </rPr>
      <t>L</t>
    </r>
  </si>
  <si>
    <r>
      <rPr>
        <i/>
        <sz val="9"/>
        <rFont val="Cambria"/>
        <family val="1"/>
      </rPr>
      <t>prec</t>
    </r>
    <r>
      <rPr>
        <i/>
        <vertAlign val="subscript"/>
        <sz val="6"/>
        <rFont val="Georgia"/>
        <family val="1"/>
      </rPr>
      <t>M</t>
    </r>
  </si>
  <si>
    <r>
      <rPr>
        <i/>
        <sz val="9"/>
        <rFont val="Cambria"/>
        <family val="1"/>
      </rPr>
      <t>prec</t>
    </r>
    <r>
      <rPr>
        <i/>
        <vertAlign val="subscript"/>
        <sz val="6"/>
        <rFont val="Georgia"/>
        <family val="1"/>
      </rPr>
      <t>N</t>
    </r>
  </si>
  <si>
    <r>
      <rPr>
        <i/>
        <sz val="9"/>
        <rFont val="Cambria"/>
        <family val="1"/>
      </rPr>
      <t>prec</t>
    </r>
    <r>
      <rPr>
        <i/>
        <vertAlign val="subscript"/>
        <sz val="6"/>
        <rFont val="Georgia"/>
        <family val="1"/>
      </rPr>
      <t>O</t>
    </r>
  </si>
  <si>
    <r>
      <rPr>
        <i/>
        <sz val="9"/>
        <rFont val="Cambria"/>
        <family val="1"/>
      </rPr>
      <t>prec</t>
    </r>
    <r>
      <rPr>
        <i/>
        <vertAlign val="subscript"/>
        <sz val="6"/>
        <rFont val="Georgia"/>
        <family val="1"/>
      </rPr>
      <t>P</t>
    </r>
  </si>
  <si>
    <r>
      <rPr>
        <i/>
        <sz val="9"/>
        <rFont val="Cambria"/>
        <family val="1"/>
      </rPr>
      <t>prec</t>
    </r>
    <r>
      <rPr>
        <i/>
        <vertAlign val="subscript"/>
        <sz val="6"/>
        <rFont val="Georgia"/>
        <family val="1"/>
      </rPr>
      <t>Q</t>
    </r>
  </si>
  <si>
    <r>
      <rPr>
        <b/>
        <sz val="9"/>
        <rFont val="Times New Roman"/>
        <family val="1"/>
      </rPr>
      <t>PrecPro1</t>
    </r>
    <r>
      <rPr>
        <vertAlign val="superscript"/>
        <sz val="9"/>
        <rFont val="PMingLiU"/>
        <family val="1"/>
      </rPr>
      <t>+</t>
    </r>
  </si>
  <si>
    <r>
      <rPr>
        <b/>
        <sz val="9"/>
        <rFont val="Times New Roman"/>
        <family val="1"/>
      </rPr>
      <t>PrecPro2</t>
    </r>
    <r>
      <rPr>
        <vertAlign val="superscript"/>
        <sz val="9"/>
        <rFont val="PMingLiU"/>
        <family val="1"/>
      </rPr>
      <t>+</t>
    </r>
  </si>
  <si>
    <r>
      <rPr>
        <b/>
        <sz val="9"/>
        <rFont val="Times New Roman"/>
        <family val="1"/>
      </rPr>
      <t>PrecPro3</t>
    </r>
    <r>
      <rPr>
        <vertAlign val="superscript"/>
        <sz val="9"/>
        <rFont val="PMingLiU"/>
        <family val="1"/>
      </rPr>
      <t>0</t>
    </r>
  </si>
  <si>
    <r>
      <rPr>
        <b/>
        <sz val="9"/>
        <rFont val="Times New Roman"/>
        <family val="1"/>
      </rPr>
      <t>PrecPro4</t>
    </r>
    <r>
      <rPr>
        <vertAlign val="superscript"/>
        <sz val="9"/>
        <rFont val="PMingLiU"/>
        <family val="1"/>
      </rPr>
      <t>0</t>
    </r>
  </si>
  <si>
    <r>
      <rPr>
        <b/>
        <sz val="9"/>
        <rFont val="Times New Roman"/>
        <family val="1"/>
      </rPr>
      <t>PrecPro5</t>
    </r>
    <r>
      <rPr>
        <vertAlign val="superscript"/>
        <sz val="9"/>
        <rFont val="PMingLiU"/>
        <family val="1"/>
      </rPr>
      <t>+</t>
    </r>
  </si>
  <si>
    <r>
      <rPr>
        <b/>
        <sz val="9"/>
        <rFont val="Times New Roman"/>
        <family val="1"/>
      </rPr>
      <t>PrecPro6</t>
    </r>
    <r>
      <rPr>
        <vertAlign val="superscript"/>
        <sz val="9"/>
        <rFont val="PMingLiU"/>
        <family val="1"/>
      </rPr>
      <t>0</t>
    </r>
  </si>
  <si>
    <t>recG</t>
  </si>
  <si>
    <t>precR</t>
  </si>
  <si>
    <t>Discovery algorithm</t>
  </si>
  <si>
    <t>Soundness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</si>
</sst>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Courier New"/>
      <family val="3"/>
    </font>
    <font>
      <sz val="8"/>
      <color indexed="8"/>
      <name val="Arial"/>
      <charset val="134"/>
    </font>
    <font>
      <sz val="8"/>
      <name val="Arial"/>
      <charset val="204"/>
    </font>
    <font>
      <sz val="5"/>
      <name val="Arial"/>
      <charset val="204"/>
    </font>
    <font>
      <b/>
      <sz val="8"/>
      <name val="Times New Roman"/>
      <charset val="204"/>
    </font>
    <font>
      <b/>
      <sz val="8"/>
      <color indexed="11"/>
      <name val="Microsoft YaHei"/>
      <charset val="204"/>
    </font>
    <font>
      <b/>
      <sz val="8"/>
      <color indexed="10"/>
      <name val="Microsoft YaHei"/>
      <charset val="204"/>
    </font>
    <font>
      <sz val="8"/>
      <color indexed="10"/>
      <name val="Microsoft YaHei"/>
      <charset val="204"/>
    </font>
    <font>
      <b/>
      <i/>
      <sz val="8.9499999999999993"/>
      <color rgb="FF00FF00"/>
      <name val="CMBSY9"/>
    </font>
    <font>
      <sz val="9"/>
      <name val="Times New Roman"/>
      <family val="1"/>
    </font>
    <font>
      <i/>
      <vertAlign val="superscript"/>
      <sz val="9"/>
      <name val="Cambria"/>
      <family val="1"/>
    </font>
    <font>
      <i/>
      <sz val="6"/>
      <name val="Georgia"/>
      <family val="1"/>
    </font>
    <font>
      <sz val="9"/>
      <color rgb="FF000000"/>
      <name val="Times New Roman"/>
      <family val="2"/>
    </font>
    <font>
      <b/>
      <sz val="9"/>
      <name val="Times New Roman"/>
      <family val="1"/>
    </font>
    <font>
      <vertAlign val="superscript"/>
      <sz val="9"/>
      <name val="PMingLiU"/>
      <family val="1"/>
    </font>
    <font>
      <b/>
      <i/>
      <sz val="9"/>
      <color rgb="FF00FF00"/>
      <name val="Georgia"/>
      <family val="1"/>
    </font>
    <font>
      <b/>
      <i/>
      <sz val="9"/>
      <name val="Georgia"/>
      <family val="1"/>
    </font>
    <font>
      <b/>
      <i/>
      <sz val="9"/>
      <color rgb="FFFF0000"/>
      <name val="Georgia"/>
      <family val="1"/>
    </font>
    <font>
      <i/>
      <sz val="9"/>
      <name val="Cambria"/>
      <family val="1"/>
    </font>
    <font>
      <i/>
      <vertAlign val="subscript"/>
      <sz val="6"/>
      <name val="Georgia"/>
      <family val="1"/>
    </font>
    <font>
      <sz val="11"/>
      <color rgb="FF0061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2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/>
    <xf numFmtId="49" fontId="4" fillId="0" borderId="1" xfId="0" applyNumberFormat="1" applyFont="1" applyFill="1" applyBorder="1" applyAlignment="1" applyProtection="1">
      <alignment horizontal="left" vertical="center" wrapText="1"/>
    </xf>
    <xf numFmtId="49" fontId="7" fillId="0" borderId="1" xfId="0" applyNumberFormat="1" applyFont="1" applyFill="1" applyBorder="1" applyAlignment="1" applyProtection="1">
      <alignment horizontal="center" vertical="center" wrapText="1"/>
    </xf>
    <xf numFmtId="49" fontId="9" fillId="0" borderId="1" xfId="0" applyNumberFormat="1" applyFont="1" applyFill="1" applyBorder="1" applyAlignment="1" applyProtection="1">
      <alignment horizontal="left" vertical="center" wrapText="1"/>
    </xf>
    <xf numFmtId="49" fontId="8" fillId="0" borderId="1" xfId="0" applyNumberFormat="1" applyFont="1" applyFill="1" applyBorder="1" applyAlignment="1" applyProtection="1">
      <alignment horizontal="center" vertical="center" wrapText="1"/>
    </xf>
    <xf numFmtId="49" fontId="7" fillId="0" borderId="1" xfId="0" applyNumberFormat="1" applyFont="1" applyFill="1" applyBorder="1" applyAlignment="1" applyProtection="1">
      <alignment horizontal="center" vertical="top" wrapText="1"/>
    </xf>
    <xf numFmtId="0" fontId="10" fillId="0" borderId="0" xfId="0" applyFont="1"/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shrinkToFit="1"/>
    </xf>
    <xf numFmtId="0" fontId="11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" fontId="14" fillId="0" borderId="2" xfId="0" applyNumberFormat="1" applyFont="1" applyBorder="1" applyAlignment="1">
      <alignment horizontal="center" shrinkToFit="1"/>
    </xf>
    <xf numFmtId="0" fontId="18" fillId="0" borderId="2" xfId="0" applyFont="1" applyBorder="1" applyAlignment="1">
      <alignment horizontal="center" wrapText="1"/>
    </xf>
    <xf numFmtId="0" fontId="22" fillId="2" borderId="2" xfId="1" applyBorder="1" applyAlignment="1">
      <alignment horizontal="center" vertical="center" wrapText="1"/>
    </xf>
    <xf numFmtId="0" fontId="22" fillId="2" borderId="2" xfId="1" applyBorder="1" applyAlignment="1">
      <alignment horizontal="center" wrapText="1"/>
    </xf>
    <xf numFmtId="0" fontId="0" fillId="0" borderId="0" xfId="0" applyAlignment="1">
      <alignment horizontal="center" vertical="center"/>
    </xf>
    <xf numFmtId="49" fontId="7" fillId="0" borderId="2" xfId="0" applyNumberFormat="1" applyFont="1" applyFill="1" applyBorder="1" applyAlignment="1" applyProtection="1">
      <alignment horizontal="center" vertical="top" wrapText="1"/>
    </xf>
    <xf numFmtId="49" fontId="7" fillId="0" borderId="3" xfId="0" applyNumberFormat="1" applyFont="1" applyFill="1" applyBorder="1" applyAlignment="1" applyProtection="1">
      <alignment horizontal="center" vertical="top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3" xfId="0" applyNumberFormat="1" applyFont="1" applyFill="1" applyBorder="1" applyAlignment="1" applyProtection="1">
      <alignment horizontal="center" vertical="center" wrapText="1"/>
    </xf>
    <xf numFmtId="49" fontId="6" fillId="0" borderId="2" xfId="0" applyNumberFormat="1" applyFont="1" applyFill="1" applyBorder="1" applyAlignment="1" applyProtection="1">
      <alignment horizontal="left" vertical="center" wrapText="1"/>
    </xf>
    <xf numFmtId="49" fontId="6" fillId="0" borderId="4" xfId="0" applyNumberFormat="1" applyFont="1" applyFill="1" applyBorder="1" applyAlignment="1" applyProtection="1">
      <alignment horizontal="left" vertical="center" wrapText="1"/>
    </xf>
    <xf numFmtId="49" fontId="6" fillId="0" borderId="3" xfId="0" applyNumberFormat="1" applyFont="1" applyFill="1" applyBorder="1" applyAlignment="1" applyProtection="1">
      <alignment horizontal="left" vertical="center" wrapText="1"/>
    </xf>
    <xf numFmtId="49" fontId="8" fillId="0" borderId="2" xfId="0" applyNumberFormat="1" applyFont="1" applyFill="1" applyBorder="1" applyAlignment="1" applyProtection="1">
      <alignment horizontal="center" vertical="center" wrapText="1"/>
    </xf>
    <xf numFmtId="49" fontId="8" fillId="0" borderId="3" xfId="0" applyNumberFormat="1" applyFont="1" applyFill="1" applyBorder="1" applyAlignment="1" applyProtection="1">
      <alignment horizontal="center" vertical="center" wrapText="1"/>
    </xf>
    <xf numFmtId="49" fontId="7" fillId="0" borderId="2" xfId="0" applyNumberFormat="1" applyFont="1" applyFill="1" applyBorder="1" applyAlignment="1" applyProtection="1">
      <alignment horizontal="center" vertical="center" wrapText="1"/>
    </xf>
    <xf numFmtId="49" fontId="7" fillId="0" borderId="3" xfId="0" applyNumberFormat="1" applyFont="1" applyFill="1" applyBorder="1" applyAlignment="1" applyProtection="1">
      <alignment horizontal="center" vertical="center" wrapText="1"/>
    </xf>
    <xf numFmtId="49" fontId="8" fillId="0" borderId="2" xfId="0" applyNumberFormat="1" applyFont="1" applyFill="1" applyBorder="1" applyAlignment="1" applyProtection="1">
      <alignment horizontal="left" vertical="center" wrapText="1"/>
    </xf>
    <xf numFmtId="49" fontId="8" fillId="0" borderId="3" xfId="0" applyNumberFormat="1" applyFont="1" applyFill="1" applyBorder="1" applyAlignment="1" applyProtection="1">
      <alignment horizontal="left" vertical="center" wrapText="1"/>
    </xf>
    <xf numFmtId="49" fontId="4" fillId="0" borderId="2" xfId="0" applyNumberFormat="1" applyFont="1" applyFill="1" applyBorder="1" applyAlignment="1" applyProtection="1">
      <alignment horizontal="left" vertical="center" wrapText="1"/>
    </xf>
    <xf numFmtId="49" fontId="4" fillId="0" borderId="3" xfId="0" applyNumberFormat="1" applyFont="1" applyFill="1" applyBorder="1" applyAlignment="1" applyProtection="1">
      <alignment horizontal="left" vertical="center" wrapText="1"/>
    </xf>
    <xf numFmtId="49" fontId="4" fillId="0" borderId="2" xfId="0" applyNumberFormat="1" applyFont="1" applyFill="1" applyBorder="1" applyAlignment="1" applyProtection="1">
      <alignment horizontal="center" vertical="center" wrapText="1"/>
    </xf>
    <xf numFmtId="49" fontId="4" fillId="0" borderId="3" xfId="0" applyNumberFormat="1" applyFont="1" applyFill="1" applyBorder="1" applyAlignment="1" applyProtection="1">
      <alignment horizontal="center" vertical="center" wrapText="1"/>
    </xf>
    <xf numFmtId="49" fontId="4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Border="1"/>
    <xf numFmtId="0" fontId="18" fillId="0" borderId="0" xfId="0" applyFont="1" applyBorder="1" applyAlignment="1">
      <alignment horizontal="center" wrapText="1"/>
    </xf>
    <xf numFmtId="0" fontId="22" fillId="2" borderId="0" xfId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Avg.</a:t>
            </a:r>
            <a:r>
              <a:rPr lang="en-GB" baseline="0"/>
              <a:t> </a:t>
            </a:r>
            <a:r>
              <a:rPr lang="en-GB"/>
              <a:t>Fitness</a:t>
            </a:r>
            <a:r>
              <a:rPr lang="en-GB" baseline="0"/>
              <a:t> - Precession-Generalization of discovery algorithms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'alpha naive'!$P$14</c:f>
              <c:strCache>
                <c:ptCount val="1"/>
                <c:pt idx="0">
                  <c:v>Fitness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'alpha naive'!$O$15:$O$22</c:f>
              <c:strCache>
                <c:ptCount val="8"/>
                <c:pt idx="0">
                  <c:v>Alpha</c:v>
                </c:pt>
                <c:pt idx="1">
                  <c:v>Alpha+</c:v>
                </c:pt>
                <c:pt idx="2">
                  <c:v>Heuristic</c:v>
                </c:pt>
                <c:pt idx="3">
                  <c:v>ILP</c:v>
                </c:pt>
                <c:pt idx="4">
                  <c:v>ILPH</c:v>
                </c:pt>
                <c:pt idx="5">
                  <c:v>ETM30</c:v>
                </c:pt>
                <c:pt idx="6">
                  <c:v>ETM50</c:v>
                </c:pt>
                <c:pt idx="7">
                  <c:v>IM</c:v>
                </c:pt>
              </c:strCache>
            </c:strRef>
          </c:cat>
          <c:val>
            <c:numRef>
              <c:f>'alpha naive'!$P$15:$P$22</c:f>
              <c:numCache>
                <c:formatCode>General</c:formatCode>
                <c:ptCount val="8"/>
                <c:pt idx="0">
                  <c:v>0.1933333333333333</c:v>
                </c:pt>
                <c:pt idx="1">
                  <c:v>0.24777777777777776</c:v>
                </c:pt>
                <c:pt idx="2">
                  <c:v>0.69111111111111123</c:v>
                </c:pt>
                <c:pt idx="3">
                  <c:v>0.71777777777777763</c:v>
                </c:pt>
                <c:pt idx="4">
                  <c:v>0.7155555555555555</c:v>
                </c:pt>
                <c:pt idx="5">
                  <c:v>0.59333333333333327</c:v>
                </c:pt>
                <c:pt idx="6">
                  <c:v>0.61333333333333329</c:v>
                </c:pt>
                <c:pt idx="7">
                  <c:v>0.95666666666666655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3-4007-B65E-2EF87431015F}"/>
            </c:ext>
          </c:extLst>
        </c:ser>
        <c:ser>
          <c:idx val="1"/>
          <c:order val="1"/>
          <c:tx>
            <c:strRef>
              <c:f>'alpha naive'!$Q$14</c:f>
              <c:strCache>
                <c:ptCount val="1"/>
                <c:pt idx="0">
                  <c:v>Precession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'alpha naive'!$O$15:$O$22</c:f>
              <c:strCache>
                <c:ptCount val="8"/>
                <c:pt idx="0">
                  <c:v>Alpha</c:v>
                </c:pt>
                <c:pt idx="1">
                  <c:v>Alpha+</c:v>
                </c:pt>
                <c:pt idx="2">
                  <c:v>Heuristic</c:v>
                </c:pt>
                <c:pt idx="3">
                  <c:v>ILP</c:v>
                </c:pt>
                <c:pt idx="4">
                  <c:v>ILPH</c:v>
                </c:pt>
                <c:pt idx="5">
                  <c:v>ETM30</c:v>
                </c:pt>
                <c:pt idx="6">
                  <c:v>ETM50</c:v>
                </c:pt>
                <c:pt idx="7">
                  <c:v>IM</c:v>
                </c:pt>
              </c:strCache>
            </c:strRef>
          </c:cat>
          <c:val>
            <c:numRef>
              <c:f>'alpha naive'!$Q$15:$Q$22</c:f>
              <c:numCache>
                <c:formatCode>General</c:formatCode>
                <c:ptCount val="8"/>
                <c:pt idx="0">
                  <c:v>0.13882066666666668</c:v>
                </c:pt>
                <c:pt idx="1">
                  <c:v>0.16119444444444447</c:v>
                </c:pt>
                <c:pt idx="2">
                  <c:v>0.35723777777777777</c:v>
                </c:pt>
                <c:pt idx="3">
                  <c:v>0.84079555555555552</c:v>
                </c:pt>
                <c:pt idx="4">
                  <c:v>0.84081577777777783</c:v>
                </c:pt>
                <c:pt idx="5">
                  <c:v>0.90073111111111126</c:v>
                </c:pt>
                <c:pt idx="6">
                  <c:v>0.91099222222222209</c:v>
                </c:pt>
                <c:pt idx="7">
                  <c:v>0.52561777777777785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3-4007-B65E-2EF87431015F}"/>
            </c:ext>
          </c:extLst>
        </c:ser>
        <c:ser>
          <c:idx val="2"/>
          <c:order val="2"/>
          <c:tx>
            <c:v>Generalization</c:v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'alpha naive'!$S$15:$S$22</c:f>
              <c:numCache>
                <c:formatCode>General</c:formatCode>
                <c:ptCount val="8"/>
                <c:pt idx="0">
                  <c:v>0.33328888888888891</c:v>
                </c:pt>
                <c:pt idx="1">
                  <c:v>0.44437777777777776</c:v>
                </c:pt>
                <c:pt idx="2">
                  <c:v>0.77683555555555561</c:v>
                </c:pt>
                <c:pt idx="3">
                  <c:v>0.99979111111111107</c:v>
                </c:pt>
                <c:pt idx="4">
                  <c:v>0.99977777777777765</c:v>
                </c:pt>
                <c:pt idx="5">
                  <c:v>0.99796444444444454</c:v>
                </c:pt>
                <c:pt idx="6">
                  <c:v>0.9998422222222223</c:v>
                </c:pt>
                <c:pt idx="7">
                  <c:v>0.98314444444444449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3-4007-B65E-2EF874310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8015520"/>
        <c:axId val="758015936"/>
      </c:barChart>
      <c:catAx>
        <c:axId val="758015520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15936"/>
        <c:crosses val="autoZero"/>
        <c:auto val="1"/>
        <c:lblAlgn val="ctr"/>
        <c:lblOffset val="100"/>
        <c:noMultiLvlLbl val="0"/>
      </c:catAx>
      <c:valAx>
        <c:axId val="7580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1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simplicity metrics</a:t>
            </a:r>
            <a:r>
              <a:rPr lang="en-GB" baseline="0"/>
              <a:t> of discovered algorithms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Size</c:v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'alpha naive'!$O$15:$O$22</c:f>
              <c:strCache>
                <c:ptCount val="8"/>
                <c:pt idx="0">
                  <c:v>Alpha</c:v>
                </c:pt>
                <c:pt idx="1">
                  <c:v>Alpha+</c:v>
                </c:pt>
                <c:pt idx="2">
                  <c:v>Heuristic</c:v>
                </c:pt>
                <c:pt idx="3">
                  <c:v>ILP</c:v>
                </c:pt>
                <c:pt idx="4">
                  <c:v>ILPH</c:v>
                </c:pt>
                <c:pt idx="5">
                  <c:v>ETM30</c:v>
                </c:pt>
                <c:pt idx="6">
                  <c:v>ETM50</c:v>
                </c:pt>
                <c:pt idx="7">
                  <c:v>IM</c:v>
                </c:pt>
              </c:strCache>
            </c:strRef>
          </c:cat>
          <c:val>
            <c:numRef>
              <c:f>'alpha naive'!$T$15:$T$22</c:f>
              <c:numCache>
                <c:formatCode>General</c:formatCode>
                <c:ptCount val="8"/>
                <c:pt idx="0">
                  <c:v>93.444444444444443</c:v>
                </c:pt>
                <c:pt idx="1">
                  <c:v>89.888888888888886</c:v>
                </c:pt>
                <c:pt idx="2">
                  <c:v>95.444444444444443</c:v>
                </c:pt>
                <c:pt idx="3">
                  <c:v>65.777777777777771</c:v>
                </c:pt>
                <c:pt idx="4">
                  <c:v>66.222222222222229</c:v>
                </c:pt>
                <c:pt idx="5">
                  <c:v>50.333333333333336</c:v>
                </c:pt>
                <c:pt idx="6">
                  <c:v>57.222222222222221</c:v>
                </c:pt>
                <c:pt idx="7">
                  <c:v>88.777777777777771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E3-455D-A1FD-AD9907ADA16E}"/>
            </c:ext>
          </c:extLst>
        </c:ser>
        <c:ser>
          <c:idx val="1"/>
          <c:order val="1"/>
          <c:tx>
            <c:v>CFC</c:v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'alpha naive'!$O$15:$O$22</c:f>
              <c:strCache>
                <c:ptCount val="8"/>
                <c:pt idx="0">
                  <c:v>Alpha</c:v>
                </c:pt>
                <c:pt idx="1">
                  <c:v>Alpha+</c:v>
                </c:pt>
                <c:pt idx="2">
                  <c:v>Heuristic</c:v>
                </c:pt>
                <c:pt idx="3">
                  <c:v>ILP</c:v>
                </c:pt>
                <c:pt idx="4">
                  <c:v>ILPH</c:v>
                </c:pt>
                <c:pt idx="5">
                  <c:v>ETM30</c:v>
                </c:pt>
                <c:pt idx="6">
                  <c:v>ETM50</c:v>
                </c:pt>
                <c:pt idx="7">
                  <c:v>IM</c:v>
                </c:pt>
              </c:strCache>
            </c:strRef>
          </c:cat>
          <c:val>
            <c:numRef>
              <c:f>'alpha naive'!$U$15:$U$22</c:f>
              <c:numCache>
                <c:formatCode>General</c:formatCode>
                <c:ptCount val="8"/>
                <c:pt idx="0">
                  <c:v>141.11111111111111</c:v>
                </c:pt>
                <c:pt idx="1">
                  <c:v>133.66666666666666</c:v>
                </c:pt>
                <c:pt idx="2">
                  <c:v>149.25</c:v>
                </c:pt>
                <c:pt idx="3">
                  <c:v>135.88888888888889</c:v>
                </c:pt>
                <c:pt idx="4">
                  <c:v>163.88888888888889</c:v>
                </c:pt>
                <c:pt idx="5">
                  <c:v>54.777777777777779</c:v>
                </c:pt>
                <c:pt idx="6">
                  <c:v>66.111111111111114</c:v>
                </c:pt>
                <c:pt idx="7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E3-455D-A1FD-AD9907ADA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384032"/>
        <c:axId val="839381120"/>
      </c:barChart>
      <c:catAx>
        <c:axId val="83938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Discovery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81120"/>
        <c:crosses val="autoZero"/>
        <c:auto val="1"/>
        <c:lblAlgn val="ctr"/>
        <c:lblOffset val="100"/>
        <c:noMultiLvlLbl val="0"/>
      </c:catAx>
      <c:valAx>
        <c:axId val="8393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8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excution time of the discovery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Excution time/s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'alpha naive'!$O$15:$O$22</c:f>
              <c:strCache>
                <c:ptCount val="8"/>
                <c:pt idx="0">
                  <c:v>Alpha</c:v>
                </c:pt>
                <c:pt idx="1">
                  <c:v>Alpha+</c:v>
                </c:pt>
                <c:pt idx="2">
                  <c:v>Heuristic</c:v>
                </c:pt>
                <c:pt idx="3">
                  <c:v>ILP</c:v>
                </c:pt>
                <c:pt idx="4">
                  <c:v>ILPH</c:v>
                </c:pt>
                <c:pt idx="5">
                  <c:v>ETM30</c:v>
                </c:pt>
                <c:pt idx="6">
                  <c:v>ETM50</c:v>
                </c:pt>
                <c:pt idx="7">
                  <c:v>IM</c:v>
                </c:pt>
              </c:strCache>
            </c:strRef>
          </c:cat>
          <c:val>
            <c:numRef>
              <c:f>'alpha naive'!$X$15:$X$22</c:f>
              <c:numCache>
                <c:formatCode>0.00</c:formatCode>
                <c:ptCount val="8"/>
                <c:pt idx="0">
                  <c:v>2.7961111111111112</c:v>
                </c:pt>
                <c:pt idx="1">
                  <c:v>3.2722222222222217</c:v>
                </c:pt>
                <c:pt idx="2">
                  <c:v>4.8616666666666664</c:v>
                </c:pt>
                <c:pt idx="3">
                  <c:v>10.840666666666666</c:v>
                </c:pt>
                <c:pt idx="4">
                  <c:v>8.7731111111111133</c:v>
                </c:pt>
                <c:pt idx="5">
                  <c:v>932.51533333333327</c:v>
                </c:pt>
                <c:pt idx="6">
                  <c:v>1939.7999999999997</c:v>
                </c:pt>
                <c:pt idx="7">
                  <c:v>3.8434444444444447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1-4F1C-B890-292D2ADEB3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7192896"/>
        <c:axId val="837192064"/>
      </c:barChart>
      <c:catAx>
        <c:axId val="83719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192064"/>
        <c:crosses val="autoZero"/>
        <c:auto val="1"/>
        <c:lblAlgn val="ctr"/>
        <c:lblOffset val="100"/>
        <c:noMultiLvlLbl val="0"/>
      </c:catAx>
      <c:valAx>
        <c:axId val="837192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Excution</a:t>
                </a:r>
                <a:r>
                  <a:rPr lang="en-GB" baseline="0"/>
                  <a:t> time/s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19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Descriptive statics of log datasets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dataset!$B$1</c:f>
              <c:strCache>
                <c:ptCount val="1"/>
                <c:pt idx="0">
                  <c:v>Total traces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dataset!$A$3:$A$11</c:f>
              <c:strCache>
                <c:ptCount val="9"/>
                <c:pt idx="0">
                  <c:v>BPIC2012</c:v>
                </c:pt>
                <c:pt idx="1">
                  <c:v>BPIC2013cp</c:v>
                </c:pt>
                <c:pt idx="2">
                  <c:v>BPIC2013i</c:v>
                </c:pt>
                <c:pt idx="3">
                  <c:v>BPIC2014f</c:v>
                </c:pt>
                <c:pt idx="4">
                  <c:v>BPIC20151f</c:v>
                </c:pt>
                <c:pt idx="5">
                  <c:v>BPIC20152f</c:v>
                </c:pt>
                <c:pt idx="6">
                  <c:v>BPIC20153f</c:v>
                </c:pt>
                <c:pt idx="7">
                  <c:v>BPIC20154f</c:v>
                </c:pt>
                <c:pt idx="8">
                  <c:v>BPIC20155f</c:v>
                </c:pt>
              </c:strCache>
            </c:strRef>
          </c:cat>
          <c:val>
            <c:numRef>
              <c:f>dataset!$B$3:$B$11</c:f>
              <c:numCache>
                <c:formatCode>General</c:formatCode>
                <c:ptCount val="9"/>
                <c:pt idx="0">
                  <c:v>13087</c:v>
                </c:pt>
                <c:pt idx="1">
                  <c:v>1487</c:v>
                </c:pt>
                <c:pt idx="2">
                  <c:v>7554</c:v>
                </c:pt>
                <c:pt idx="3">
                  <c:v>41353</c:v>
                </c:pt>
                <c:pt idx="4">
                  <c:v>902</c:v>
                </c:pt>
                <c:pt idx="5">
                  <c:v>681</c:v>
                </c:pt>
                <c:pt idx="6">
                  <c:v>1369</c:v>
                </c:pt>
                <c:pt idx="7">
                  <c:v>860</c:v>
                </c:pt>
                <c:pt idx="8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D-46A2-A11C-B90C6C0321C6}"/>
            </c:ext>
          </c:extLst>
        </c:ser>
        <c:ser>
          <c:idx val="1"/>
          <c:order val="1"/>
          <c:tx>
            <c:strRef>
              <c:f>dataset!$D$1</c:f>
              <c:strCache>
                <c:ptCount val="1"/>
                <c:pt idx="0">
                  <c:v>Total events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dataset!$A$3:$A$11</c:f>
              <c:strCache>
                <c:ptCount val="9"/>
                <c:pt idx="0">
                  <c:v>BPIC2012</c:v>
                </c:pt>
                <c:pt idx="1">
                  <c:v>BPIC2013cp</c:v>
                </c:pt>
                <c:pt idx="2">
                  <c:v>BPIC2013i</c:v>
                </c:pt>
                <c:pt idx="3">
                  <c:v>BPIC2014f</c:v>
                </c:pt>
                <c:pt idx="4">
                  <c:v>BPIC20151f</c:v>
                </c:pt>
                <c:pt idx="5">
                  <c:v>BPIC20152f</c:v>
                </c:pt>
                <c:pt idx="6">
                  <c:v>BPIC20153f</c:v>
                </c:pt>
                <c:pt idx="7">
                  <c:v>BPIC20154f</c:v>
                </c:pt>
                <c:pt idx="8">
                  <c:v>BPIC20155f</c:v>
                </c:pt>
              </c:strCache>
            </c:strRef>
          </c:cat>
          <c:val>
            <c:numRef>
              <c:f>dataset!$D$3:$D$11</c:f>
              <c:numCache>
                <c:formatCode>General</c:formatCode>
                <c:ptCount val="9"/>
                <c:pt idx="0">
                  <c:v>262200</c:v>
                </c:pt>
                <c:pt idx="1">
                  <c:v>6660</c:v>
                </c:pt>
                <c:pt idx="2">
                  <c:v>65533</c:v>
                </c:pt>
                <c:pt idx="3">
                  <c:v>369485</c:v>
                </c:pt>
                <c:pt idx="4">
                  <c:v>21656</c:v>
                </c:pt>
                <c:pt idx="5">
                  <c:v>24678</c:v>
                </c:pt>
                <c:pt idx="6">
                  <c:v>43786</c:v>
                </c:pt>
                <c:pt idx="7">
                  <c:v>29403</c:v>
                </c:pt>
                <c:pt idx="8">
                  <c:v>30030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D-46A2-A11C-B90C6C032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0929711"/>
        <c:axId val="700928879"/>
      </c:barChart>
      <c:catAx>
        <c:axId val="700929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28879"/>
        <c:crosses val="autoZero"/>
        <c:auto val="1"/>
        <c:lblAlgn val="ctr"/>
        <c:lblOffset val="100"/>
        <c:noMultiLvlLbl val="0"/>
      </c:catAx>
      <c:valAx>
        <c:axId val="7009288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traces</a:t>
                </a:r>
                <a:r>
                  <a:rPr lang="en-GB" baseline="0"/>
                  <a:t> and events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29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ysClr val="windowText" lastClr="000000"/>
                </a:solidFill>
              </a:rPr>
              <a:t>Chart 5. Evaluation</a:t>
            </a:r>
            <a:r>
              <a:rPr lang="en-GB" sz="1200" baseline="0">
                <a:solidFill>
                  <a:sysClr val="windowText" lastClr="000000"/>
                </a:solidFill>
              </a:rPr>
              <a:t> Results for ETM with 30 generation by Entropia and Alignment-based (AB) Metrics.</a:t>
            </a:r>
            <a:endParaRPr lang="en-GB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Entropia!$B$1</c:f>
              <c:strCache>
                <c:ptCount val="1"/>
                <c:pt idx="0">
                  <c:v>Fitness/Entropia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Entropia!$A$2:$A$10</c:f>
              <c:strCache>
                <c:ptCount val="9"/>
                <c:pt idx="0">
                  <c:v>BPIC'12</c:v>
                </c:pt>
                <c:pt idx="1">
                  <c:v>BPIC'13Closed</c:v>
                </c:pt>
                <c:pt idx="2">
                  <c:v>BPIC'13incident</c:v>
                </c:pt>
                <c:pt idx="3">
                  <c:v>BPIC'14</c:v>
                </c:pt>
                <c:pt idx="4">
                  <c:v>BPIC'15-1</c:v>
                </c:pt>
                <c:pt idx="5">
                  <c:v>BPIC'15-2</c:v>
                </c:pt>
                <c:pt idx="6">
                  <c:v>BPIC'15-3</c:v>
                </c:pt>
                <c:pt idx="7">
                  <c:v>BPIC'15-4</c:v>
                </c:pt>
                <c:pt idx="8">
                  <c:v>BPIC'15-5</c:v>
                </c:pt>
              </c:strCache>
            </c:strRef>
          </c:cat>
          <c:val>
            <c:numRef>
              <c:f>Entropia!$B$2:$B$10</c:f>
              <c:numCache>
                <c:formatCode>General</c:formatCode>
                <c:ptCount val="9"/>
                <c:pt idx="0">
                  <c:v>0.66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01D-891E-F2DDACEF2D9D}"/>
            </c:ext>
          </c:extLst>
        </c:ser>
        <c:ser>
          <c:idx val="1"/>
          <c:order val="1"/>
          <c:tx>
            <c:v>Fitness/AB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Entropia!$C$2:$C$10</c:f>
              <c:numCache>
                <c:formatCode>General</c:formatCode>
                <c:ptCount val="9"/>
                <c:pt idx="0">
                  <c:v>0.35</c:v>
                </c:pt>
                <c:pt idx="1">
                  <c:v>1</c:v>
                </c:pt>
                <c:pt idx="2">
                  <c:v>0.75</c:v>
                </c:pt>
                <c:pt idx="3">
                  <c:v>0.37</c:v>
                </c:pt>
                <c:pt idx="4">
                  <c:v>0.56000000000000005</c:v>
                </c:pt>
                <c:pt idx="5">
                  <c:v>0.59</c:v>
                </c:pt>
                <c:pt idx="6">
                  <c:v>0.62</c:v>
                </c:pt>
                <c:pt idx="7">
                  <c:v>0.55000000000000004</c:v>
                </c:pt>
                <c:pt idx="8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3-401D-891E-F2DDACEF2D9D}"/>
            </c:ext>
          </c:extLst>
        </c:ser>
        <c:ser>
          <c:idx val="2"/>
          <c:order val="2"/>
          <c:tx>
            <c:v>Precession/Entropia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Entropia!$D$2:$D$10</c:f>
              <c:numCache>
                <c:formatCode>General</c:formatCode>
                <c:ptCount val="9"/>
                <c:pt idx="0">
                  <c:v>0.96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2E3-401D-891E-F2DDACEF2D9D}"/>
            </c:ext>
          </c:extLst>
        </c:ser>
        <c:ser>
          <c:idx val="3"/>
          <c:order val="3"/>
          <c:tx>
            <c:v>Precession/AB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Entropia!$E$2:$E$10</c:f>
              <c:numCache>
                <c:formatCode>General</c:formatCode>
                <c:ptCount val="9"/>
                <c:pt idx="0">
                  <c:v>1</c:v>
                </c:pt>
                <c:pt idx="1">
                  <c:v>0.61</c:v>
                </c:pt>
                <c:pt idx="2">
                  <c:v>0.72</c:v>
                </c:pt>
                <c:pt idx="3">
                  <c:v>1</c:v>
                </c:pt>
                <c:pt idx="4">
                  <c:v>0.97</c:v>
                </c:pt>
                <c:pt idx="5">
                  <c:v>0.95</c:v>
                </c:pt>
                <c:pt idx="6">
                  <c:v>0.98</c:v>
                </c:pt>
                <c:pt idx="7">
                  <c:v>0.94</c:v>
                </c:pt>
                <c:pt idx="8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2E3-401D-891E-F2DDACEF2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780992"/>
        <c:axId val="1246781408"/>
      </c:barChart>
      <c:catAx>
        <c:axId val="124678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81408"/>
        <c:crosses val="autoZero"/>
        <c:auto val="1"/>
        <c:lblAlgn val="ctr"/>
        <c:lblOffset val="100"/>
        <c:noMultiLvlLbl val="0"/>
      </c:catAx>
      <c:valAx>
        <c:axId val="12467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ysClr val="windowText" lastClr="000000"/>
                </a:solidFill>
              </a:rPr>
              <a:t>Chart 6. Evaluation</a:t>
            </a:r>
            <a:r>
              <a:rPr lang="en-GB" sz="1200" baseline="0">
                <a:solidFill>
                  <a:sysClr val="windowText" lastClr="000000"/>
                </a:solidFill>
              </a:rPr>
              <a:t> Results for ETM with 50 generation by Entropia and Alignment-based (AB) Metrics.</a:t>
            </a:r>
            <a:endParaRPr lang="en-GB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Entropia!$B$1</c:f>
              <c:strCache>
                <c:ptCount val="1"/>
                <c:pt idx="0">
                  <c:v>Fitness/Entropia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Entropia!$A$2:$A$10</c:f>
              <c:strCache>
                <c:ptCount val="9"/>
                <c:pt idx="0">
                  <c:v>BPIC'12</c:v>
                </c:pt>
                <c:pt idx="1">
                  <c:v>BPIC'13Closed</c:v>
                </c:pt>
                <c:pt idx="2">
                  <c:v>BPIC'13incident</c:v>
                </c:pt>
                <c:pt idx="3">
                  <c:v>BPIC'14</c:v>
                </c:pt>
                <c:pt idx="4">
                  <c:v>BPIC'15-1</c:v>
                </c:pt>
                <c:pt idx="5">
                  <c:v>BPIC'15-2</c:v>
                </c:pt>
                <c:pt idx="6">
                  <c:v>BPIC'15-3</c:v>
                </c:pt>
                <c:pt idx="7">
                  <c:v>BPIC'15-4</c:v>
                </c:pt>
                <c:pt idx="8">
                  <c:v>BPIC'15-5</c:v>
                </c:pt>
              </c:strCache>
            </c:strRef>
          </c:cat>
          <c:val>
            <c:numRef>
              <c:f>Entropia!$B$13:$B$21</c:f>
              <c:numCache>
                <c:formatCode>General</c:formatCode>
                <c:ptCount val="9"/>
                <c:pt idx="0">
                  <c:v>0.66</c:v>
                </c:pt>
                <c:pt idx="1">
                  <c:v>0.48</c:v>
                </c:pt>
                <c:pt idx="2">
                  <c:v>0</c:v>
                </c:pt>
                <c:pt idx="3">
                  <c:v>0.35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6-4A38-831C-52BF984868AB}"/>
            </c:ext>
          </c:extLst>
        </c:ser>
        <c:ser>
          <c:idx val="1"/>
          <c:order val="1"/>
          <c:tx>
            <c:v>Fitness/AB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Entropia!$C$13:$C$21</c:f>
              <c:numCache>
                <c:formatCode>General</c:formatCode>
                <c:ptCount val="9"/>
                <c:pt idx="0">
                  <c:v>0.39</c:v>
                </c:pt>
                <c:pt idx="1">
                  <c:v>0.93</c:v>
                </c:pt>
                <c:pt idx="2">
                  <c:v>0.92</c:v>
                </c:pt>
                <c:pt idx="3">
                  <c:v>0.34</c:v>
                </c:pt>
                <c:pt idx="4">
                  <c:v>0.56999999999999995</c:v>
                </c:pt>
                <c:pt idx="5">
                  <c:v>0.57999999999999996</c:v>
                </c:pt>
                <c:pt idx="6">
                  <c:v>0.66</c:v>
                </c:pt>
                <c:pt idx="7">
                  <c:v>0.57999999999999996</c:v>
                </c:pt>
                <c:pt idx="8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6-4A38-831C-52BF984868AB}"/>
            </c:ext>
          </c:extLst>
        </c:ser>
        <c:ser>
          <c:idx val="2"/>
          <c:order val="2"/>
          <c:tx>
            <c:v>Precession/Entropia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Entropia!$D$13:$D$21</c:f>
              <c:numCache>
                <c:formatCode>General</c:formatCode>
                <c:ptCount val="9"/>
                <c:pt idx="0">
                  <c:v>0.98</c:v>
                </c:pt>
                <c:pt idx="1">
                  <c:v>0.66</c:v>
                </c:pt>
                <c:pt idx="2">
                  <c:v>0</c:v>
                </c:pt>
                <c:pt idx="3">
                  <c:v>0.94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6-4A38-831C-52BF984868AB}"/>
            </c:ext>
          </c:extLst>
        </c:ser>
        <c:ser>
          <c:idx val="3"/>
          <c:order val="3"/>
          <c:tx>
            <c:v>Precession/AB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Entropia!$E$13:$E$21</c:f>
              <c:numCache>
                <c:formatCode>General</c:formatCode>
                <c:ptCount val="9"/>
                <c:pt idx="0">
                  <c:v>1</c:v>
                </c:pt>
                <c:pt idx="1">
                  <c:v>0.89</c:v>
                </c:pt>
                <c:pt idx="2">
                  <c:v>0.63</c:v>
                </c:pt>
                <c:pt idx="3">
                  <c:v>1</c:v>
                </c:pt>
                <c:pt idx="4">
                  <c:v>0.9</c:v>
                </c:pt>
                <c:pt idx="5">
                  <c:v>0.97</c:v>
                </c:pt>
                <c:pt idx="6">
                  <c:v>0.9</c:v>
                </c:pt>
                <c:pt idx="7">
                  <c:v>0.95</c:v>
                </c:pt>
                <c:pt idx="8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E6-4A38-831C-52BF98486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780992"/>
        <c:axId val="1246781408"/>
      </c:barChart>
      <c:catAx>
        <c:axId val="124678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81408"/>
        <c:crosses val="autoZero"/>
        <c:auto val="1"/>
        <c:lblAlgn val="ctr"/>
        <c:lblOffset val="100"/>
        <c:noMultiLvlLbl val="0"/>
      </c:catAx>
      <c:valAx>
        <c:axId val="12467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274320</xdr:colOff>
      <xdr:row>30</xdr:row>
      <xdr:rowOff>125730</xdr:rowOff>
    </xdr:from>
    <xdr:to>
      <xdr:col>24</xdr:col>
      <xdr:colOff>129540</xdr:colOff>
      <xdr:row>48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6CE2A6-6A84-F633-05DC-6B8BE5313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335280</xdr:colOff>
      <xdr:row>49</xdr:row>
      <xdr:rowOff>163830</xdr:rowOff>
    </xdr:from>
    <xdr:to>
      <xdr:col>20</xdr:col>
      <xdr:colOff>586740</xdr:colOff>
      <xdr:row>64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412AA1-A540-BC30-0D60-DEE37AA1B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182880</xdr:colOff>
      <xdr:row>13</xdr:row>
      <xdr:rowOff>95250</xdr:rowOff>
    </xdr:from>
    <xdr:to>
      <xdr:col>24</xdr:col>
      <xdr:colOff>487680</xdr:colOff>
      <xdr:row>28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33CAFF-4918-4FCD-F4C0-E21055923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701040</xdr:colOff>
      <xdr:row>12</xdr:row>
      <xdr:rowOff>49530</xdr:rowOff>
    </xdr:from>
    <xdr:to>
      <xdr:col>9</xdr:col>
      <xdr:colOff>60960</xdr:colOff>
      <xdr:row>33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E2FD2-0589-9BF4-FD2C-FDE04FDD5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0</xdr:row>
      <xdr:rowOff>11430</xdr:rowOff>
    </xdr:from>
    <xdr:to>
      <xdr:col>13</xdr:col>
      <xdr:colOff>563880</xdr:colOff>
      <xdr:row>15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8D8848-09F0-4D4A-533A-ACACADC8C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91440</xdr:colOff>
      <xdr:row>0</xdr:row>
      <xdr:rowOff>160020</xdr:rowOff>
    </xdr:from>
    <xdr:to>
      <xdr:col>22</xdr:col>
      <xdr:colOff>396240</xdr:colOff>
      <xdr:row>15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BDE632-28C0-4109-AAC4-1778ACAA3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6"/>
  <sheetViews>
    <sheetView tabSelected="1" topLeftCell="K60" zoomScale="110" zoomScaleNormal="110" workbookViewId="0">
      <selection activeCell="O68" sqref="O68:P76"/>
    </sheetView>
  </sheetViews>
  <sheetFormatPr defaultRowHeight="14.4"/>
  <cols>
    <col min="1" max="1" width="21.6640625" customWidth="1"/>
    <col min="12" max="12" width="25.6640625" customWidth="1"/>
    <col min="15" max="15" width="18.5546875" customWidth="1"/>
  </cols>
  <sheetData>
    <row r="1" spans="1:24">
      <c r="A1" t="s">
        <v>17</v>
      </c>
      <c r="B1" t="s">
        <v>18</v>
      </c>
      <c r="C1" t="s">
        <v>0</v>
      </c>
      <c r="D1" t="s">
        <v>1</v>
      </c>
      <c r="E1" t="s">
        <v>2</v>
      </c>
      <c r="F1" t="s">
        <v>29</v>
      </c>
      <c r="G1" t="s">
        <v>31</v>
      </c>
      <c r="H1" t="s">
        <v>3</v>
      </c>
      <c r="I1" t="s">
        <v>4</v>
      </c>
      <c r="J1" t="s">
        <v>5</v>
      </c>
      <c r="K1" t="s">
        <v>16</v>
      </c>
      <c r="L1" t="s">
        <v>26</v>
      </c>
      <c r="P1" t="s">
        <v>0</v>
      </c>
      <c r="Q1" t="s">
        <v>1</v>
      </c>
      <c r="R1" t="s">
        <v>2</v>
      </c>
      <c r="S1" t="s">
        <v>29</v>
      </c>
      <c r="T1" t="s">
        <v>31</v>
      </c>
      <c r="U1" t="s">
        <v>3</v>
      </c>
      <c r="V1" t="s">
        <v>4</v>
      </c>
      <c r="W1" t="s">
        <v>5</v>
      </c>
      <c r="X1" t="s">
        <v>16</v>
      </c>
    </row>
    <row r="2" spans="1:24">
      <c r="A2" s="22" t="s">
        <v>6</v>
      </c>
      <c r="B2" t="s">
        <v>19</v>
      </c>
      <c r="C2">
        <v>0.27</v>
      </c>
      <c r="D2">
        <v>0.29973</v>
      </c>
      <c r="E2">
        <f t="shared" ref="E2:E9" si="0">2*C2*D2/(C2+D2)</f>
        <v>0.28408930546048128</v>
      </c>
      <c r="F2">
        <v>1</v>
      </c>
      <c r="G2">
        <v>111</v>
      </c>
      <c r="H2">
        <v>181</v>
      </c>
      <c r="I2" t="s">
        <v>15</v>
      </c>
      <c r="J2">
        <v>-1</v>
      </c>
      <c r="K2">
        <f>2713</f>
        <v>2713</v>
      </c>
      <c r="L2">
        <f t="shared" ref="L2:L12" si="1">K2/1000</f>
        <v>2.7130000000000001</v>
      </c>
      <c r="O2" t="s">
        <v>19</v>
      </c>
      <c r="P2">
        <f t="shared" ref="P2:T9" si="2">STDEV(C2,C10,C18,C26,C34,C42,C50,C58,C66)</f>
        <v>0.32561480310329871</v>
      </c>
      <c r="Q2">
        <f t="shared" si="2"/>
        <v>0.22783331456132572</v>
      </c>
      <c r="R2">
        <f t="shared" si="2"/>
        <v>0.26409936230085068</v>
      </c>
      <c r="S2">
        <f t="shared" si="2"/>
        <v>0.49993333916744448</v>
      </c>
      <c r="T2">
        <f t="shared" si="2"/>
        <v>62.030458468221703</v>
      </c>
      <c r="V2" t="s">
        <v>32</v>
      </c>
      <c r="X2">
        <f t="shared" ref="X2:X9" si="3">STDEV(K2,K10,K18,K26,K34,K42,K50,K58,K66)</f>
        <v>1016.75444976214</v>
      </c>
    </row>
    <row r="3" spans="1:24">
      <c r="A3" s="22"/>
      <c r="B3" t="s">
        <v>20</v>
      </c>
      <c r="C3">
        <v>0.28000000000000003</v>
      </c>
      <c r="D3">
        <v>0.26114999999999999</v>
      </c>
      <c r="E3">
        <f t="shared" si="0"/>
        <v>0.27024669684930241</v>
      </c>
      <c r="F3">
        <v>1</v>
      </c>
      <c r="G3">
        <v>78</v>
      </c>
      <c r="H3">
        <v>106</v>
      </c>
      <c r="I3" t="s">
        <v>15</v>
      </c>
      <c r="J3">
        <v>-1</v>
      </c>
      <c r="K3">
        <v>247</v>
      </c>
      <c r="L3">
        <f t="shared" si="1"/>
        <v>0.247</v>
      </c>
      <c r="O3" t="s">
        <v>20</v>
      </c>
      <c r="P3">
        <f t="shared" si="2"/>
        <v>0.3305214734997477</v>
      </c>
      <c r="Q3">
        <f t="shared" si="2"/>
        <v>0.22060786540324842</v>
      </c>
      <c r="R3">
        <f t="shared" si="2"/>
        <v>0.26077174811484827</v>
      </c>
      <c r="S3">
        <f t="shared" si="2"/>
        <v>0.52696722568338583</v>
      </c>
      <c r="T3">
        <f t="shared" si="2"/>
        <v>62.454872597028903</v>
      </c>
      <c r="X3">
        <f t="shared" si="3"/>
        <v>1511.5944212798763</v>
      </c>
    </row>
    <row r="4" spans="1:24">
      <c r="A4" s="22"/>
      <c r="B4" t="s">
        <v>21</v>
      </c>
      <c r="C4">
        <v>0.59</v>
      </c>
      <c r="D4">
        <v>0.49053999999999998</v>
      </c>
      <c r="E4">
        <f t="shared" si="0"/>
        <v>0.53569252410831614</v>
      </c>
      <c r="F4">
        <v>1</v>
      </c>
      <c r="G4">
        <v>50</v>
      </c>
      <c r="H4" t="s">
        <v>28</v>
      </c>
      <c r="I4" t="s">
        <v>15</v>
      </c>
      <c r="J4" t="s">
        <v>28</v>
      </c>
      <c r="K4">
        <v>10368</v>
      </c>
      <c r="L4">
        <f t="shared" si="1"/>
        <v>10.368</v>
      </c>
      <c r="O4" t="s">
        <v>21</v>
      </c>
      <c r="P4">
        <f t="shared" si="2"/>
        <v>0.41226340015954716</v>
      </c>
      <c r="Q4">
        <f t="shared" si="2"/>
        <v>0.2140095405453796</v>
      </c>
      <c r="R4">
        <f t="shared" si="2"/>
        <v>0.27311184154336549</v>
      </c>
      <c r="S4">
        <f t="shared" si="2"/>
        <v>0.44043053203970517</v>
      </c>
      <c r="T4">
        <f t="shared" si="2"/>
        <v>57.059423216308254</v>
      </c>
      <c r="X4">
        <f t="shared" si="3"/>
        <v>2514.185902036681</v>
      </c>
    </row>
    <row r="5" spans="1:24">
      <c r="A5" s="22"/>
      <c r="B5" t="s">
        <v>22</v>
      </c>
      <c r="C5">
        <v>0.73</v>
      </c>
      <c r="D5">
        <v>0.55279999999999996</v>
      </c>
      <c r="E5">
        <f t="shared" si="0"/>
        <v>0.62916120985344559</v>
      </c>
      <c r="F5">
        <v>0.99975000000000003</v>
      </c>
      <c r="G5">
        <v>18</v>
      </c>
      <c r="H5">
        <v>33</v>
      </c>
      <c r="I5" t="s">
        <v>15</v>
      </c>
      <c r="J5">
        <v>23400</v>
      </c>
      <c r="K5">
        <v>34896</v>
      </c>
      <c r="L5">
        <f t="shared" si="1"/>
        <v>34.896000000000001</v>
      </c>
      <c r="O5" t="s">
        <v>22</v>
      </c>
      <c r="P5">
        <f t="shared" si="2"/>
        <v>0.14245857097572126</v>
      </c>
      <c r="Q5">
        <f t="shared" si="2"/>
        <v>0.15289804618692135</v>
      </c>
      <c r="R5">
        <f t="shared" si="2"/>
        <v>8.5509930434059231E-2</v>
      </c>
      <c r="S5">
        <f t="shared" si="2"/>
        <v>2.3924069702105016E-4</v>
      </c>
      <c r="T5">
        <f t="shared" si="2"/>
        <v>43.048744981061226</v>
      </c>
      <c r="X5">
        <f t="shared" si="3"/>
        <v>9329.4591349123766</v>
      </c>
    </row>
    <row r="6" spans="1:24">
      <c r="A6" s="22"/>
      <c r="B6" t="s">
        <v>24</v>
      </c>
      <c r="C6">
        <v>0.71</v>
      </c>
      <c r="D6">
        <v>0.55279999999999996</v>
      </c>
      <c r="E6">
        <f t="shared" si="0"/>
        <v>0.62161545771301863</v>
      </c>
      <c r="F6">
        <v>0.99975000000000003</v>
      </c>
      <c r="G6">
        <v>18</v>
      </c>
      <c r="H6">
        <v>260</v>
      </c>
      <c r="I6" t="s">
        <v>15</v>
      </c>
      <c r="J6">
        <v>23400</v>
      </c>
      <c r="K6">
        <v>13968</v>
      </c>
      <c r="L6">
        <f t="shared" si="1"/>
        <v>13.968</v>
      </c>
      <c r="O6" t="s">
        <v>24</v>
      </c>
      <c r="P6">
        <f t="shared" si="2"/>
        <v>0.14240006242195946</v>
      </c>
      <c r="Q6">
        <f t="shared" si="2"/>
        <v>0.15290312271318876</v>
      </c>
      <c r="R6">
        <f t="shared" si="2"/>
        <v>8.6955357168127217E-2</v>
      </c>
      <c r="S6">
        <f t="shared" si="2"/>
        <v>2.5878455217507326E-4</v>
      </c>
      <c r="T6">
        <f t="shared" si="2"/>
        <v>43.697190349545863</v>
      </c>
      <c r="X6">
        <f t="shared" si="3"/>
        <v>3928.2946186750178</v>
      </c>
    </row>
    <row r="7" spans="1:24">
      <c r="A7" s="22"/>
      <c r="B7" t="s">
        <v>23</v>
      </c>
      <c r="C7">
        <v>0.35</v>
      </c>
      <c r="D7">
        <v>1</v>
      </c>
      <c r="E7">
        <f t="shared" si="0"/>
        <v>0.51851851851851849</v>
      </c>
      <c r="F7">
        <v>1</v>
      </c>
      <c r="G7">
        <v>67</v>
      </c>
      <c r="H7">
        <v>32</v>
      </c>
      <c r="I7" t="s">
        <v>27</v>
      </c>
      <c r="J7">
        <v>1</v>
      </c>
      <c r="K7">
        <v>851950</v>
      </c>
      <c r="L7">
        <f t="shared" si="1"/>
        <v>851.95</v>
      </c>
      <c r="O7" t="s">
        <v>23</v>
      </c>
      <c r="P7">
        <f t="shared" si="2"/>
        <v>0.19512816301087862</v>
      </c>
      <c r="Q7">
        <f t="shared" si="2"/>
        <v>0.13885741242767979</v>
      </c>
      <c r="R7">
        <f t="shared" si="2"/>
        <v>8.9685419510310893E-2</v>
      </c>
      <c r="S7">
        <f t="shared" si="2"/>
        <v>5.8824635806588423E-3</v>
      </c>
      <c r="T7">
        <f t="shared" si="2"/>
        <v>17.71298958391835</v>
      </c>
      <c r="X7">
        <f t="shared" si="3"/>
        <v>1405098.9007559218</v>
      </c>
    </row>
    <row r="8" spans="1:24">
      <c r="A8" s="22"/>
      <c r="B8" t="s">
        <v>25</v>
      </c>
      <c r="C8">
        <v>0.39</v>
      </c>
      <c r="D8">
        <v>1</v>
      </c>
      <c r="E8">
        <f t="shared" si="0"/>
        <v>0.5611510791366906</v>
      </c>
      <c r="F8">
        <v>1</v>
      </c>
      <c r="G8">
        <v>69</v>
      </c>
      <c r="H8">
        <v>33</v>
      </c>
      <c r="I8" t="s">
        <v>27</v>
      </c>
      <c r="J8">
        <v>1</v>
      </c>
      <c r="K8">
        <v>1653900</v>
      </c>
      <c r="L8">
        <f t="shared" si="1"/>
        <v>1653.9</v>
      </c>
      <c r="O8" t="s">
        <v>25</v>
      </c>
      <c r="P8">
        <f t="shared" si="2"/>
        <v>0.20285462775100813</v>
      </c>
      <c r="Q8">
        <f t="shared" si="2"/>
        <v>0.1146661452628657</v>
      </c>
      <c r="R8">
        <f t="shared" si="2"/>
        <v>0.11632804190144734</v>
      </c>
      <c r="S8">
        <f t="shared" si="2"/>
        <v>1.5180396715646041E-4</v>
      </c>
      <c r="T8">
        <f t="shared" si="2"/>
        <v>15.722418530380253</v>
      </c>
      <c r="X8">
        <f t="shared" si="3"/>
        <v>3075867.9343289025</v>
      </c>
    </row>
    <row r="9" spans="1:24">
      <c r="A9" s="22"/>
      <c r="B9" t="s">
        <v>41</v>
      </c>
      <c r="C9">
        <v>0.95</v>
      </c>
      <c r="D9">
        <v>0.49951000000000001</v>
      </c>
      <c r="E9">
        <f t="shared" si="0"/>
        <v>0.65475160571503466</v>
      </c>
      <c r="F9">
        <v>0.998</v>
      </c>
      <c r="G9">
        <v>60</v>
      </c>
      <c r="H9">
        <v>81</v>
      </c>
      <c r="I9" t="s">
        <v>27</v>
      </c>
      <c r="K9">
        <v>9809</v>
      </c>
      <c r="L9">
        <f t="shared" si="1"/>
        <v>9.8089999999999993</v>
      </c>
      <c r="O9" t="s">
        <v>41</v>
      </c>
      <c r="P9">
        <f t="shared" si="2"/>
        <v>4.0311288741492736E-2</v>
      </c>
      <c r="Q9">
        <f t="shared" si="2"/>
        <v>0.11530247935081156</v>
      </c>
      <c r="R9">
        <f t="shared" si="2"/>
        <v>0.10954357991883193</v>
      </c>
      <c r="S9">
        <f t="shared" si="2"/>
        <v>2.7310520917364037E-2</v>
      </c>
      <c r="T9">
        <f t="shared" si="2"/>
        <v>60.228269479078058</v>
      </c>
      <c r="X9">
        <f t="shared" si="3"/>
        <v>2412.9467001526946</v>
      </c>
    </row>
    <row r="10" spans="1:24">
      <c r="A10" s="22" t="s">
        <v>7</v>
      </c>
      <c r="B10" t="s">
        <v>19</v>
      </c>
      <c r="C10">
        <v>0</v>
      </c>
      <c r="D10">
        <v>0</v>
      </c>
      <c r="E10">
        <v>0</v>
      </c>
      <c r="F10">
        <v>0</v>
      </c>
      <c r="G10">
        <v>10</v>
      </c>
      <c r="H10">
        <v>4</v>
      </c>
      <c r="I10" t="s">
        <v>15</v>
      </c>
      <c r="J10">
        <v>-1</v>
      </c>
      <c r="K10">
        <v>2791</v>
      </c>
      <c r="L10">
        <f t="shared" si="1"/>
        <v>2.7909999999999999</v>
      </c>
    </row>
    <row r="11" spans="1:24">
      <c r="A11" s="22"/>
      <c r="B11" t="s">
        <v>20</v>
      </c>
      <c r="C11">
        <v>0.46</v>
      </c>
      <c r="D11">
        <v>0.25</v>
      </c>
      <c r="E11">
        <f>2*C11*D11/(C11+D11)</f>
        <v>0.323943661971831</v>
      </c>
      <c r="F11">
        <v>0.99970000000000003</v>
      </c>
      <c r="G11">
        <v>9</v>
      </c>
      <c r="H11">
        <v>2</v>
      </c>
      <c r="I11" t="s">
        <v>15</v>
      </c>
      <c r="J11">
        <v>-1</v>
      </c>
      <c r="K11">
        <v>4215</v>
      </c>
      <c r="L11">
        <f t="shared" si="1"/>
        <v>4.2149999999999999</v>
      </c>
    </row>
    <row r="12" spans="1:24">
      <c r="A12" s="22"/>
      <c r="B12" t="s">
        <v>21</v>
      </c>
      <c r="C12">
        <v>0</v>
      </c>
      <c r="D12">
        <v>0</v>
      </c>
      <c r="E12">
        <v>0</v>
      </c>
      <c r="F12">
        <v>0</v>
      </c>
      <c r="G12">
        <v>19</v>
      </c>
      <c r="H12">
        <v>11</v>
      </c>
      <c r="I12" t="s">
        <v>30</v>
      </c>
      <c r="K12">
        <v>4086</v>
      </c>
      <c r="L12">
        <f t="shared" si="1"/>
        <v>4.0860000000000003</v>
      </c>
    </row>
    <row r="13" spans="1:24">
      <c r="A13" s="22"/>
      <c r="B13" t="s">
        <v>22</v>
      </c>
      <c r="C13">
        <v>0.86</v>
      </c>
      <c r="D13">
        <v>0.99863999999999997</v>
      </c>
      <c r="E13">
        <f t="shared" ref="E13:E19" si="4">2*D13*C13/(D13+C13)</f>
        <v>0.92414927043429607</v>
      </c>
      <c r="F13">
        <v>0.99980000000000002</v>
      </c>
      <c r="G13">
        <v>14</v>
      </c>
      <c r="H13">
        <v>12</v>
      </c>
      <c r="I13" t="s">
        <v>27</v>
      </c>
      <c r="J13">
        <v>330</v>
      </c>
      <c r="K13">
        <v>12847</v>
      </c>
      <c r="L13">
        <f t="shared" ref="L13:L44" si="5">K13/1000</f>
        <v>12.847</v>
      </c>
    </row>
    <row r="14" spans="1:24">
      <c r="A14" s="22"/>
      <c r="B14" t="s">
        <v>24</v>
      </c>
      <c r="C14">
        <v>0.86</v>
      </c>
      <c r="D14">
        <v>0.99863999999999997</v>
      </c>
      <c r="E14">
        <f t="shared" si="4"/>
        <v>0.92414927043429607</v>
      </c>
      <c r="F14">
        <v>0.99980000000000002</v>
      </c>
      <c r="G14">
        <v>14</v>
      </c>
      <c r="H14">
        <v>12</v>
      </c>
      <c r="I14" t="s">
        <v>27</v>
      </c>
      <c r="J14">
        <v>330</v>
      </c>
      <c r="K14">
        <v>6788</v>
      </c>
      <c r="L14">
        <f t="shared" si="5"/>
        <v>6.7880000000000003</v>
      </c>
      <c r="P14" t="s">
        <v>0</v>
      </c>
      <c r="Q14" t="s">
        <v>1</v>
      </c>
      <c r="R14" t="s">
        <v>2</v>
      </c>
      <c r="S14" t="s">
        <v>29</v>
      </c>
      <c r="T14" t="s">
        <v>31</v>
      </c>
      <c r="U14" t="s">
        <v>3</v>
      </c>
      <c r="V14" t="s">
        <v>4</v>
      </c>
      <c r="W14" t="s">
        <v>5</v>
      </c>
      <c r="X14" t="s">
        <v>16</v>
      </c>
    </row>
    <row r="15" spans="1:24">
      <c r="A15" s="22"/>
      <c r="B15" t="s">
        <v>23</v>
      </c>
      <c r="C15">
        <v>1</v>
      </c>
      <c r="D15">
        <v>0.60970000000000002</v>
      </c>
      <c r="E15">
        <f t="shared" si="4"/>
        <v>0.75753245946449643</v>
      </c>
      <c r="F15">
        <v>0.98228000000000004</v>
      </c>
      <c r="G15">
        <v>31</v>
      </c>
      <c r="H15">
        <v>60</v>
      </c>
      <c r="I15" t="s">
        <v>27</v>
      </c>
      <c r="J15">
        <v>43740</v>
      </c>
      <c r="K15">
        <v>48982</v>
      </c>
      <c r="L15">
        <f t="shared" si="5"/>
        <v>48.981999999999999</v>
      </c>
      <c r="O15" t="s">
        <v>19</v>
      </c>
      <c r="P15">
        <f t="shared" ref="P15:U17" si="6">AVERAGE(C2,C10,C18,C26,C34,C42,C50,C58,C66)</f>
        <v>0.1933333333333333</v>
      </c>
      <c r="Q15">
        <f t="shared" si="6"/>
        <v>0.13882066666666668</v>
      </c>
      <c r="R15">
        <f t="shared" si="6"/>
        <v>0.1589881468746257</v>
      </c>
      <c r="S15">
        <f t="shared" si="6"/>
        <v>0.33328888888888891</v>
      </c>
      <c r="T15">
        <f t="shared" si="6"/>
        <v>93.444444444444443</v>
      </c>
      <c r="U15">
        <f t="shared" si="6"/>
        <v>141.11111111111111</v>
      </c>
      <c r="V15">
        <v>0</v>
      </c>
      <c r="X15" s="4">
        <f t="shared" ref="X15:X22" si="7">AVERAGE(L2,L10,L18,L26,L34,L42,L50,L58,L66)</f>
        <v>2.7961111111111112</v>
      </c>
    </row>
    <row r="16" spans="1:24">
      <c r="A16" s="22"/>
      <c r="B16" t="s">
        <v>25</v>
      </c>
      <c r="C16">
        <v>0.93</v>
      </c>
      <c r="D16">
        <v>0.89458000000000004</v>
      </c>
      <c r="E16">
        <f t="shared" si="4"/>
        <v>0.91194620131756354</v>
      </c>
      <c r="F16">
        <v>0.99978</v>
      </c>
      <c r="G16">
        <v>41</v>
      </c>
      <c r="H16">
        <v>71</v>
      </c>
      <c r="I16" t="s">
        <v>27</v>
      </c>
      <c r="J16">
        <v>44</v>
      </c>
      <c r="K16">
        <v>42620</v>
      </c>
      <c r="L16">
        <f t="shared" si="5"/>
        <v>42.62</v>
      </c>
      <c r="O16" t="s">
        <v>20</v>
      </c>
      <c r="P16">
        <f t="shared" si="6"/>
        <v>0.24777777777777776</v>
      </c>
      <c r="Q16">
        <f t="shared" si="6"/>
        <v>0.16119444444444447</v>
      </c>
      <c r="R16">
        <f t="shared" si="6"/>
        <v>0.19296711264213304</v>
      </c>
      <c r="S16">
        <f t="shared" si="6"/>
        <v>0.44437777777777776</v>
      </c>
      <c r="T16">
        <f t="shared" si="6"/>
        <v>89.888888888888886</v>
      </c>
      <c r="U16">
        <f t="shared" si="6"/>
        <v>133.66666666666666</v>
      </c>
      <c r="V16">
        <v>0</v>
      </c>
      <c r="X16" s="4">
        <f t="shared" si="7"/>
        <v>3.2722222222222217</v>
      </c>
    </row>
    <row r="17" spans="1:24">
      <c r="A17" s="22"/>
      <c r="B17" t="s">
        <v>41</v>
      </c>
      <c r="C17">
        <v>1</v>
      </c>
      <c r="D17">
        <v>0.52959999999999996</v>
      </c>
      <c r="E17">
        <f t="shared" si="4"/>
        <v>0.69246861924686198</v>
      </c>
      <c r="F17">
        <v>0.99539</v>
      </c>
      <c r="G17">
        <v>13</v>
      </c>
      <c r="H17">
        <v>17</v>
      </c>
      <c r="I17" t="s">
        <v>27</v>
      </c>
      <c r="K17">
        <v>3822</v>
      </c>
      <c r="L17">
        <f t="shared" si="5"/>
        <v>3.8220000000000001</v>
      </c>
      <c r="O17" t="s">
        <v>21</v>
      </c>
      <c r="P17">
        <f t="shared" si="6"/>
        <v>0.69111111111111123</v>
      </c>
      <c r="Q17">
        <f t="shared" si="6"/>
        <v>0.35723777777777777</v>
      </c>
      <c r="R17">
        <f t="shared" si="6"/>
        <v>0.4654186427334302</v>
      </c>
      <c r="S17">
        <f t="shared" si="6"/>
        <v>0.77683555555555561</v>
      </c>
      <c r="T17">
        <f t="shared" si="6"/>
        <v>95.444444444444443</v>
      </c>
      <c r="U17">
        <f t="shared" si="6"/>
        <v>149.25</v>
      </c>
      <c r="V17">
        <v>0</v>
      </c>
      <c r="X17" s="4">
        <f t="shared" si="7"/>
        <v>4.8616666666666664</v>
      </c>
    </row>
    <row r="18" spans="1:24">
      <c r="A18" s="22" t="s">
        <v>8</v>
      </c>
      <c r="B18" t="s">
        <v>19</v>
      </c>
      <c r="C18">
        <v>0.86</v>
      </c>
      <c r="D18">
        <v>0.62965599999999999</v>
      </c>
      <c r="E18">
        <f t="shared" si="4"/>
        <v>0.72701907017459066</v>
      </c>
      <c r="F18">
        <v>0.99990000000000001</v>
      </c>
      <c r="G18">
        <v>19</v>
      </c>
      <c r="H18">
        <v>2</v>
      </c>
      <c r="I18" t="s">
        <v>15</v>
      </c>
      <c r="J18">
        <v>-1</v>
      </c>
      <c r="K18">
        <v>3470</v>
      </c>
      <c r="L18">
        <f t="shared" si="5"/>
        <v>3.47</v>
      </c>
      <c r="O18" t="s">
        <v>22</v>
      </c>
      <c r="P18">
        <f t="shared" ref="P18:U22" si="8">AVERAGE(C5,C13,C21,C29,C37,C45,C53,C61,C69)</f>
        <v>0.71777777777777763</v>
      </c>
      <c r="Q18">
        <f t="shared" si="8"/>
        <v>0.84079555555555552</v>
      </c>
      <c r="R18">
        <f t="shared" si="8"/>
        <v>0.75764313304685316</v>
      </c>
      <c r="S18">
        <f t="shared" si="8"/>
        <v>0.99979111111111107</v>
      </c>
      <c r="T18">
        <f t="shared" si="8"/>
        <v>65.777777777777771</v>
      </c>
      <c r="U18">
        <f t="shared" si="8"/>
        <v>135.88888888888889</v>
      </c>
      <c r="V18">
        <v>0</v>
      </c>
      <c r="X18" s="4">
        <f t="shared" si="7"/>
        <v>10.840666666666666</v>
      </c>
    </row>
    <row r="19" spans="1:24">
      <c r="A19" s="22"/>
      <c r="B19" t="s">
        <v>20</v>
      </c>
      <c r="C19">
        <v>0.86</v>
      </c>
      <c r="D19">
        <v>0.62960000000000005</v>
      </c>
      <c r="E19">
        <f t="shared" si="4"/>
        <v>0.72698174006444682</v>
      </c>
      <c r="F19">
        <v>0.99990000000000001</v>
      </c>
      <c r="G19">
        <v>19</v>
      </c>
      <c r="H19">
        <v>2</v>
      </c>
      <c r="I19" t="s">
        <v>15</v>
      </c>
      <c r="J19">
        <v>-1</v>
      </c>
      <c r="K19">
        <v>4667</v>
      </c>
      <c r="L19">
        <f t="shared" si="5"/>
        <v>4.6669999999999998</v>
      </c>
      <c r="O19" t="s">
        <v>24</v>
      </c>
      <c r="P19">
        <f t="shared" si="8"/>
        <v>0.7155555555555555</v>
      </c>
      <c r="Q19">
        <f t="shared" si="8"/>
        <v>0.84081577777777783</v>
      </c>
      <c r="R19">
        <f t="shared" si="8"/>
        <v>0.75681307211636029</v>
      </c>
      <c r="S19">
        <f t="shared" si="8"/>
        <v>0.99977777777777765</v>
      </c>
      <c r="T19">
        <f t="shared" si="8"/>
        <v>66.222222222222229</v>
      </c>
      <c r="U19">
        <f t="shared" si="8"/>
        <v>163.88888888888889</v>
      </c>
      <c r="V19">
        <v>0</v>
      </c>
      <c r="X19" s="4">
        <f t="shared" si="7"/>
        <v>8.7731111111111133</v>
      </c>
    </row>
    <row r="20" spans="1:24">
      <c r="A20" s="22"/>
      <c r="B20" t="s">
        <v>21</v>
      </c>
      <c r="C20">
        <v>0</v>
      </c>
      <c r="D20">
        <v>0</v>
      </c>
      <c r="E20">
        <v>0</v>
      </c>
      <c r="F20">
        <v>0</v>
      </c>
      <c r="G20">
        <v>20</v>
      </c>
      <c r="H20">
        <v>12</v>
      </c>
      <c r="I20" t="s">
        <v>30</v>
      </c>
      <c r="J20">
        <v>-1</v>
      </c>
      <c r="K20">
        <v>6806</v>
      </c>
      <c r="L20">
        <f t="shared" si="5"/>
        <v>6.806</v>
      </c>
      <c r="O20" t="s">
        <v>23</v>
      </c>
      <c r="P20">
        <f t="shared" si="8"/>
        <v>0.59333333333333327</v>
      </c>
      <c r="Q20">
        <f t="shared" si="8"/>
        <v>0.90073111111111126</v>
      </c>
      <c r="R20">
        <f t="shared" si="8"/>
        <v>0.6816527354422548</v>
      </c>
      <c r="S20">
        <f t="shared" si="8"/>
        <v>0.99796444444444454</v>
      </c>
      <c r="T20">
        <f t="shared" si="8"/>
        <v>50.333333333333336</v>
      </c>
      <c r="U20">
        <f t="shared" si="8"/>
        <v>54.777777777777779</v>
      </c>
      <c r="V20">
        <v>1</v>
      </c>
      <c r="X20" s="4">
        <f t="shared" si="7"/>
        <v>932.51533333333327</v>
      </c>
    </row>
    <row r="21" spans="1:24">
      <c r="A21" s="22"/>
      <c r="B21" t="s">
        <v>22</v>
      </c>
      <c r="C21">
        <v>1</v>
      </c>
      <c r="D21">
        <v>0.67830999999999997</v>
      </c>
      <c r="E21">
        <f t="shared" ref="E21:E28" si="9">2*D21*C21/(D21+C21)</f>
        <v>0.80832504126174543</v>
      </c>
      <c r="F21">
        <v>1</v>
      </c>
      <c r="G21">
        <v>41</v>
      </c>
      <c r="H21">
        <v>163</v>
      </c>
      <c r="I21" t="s">
        <v>15</v>
      </c>
      <c r="J21">
        <v>17160</v>
      </c>
      <c r="K21">
        <v>5759</v>
      </c>
      <c r="L21">
        <f t="shared" si="5"/>
        <v>5.7590000000000003</v>
      </c>
      <c r="O21" t="s">
        <v>25</v>
      </c>
      <c r="P21">
        <f t="shared" si="8"/>
        <v>0.61333333333333329</v>
      </c>
      <c r="Q21">
        <f t="shared" si="8"/>
        <v>0.91099222222222209</v>
      </c>
      <c r="R21">
        <f t="shared" si="8"/>
        <v>0.70335851584533371</v>
      </c>
      <c r="S21">
        <f t="shared" si="8"/>
        <v>0.9998422222222223</v>
      </c>
      <c r="T21">
        <f t="shared" si="8"/>
        <v>57.222222222222221</v>
      </c>
      <c r="U21">
        <f t="shared" si="8"/>
        <v>66.111111111111114</v>
      </c>
      <c r="V21">
        <v>1</v>
      </c>
      <c r="X21" s="4">
        <f t="shared" si="7"/>
        <v>1939.7999999999997</v>
      </c>
    </row>
    <row r="22" spans="1:24">
      <c r="A22" s="22"/>
      <c r="B22" t="s">
        <v>24</v>
      </c>
      <c r="C22">
        <v>1</v>
      </c>
      <c r="D22">
        <v>0.67830999999999997</v>
      </c>
      <c r="E22">
        <f t="shared" si="9"/>
        <v>0.80832504126174543</v>
      </c>
      <c r="F22">
        <v>1</v>
      </c>
      <c r="G22">
        <v>41</v>
      </c>
      <c r="H22">
        <v>184</v>
      </c>
      <c r="I22" t="s">
        <v>15</v>
      </c>
      <c r="J22">
        <v>19080</v>
      </c>
      <c r="K22">
        <v>5317</v>
      </c>
      <c r="L22">
        <f t="shared" si="5"/>
        <v>5.3170000000000002</v>
      </c>
      <c r="O22" t="s">
        <v>41</v>
      </c>
      <c r="P22">
        <f t="shared" si="8"/>
        <v>0.95666666666666655</v>
      </c>
      <c r="Q22">
        <f t="shared" si="8"/>
        <v>0.52561777777777785</v>
      </c>
      <c r="R22">
        <f t="shared" si="8"/>
        <v>0.6690468577855917</v>
      </c>
      <c r="S22">
        <f t="shared" si="8"/>
        <v>0.98314444444444449</v>
      </c>
      <c r="T22">
        <f t="shared" si="8"/>
        <v>88.777777777777771</v>
      </c>
      <c r="U22">
        <f t="shared" si="8"/>
        <v>103</v>
      </c>
      <c r="V22">
        <v>1</v>
      </c>
      <c r="X22" s="4">
        <f t="shared" si="7"/>
        <v>3.8434444444444447</v>
      </c>
    </row>
    <row r="23" spans="1:24">
      <c r="A23" s="22"/>
      <c r="B23" t="s">
        <v>23</v>
      </c>
      <c r="C23">
        <v>0.75</v>
      </c>
      <c r="D23">
        <v>0.71772000000000002</v>
      </c>
      <c r="E23">
        <f t="shared" si="9"/>
        <v>0.73350502820701502</v>
      </c>
      <c r="F23">
        <v>1</v>
      </c>
      <c r="G23">
        <v>31</v>
      </c>
      <c r="H23">
        <v>48</v>
      </c>
      <c r="I23" t="s">
        <v>27</v>
      </c>
      <c r="K23">
        <v>1228927</v>
      </c>
      <c r="L23">
        <f t="shared" si="5"/>
        <v>1228.9269999999999</v>
      </c>
    </row>
    <row r="24" spans="1:24">
      <c r="A24" s="22"/>
      <c r="B24" t="s">
        <v>25</v>
      </c>
      <c r="C24">
        <v>0.92</v>
      </c>
      <c r="D24">
        <v>0.62536999999999998</v>
      </c>
      <c r="E24">
        <f t="shared" si="9"/>
        <v>0.74459889864563167</v>
      </c>
      <c r="F24">
        <v>0.99980000000000002</v>
      </c>
      <c r="G24">
        <v>47</v>
      </c>
      <c r="H24">
        <v>71</v>
      </c>
      <c r="I24" t="s">
        <v>27</v>
      </c>
      <c r="K24">
        <v>2582245</v>
      </c>
      <c r="L24">
        <f t="shared" si="5"/>
        <v>2582.2449999999999</v>
      </c>
    </row>
    <row r="25" spans="1:24">
      <c r="A25" s="22"/>
      <c r="B25" t="s">
        <v>41</v>
      </c>
      <c r="C25">
        <v>1</v>
      </c>
      <c r="D25">
        <v>0.57921</v>
      </c>
      <c r="E25">
        <f t="shared" si="9"/>
        <v>0.73354398718346514</v>
      </c>
      <c r="F25">
        <v>0.92310999999999999</v>
      </c>
      <c r="G25">
        <v>16</v>
      </c>
      <c r="H25">
        <v>21</v>
      </c>
      <c r="I25" t="s">
        <v>27</v>
      </c>
      <c r="K25">
        <v>1127</v>
      </c>
      <c r="L25">
        <f t="shared" si="5"/>
        <v>1.127</v>
      </c>
    </row>
    <row r="26" spans="1:24">
      <c r="A26" s="22" t="s">
        <v>9</v>
      </c>
      <c r="B26" t="s">
        <v>19</v>
      </c>
      <c r="C26">
        <v>0.61</v>
      </c>
      <c r="D26">
        <v>0.32</v>
      </c>
      <c r="E26">
        <f t="shared" si="9"/>
        <v>0.41978494623655921</v>
      </c>
      <c r="F26">
        <v>0.99970000000000003</v>
      </c>
      <c r="G26">
        <v>16</v>
      </c>
      <c r="H26">
        <v>8</v>
      </c>
      <c r="I26" t="s">
        <v>15</v>
      </c>
      <c r="J26">
        <v>-1</v>
      </c>
      <c r="K26">
        <v>1589</v>
      </c>
      <c r="L26">
        <f t="shared" si="5"/>
        <v>1.589</v>
      </c>
    </row>
    <row r="27" spans="1:24">
      <c r="A27" s="22"/>
      <c r="B27" t="s">
        <v>20</v>
      </c>
      <c r="C27">
        <v>0.63</v>
      </c>
      <c r="D27">
        <v>0.31</v>
      </c>
      <c r="E27">
        <f t="shared" si="9"/>
        <v>0.41553191489361707</v>
      </c>
      <c r="F27">
        <v>0.99980000000000002</v>
      </c>
      <c r="G27">
        <v>15</v>
      </c>
      <c r="H27">
        <v>8</v>
      </c>
      <c r="I27" t="s">
        <v>15</v>
      </c>
      <c r="J27">
        <v>-1</v>
      </c>
      <c r="K27">
        <v>3048</v>
      </c>
      <c r="L27">
        <f t="shared" si="5"/>
        <v>3.048</v>
      </c>
    </row>
    <row r="28" spans="1:24">
      <c r="A28" s="22"/>
      <c r="B28" t="s">
        <v>21</v>
      </c>
      <c r="C28">
        <v>0.79</v>
      </c>
      <c r="D28">
        <v>0.40278999999999998</v>
      </c>
      <c r="E28">
        <f t="shared" si="9"/>
        <v>0.53354588821167181</v>
      </c>
      <c r="F28">
        <v>0.99990000000000001</v>
      </c>
      <c r="G28">
        <v>64</v>
      </c>
      <c r="H28">
        <v>46</v>
      </c>
      <c r="I28" t="s">
        <v>15</v>
      </c>
      <c r="K28">
        <v>6206</v>
      </c>
      <c r="L28">
        <f t="shared" si="5"/>
        <v>6.2060000000000004</v>
      </c>
    </row>
    <row r="29" spans="1:24">
      <c r="A29" s="22"/>
      <c r="B29" t="s">
        <v>22</v>
      </c>
      <c r="C29">
        <v>0.65</v>
      </c>
      <c r="D29">
        <v>1</v>
      </c>
      <c r="E29">
        <f>2*D29*C29/(D29+C29)</f>
        <v>0.78787878787878796</v>
      </c>
      <c r="F29">
        <v>1</v>
      </c>
      <c r="G29">
        <v>18</v>
      </c>
      <c r="H29">
        <v>15</v>
      </c>
      <c r="I29" t="s">
        <v>27</v>
      </c>
      <c r="J29">
        <v>525</v>
      </c>
      <c r="K29">
        <v>9552</v>
      </c>
      <c r="L29">
        <f t="shared" si="5"/>
        <v>9.5519999999999996</v>
      </c>
    </row>
    <row r="30" spans="1:24">
      <c r="A30" s="22"/>
      <c r="B30" t="s">
        <v>24</v>
      </c>
      <c r="C30">
        <v>0.65</v>
      </c>
      <c r="D30">
        <v>1</v>
      </c>
      <c r="E30">
        <f>2*D30*C30/(D30+C30)</f>
        <v>0.78787878787878796</v>
      </c>
      <c r="F30">
        <v>1</v>
      </c>
      <c r="G30">
        <v>18</v>
      </c>
      <c r="H30">
        <v>15</v>
      </c>
      <c r="I30" t="s">
        <v>27</v>
      </c>
      <c r="J30">
        <v>455</v>
      </c>
      <c r="K30">
        <v>16690</v>
      </c>
      <c r="L30">
        <f t="shared" si="5"/>
        <v>16.690000000000001</v>
      </c>
    </row>
    <row r="31" spans="1:24">
      <c r="A31" s="22"/>
      <c r="B31" t="s">
        <v>23</v>
      </c>
      <c r="C31">
        <v>0.37</v>
      </c>
      <c r="D31">
        <v>1</v>
      </c>
      <c r="E31">
        <f>2*D31*C31/(D31+C31)</f>
        <v>0.54014598540145986</v>
      </c>
      <c r="F31">
        <v>1</v>
      </c>
      <c r="G31">
        <v>31</v>
      </c>
      <c r="H31">
        <v>30</v>
      </c>
      <c r="I31" t="s">
        <v>27</v>
      </c>
      <c r="J31">
        <v>42</v>
      </c>
      <c r="K31">
        <v>4553682</v>
      </c>
      <c r="L31">
        <f t="shared" si="5"/>
        <v>4553.6819999999998</v>
      </c>
    </row>
    <row r="32" spans="1:24">
      <c r="A32" s="22"/>
      <c r="B32" t="s">
        <v>25</v>
      </c>
      <c r="C32">
        <v>0.34</v>
      </c>
      <c r="D32">
        <v>1</v>
      </c>
      <c r="E32">
        <f>2*D32*C32/(D32+C32)</f>
        <v>0.5074626865671642</v>
      </c>
      <c r="F32">
        <v>1</v>
      </c>
      <c r="G32">
        <v>31</v>
      </c>
      <c r="H32">
        <v>30</v>
      </c>
      <c r="I32" t="s">
        <v>27</v>
      </c>
      <c r="J32">
        <v>36</v>
      </c>
      <c r="K32">
        <v>9874544</v>
      </c>
      <c r="L32">
        <f t="shared" si="5"/>
        <v>9874.5439999999999</v>
      </c>
    </row>
    <row r="33" spans="1:12">
      <c r="A33" s="22"/>
      <c r="B33" t="s">
        <v>41</v>
      </c>
      <c r="C33">
        <v>0.89</v>
      </c>
      <c r="D33">
        <v>0.62780999999999998</v>
      </c>
      <c r="E33">
        <f>2*D33*C33/(D33+C33)</f>
        <v>0.73625934734914122</v>
      </c>
      <c r="F33">
        <v>0.95409999999999995</v>
      </c>
      <c r="G33">
        <v>31</v>
      </c>
      <c r="H33">
        <v>44</v>
      </c>
      <c r="I33" t="s">
        <v>27</v>
      </c>
      <c r="K33">
        <v>3822</v>
      </c>
      <c r="L33">
        <f t="shared" si="5"/>
        <v>3.8220000000000001</v>
      </c>
    </row>
    <row r="34" spans="1:12">
      <c r="A34" s="22" t="s">
        <v>10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104</v>
      </c>
      <c r="H34">
        <v>141</v>
      </c>
      <c r="I34" t="s">
        <v>15</v>
      </c>
      <c r="J34">
        <v>521160</v>
      </c>
      <c r="K34">
        <v>3064</v>
      </c>
      <c r="L34">
        <f t="shared" si="5"/>
        <v>3.0640000000000001</v>
      </c>
    </row>
    <row r="35" spans="1:12">
      <c r="A35" s="22"/>
      <c r="B35" t="s">
        <v>20</v>
      </c>
      <c r="C35">
        <v>0</v>
      </c>
      <c r="D35">
        <v>0</v>
      </c>
      <c r="E35">
        <v>0</v>
      </c>
      <c r="F35">
        <v>0</v>
      </c>
      <c r="G35">
        <v>104</v>
      </c>
      <c r="H35">
        <v>141</v>
      </c>
      <c r="I35" t="s">
        <v>15</v>
      </c>
      <c r="J35">
        <v>521160</v>
      </c>
      <c r="K35">
        <v>2507</v>
      </c>
      <c r="L35">
        <f t="shared" si="5"/>
        <v>2.5070000000000001</v>
      </c>
    </row>
    <row r="36" spans="1:12">
      <c r="A36" s="22"/>
      <c r="B36" t="s">
        <v>21</v>
      </c>
      <c r="C36">
        <v>0.98</v>
      </c>
      <c r="D36">
        <v>0.60536000000000001</v>
      </c>
      <c r="E36">
        <f t="shared" ref="E36:E41" si="10">2*C36*D36/(C36+D36)</f>
        <v>0.7484139879901095</v>
      </c>
      <c r="F36">
        <v>0.99965000000000004</v>
      </c>
      <c r="G36">
        <v>140</v>
      </c>
      <c r="H36">
        <v>192</v>
      </c>
      <c r="I36" t="s">
        <v>15</v>
      </c>
      <c r="J36">
        <v>-1</v>
      </c>
      <c r="K36">
        <v>3964</v>
      </c>
      <c r="L36">
        <f t="shared" si="5"/>
        <v>3.964</v>
      </c>
    </row>
    <row r="37" spans="1:12" ht="15.6">
      <c r="A37" s="22"/>
      <c r="B37" t="s">
        <v>22</v>
      </c>
      <c r="C37">
        <v>0.79</v>
      </c>
      <c r="D37">
        <v>0.81725999999999999</v>
      </c>
      <c r="E37">
        <f t="shared" si="10"/>
        <v>0.80339882781877225</v>
      </c>
      <c r="F37">
        <v>0.99985000000000002</v>
      </c>
      <c r="G37">
        <v>76</v>
      </c>
      <c r="H37">
        <v>172</v>
      </c>
      <c r="I37" t="s">
        <v>15</v>
      </c>
      <c r="J37" s="1">
        <v>139360</v>
      </c>
      <c r="K37">
        <v>6189</v>
      </c>
      <c r="L37">
        <f t="shared" si="5"/>
        <v>6.1890000000000001</v>
      </c>
    </row>
    <row r="38" spans="1:12">
      <c r="A38" s="22"/>
      <c r="B38" t="s">
        <v>24</v>
      </c>
      <c r="C38">
        <v>0.79</v>
      </c>
      <c r="D38">
        <v>0.81725999999999999</v>
      </c>
      <c r="E38">
        <f t="shared" si="10"/>
        <v>0.80339882781877225</v>
      </c>
      <c r="F38">
        <v>0.99985000000000002</v>
      </c>
      <c r="G38">
        <v>72</v>
      </c>
      <c r="H38">
        <v>156</v>
      </c>
      <c r="I38" t="s">
        <v>15</v>
      </c>
      <c r="J38">
        <v>115840</v>
      </c>
      <c r="K38">
        <v>5521</v>
      </c>
      <c r="L38">
        <f t="shared" si="5"/>
        <v>5.5209999999999999</v>
      </c>
    </row>
    <row r="39" spans="1:12">
      <c r="A39" s="22"/>
      <c r="B39" t="s">
        <v>23</v>
      </c>
      <c r="C39">
        <v>0.56000000000000005</v>
      </c>
      <c r="D39">
        <v>0.96767000000000003</v>
      </c>
      <c r="E39">
        <f t="shared" si="10"/>
        <v>0.70944012777628673</v>
      </c>
      <c r="F39">
        <v>0.99970000000000003</v>
      </c>
      <c r="G39">
        <v>40</v>
      </c>
      <c r="H39">
        <v>39</v>
      </c>
      <c r="I39" t="s">
        <v>27</v>
      </c>
      <c r="J39">
        <v>48.5</v>
      </c>
      <c r="K39">
        <v>131125</v>
      </c>
      <c r="L39">
        <f t="shared" si="5"/>
        <v>131.125</v>
      </c>
    </row>
    <row r="40" spans="1:12">
      <c r="A40" s="22"/>
      <c r="B40" t="s">
        <v>25</v>
      </c>
      <c r="C40">
        <v>0.56999999999999995</v>
      </c>
      <c r="D40">
        <v>0.89707999999999999</v>
      </c>
      <c r="E40">
        <f t="shared" si="10"/>
        <v>0.6970793685415928</v>
      </c>
      <c r="F40">
        <v>0.99950000000000006</v>
      </c>
      <c r="G40">
        <v>57</v>
      </c>
      <c r="H40">
        <v>71</v>
      </c>
      <c r="I40" t="s">
        <v>27</v>
      </c>
      <c r="J40">
        <v>33915</v>
      </c>
      <c r="K40">
        <v>162068</v>
      </c>
      <c r="L40">
        <f t="shared" si="5"/>
        <v>162.06800000000001</v>
      </c>
    </row>
    <row r="41" spans="1:12">
      <c r="A41" s="22"/>
      <c r="B41" t="s">
        <v>41</v>
      </c>
      <c r="C41">
        <v>0.98</v>
      </c>
      <c r="D41">
        <v>0.53310000000000002</v>
      </c>
      <c r="E41">
        <f t="shared" si="10"/>
        <v>0.69055316899081343</v>
      </c>
      <c r="F41">
        <v>1</v>
      </c>
      <c r="G41">
        <v>99</v>
      </c>
      <c r="H41">
        <v>111</v>
      </c>
      <c r="I41" t="s">
        <v>27</v>
      </c>
      <c r="K41">
        <v>2865</v>
      </c>
      <c r="L41">
        <f t="shared" si="5"/>
        <v>2.8650000000000002</v>
      </c>
    </row>
    <row r="42" spans="1:12">
      <c r="A42" s="22" t="s">
        <v>11</v>
      </c>
      <c r="B42" t="s">
        <v>19</v>
      </c>
      <c r="C42">
        <v>0</v>
      </c>
      <c r="D42">
        <v>0</v>
      </c>
      <c r="E42">
        <v>0</v>
      </c>
      <c r="F42">
        <v>0</v>
      </c>
      <c r="G42">
        <v>163</v>
      </c>
      <c r="H42">
        <v>258</v>
      </c>
      <c r="I42" t="s">
        <v>15</v>
      </c>
      <c r="J42">
        <v>-1</v>
      </c>
      <c r="K42">
        <v>2331</v>
      </c>
      <c r="L42">
        <f t="shared" si="5"/>
        <v>2.331</v>
      </c>
    </row>
    <row r="43" spans="1:12">
      <c r="A43" s="22"/>
      <c r="B43" t="s">
        <v>20</v>
      </c>
      <c r="C43">
        <v>0</v>
      </c>
      <c r="D43">
        <v>0</v>
      </c>
      <c r="E43">
        <v>0</v>
      </c>
      <c r="F43">
        <v>0</v>
      </c>
      <c r="G43">
        <v>164</v>
      </c>
      <c r="H43">
        <v>260</v>
      </c>
      <c r="I43" t="s">
        <v>15</v>
      </c>
      <c r="J43" s="2">
        <v>5610000</v>
      </c>
      <c r="K43">
        <v>2142</v>
      </c>
      <c r="L43">
        <f t="shared" si="5"/>
        <v>2.1419999999999999</v>
      </c>
    </row>
    <row r="44" spans="1:12">
      <c r="A44" s="22"/>
      <c r="B44" t="s">
        <v>21</v>
      </c>
      <c r="C44">
        <v>0.98</v>
      </c>
      <c r="D44">
        <v>0.42086000000000001</v>
      </c>
      <c r="E44">
        <f t="shared" ref="E44:E49" si="11">2*C44*D44/(C44+D44)</f>
        <v>0.58884228259783278</v>
      </c>
      <c r="F44">
        <v>0.99968000000000001</v>
      </c>
      <c r="G44">
        <v>164</v>
      </c>
      <c r="H44">
        <v>264</v>
      </c>
      <c r="I44" t="s">
        <v>15</v>
      </c>
      <c r="K44">
        <v>3187</v>
      </c>
      <c r="L44">
        <f t="shared" si="5"/>
        <v>3.1869999999999998</v>
      </c>
    </row>
    <row r="45" spans="1:12">
      <c r="A45" s="22"/>
      <c r="B45" t="s">
        <v>22</v>
      </c>
      <c r="C45">
        <v>0.57999999999999996</v>
      </c>
      <c r="D45">
        <v>0.91657</v>
      </c>
      <c r="E45">
        <f t="shared" si="11"/>
        <v>0.71043866975818026</v>
      </c>
      <c r="F45">
        <v>0.99994000000000005</v>
      </c>
      <c r="G45">
        <v>102</v>
      </c>
      <c r="H45">
        <v>186</v>
      </c>
      <c r="I45" t="s">
        <v>15</v>
      </c>
      <c r="J45">
        <v>188505</v>
      </c>
      <c r="K45">
        <v>5433</v>
      </c>
      <c r="L45">
        <f t="shared" ref="L45:L73" si="12">K45/1000</f>
        <v>5.4329999999999998</v>
      </c>
    </row>
    <row r="46" spans="1:12">
      <c r="A46" s="22"/>
      <c r="B46" t="s">
        <v>24</v>
      </c>
      <c r="C46">
        <v>0.57999999999999996</v>
      </c>
      <c r="D46">
        <v>0.91657</v>
      </c>
      <c r="E46">
        <f t="shared" si="11"/>
        <v>0.71043866975818026</v>
      </c>
      <c r="F46">
        <v>0.99994000000000005</v>
      </c>
      <c r="G46">
        <v>103</v>
      </c>
      <c r="H46">
        <v>185</v>
      </c>
      <c r="I46" t="s">
        <v>15</v>
      </c>
      <c r="J46">
        <v>129580</v>
      </c>
      <c r="K46">
        <v>6385</v>
      </c>
      <c r="L46">
        <f t="shared" si="12"/>
        <v>6.3849999999999998</v>
      </c>
    </row>
    <row r="47" spans="1:12">
      <c r="A47" s="22"/>
      <c r="B47" t="s">
        <v>23</v>
      </c>
      <c r="C47">
        <v>0.59</v>
      </c>
      <c r="D47">
        <v>0.95006999999999997</v>
      </c>
      <c r="E47">
        <f t="shared" si="11"/>
        <v>0.72794262598453308</v>
      </c>
      <c r="F47">
        <v>0.99990000000000001</v>
      </c>
      <c r="G47">
        <v>79</v>
      </c>
      <c r="H47">
        <v>92</v>
      </c>
      <c r="I47" t="s">
        <v>27</v>
      </c>
      <c r="J47">
        <v>45900</v>
      </c>
      <c r="K47">
        <v>446229</v>
      </c>
      <c r="L47">
        <f t="shared" si="12"/>
        <v>446.22899999999998</v>
      </c>
    </row>
    <row r="48" spans="1:12">
      <c r="A48" s="22"/>
      <c r="B48" t="s">
        <v>25</v>
      </c>
      <c r="C48">
        <v>0.57999999999999996</v>
      </c>
      <c r="D48">
        <v>0.97091000000000005</v>
      </c>
      <c r="E48">
        <f t="shared" si="11"/>
        <v>0.72619017222146987</v>
      </c>
      <c r="F48">
        <v>0.99990000000000001</v>
      </c>
      <c r="G48">
        <v>70</v>
      </c>
      <c r="H48">
        <v>76</v>
      </c>
      <c r="I48" t="s">
        <v>27</v>
      </c>
      <c r="J48">
        <v>13260</v>
      </c>
      <c r="K48">
        <v>1115882</v>
      </c>
      <c r="L48">
        <f t="shared" si="12"/>
        <v>1115.8820000000001</v>
      </c>
    </row>
    <row r="49" spans="1:12">
      <c r="A49" s="22"/>
      <c r="B49" t="s">
        <v>41</v>
      </c>
      <c r="C49">
        <v>0.93</v>
      </c>
      <c r="D49">
        <v>0.54200000000000004</v>
      </c>
      <c r="E49">
        <f t="shared" si="11"/>
        <v>0.68486413043478267</v>
      </c>
      <c r="F49">
        <v>1</v>
      </c>
      <c r="G49">
        <v>173</v>
      </c>
      <c r="H49">
        <v>195</v>
      </c>
      <c r="I49" t="s">
        <v>27</v>
      </c>
      <c r="K49">
        <v>3162</v>
      </c>
      <c r="L49">
        <f t="shared" si="12"/>
        <v>3.1619999999999999</v>
      </c>
    </row>
    <row r="50" spans="1:12">
      <c r="A50" s="22" t="s">
        <v>12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161</v>
      </c>
      <c r="H50">
        <v>285</v>
      </c>
      <c r="I50" t="s">
        <v>15</v>
      </c>
      <c r="K50">
        <v>1645</v>
      </c>
      <c r="L50">
        <f t="shared" si="12"/>
        <v>1.645</v>
      </c>
    </row>
    <row r="51" spans="1:12">
      <c r="A51" s="22"/>
      <c r="B51" t="s">
        <v>20</v>
      </c>
      <c r="C51">
        <v>0</v>
      </c>
      <c r="D51">
        <v>0</v>
      </c>
      <c r="E51">
        <v>0</v>
      </c>
      <c r="F51">
        <v>0</v>
      </c>
      <c r="G51">
        <v>161</v>
      </c>
      <c r="H51">
        <v>285</v>
      </c>
      <c r="I51" t="s">
        <v>15</v>
      </c>
      <c r="K51">
        <v>5191</v>
      </c>
      <c r="L51">
        <f t="shared" si="12"/>
        <v>5.1909999999999998</v>
      </c>
    </row>
    <row r="52" spans="1:12">
      <c r="A52" s="22"/>
      <c r="B52" t="s">
        <v>21</v>
      </c>
      <c r="C52">
        <v>0.95</v>
      </c>
      <c r="D52">
        <v>0.36813000000000001</v>
      </c>
      <c r="E52">
        <f t="shared" ref="E52:E57" si="13">2*C52*D52/(C52+D52)</f>
        <v>0.53063582499449979</v>
      </c>
      <c r="F52">
        <v>0.99982000000000004</v>
      </c>
      <c r="G52">
        <v>124</v>
      </c>
      <c r="H52">
        <v>231</v>
      </c>
      <c r="I52" t="s">
        <v>15</v>
      </c>
      <c r="K52">
        <v>3392</v>
      </c>
      <c r="L52">
        <f t="shared" si="12"/>
        <v>3.3919999999999999</v>
      </c>
    </row>
    <row r="53" spans="1:12">
      <c r="A53" s="22"/>
      <c r="B53" t="s">
        <v>22</v>
      </c>
      <c r="C53">
        <v>0.66</v>
      </c>
      <c r="D53">
        <v>0.83221999999999996</v>
      </c>
      <c r="E53">
        <f t="shared" si="13"/>
        <v>0.73617187814129281</v>
      </c>
      <c r="F53">
        <v>0.99929999999999997</v>
      </c>
      <c r="G53">
        <v>94</v>
      </c>
      <c r="H53">
        <v>185</v>
      </c>
      <c r="I53" t="s">
        <v>15</v>
      </c>
      <c r="J53">
        <v>55860</v>
      </c>
      <c r="K53">
        <v>7202</v>
      </c>
      <c r="L53">
        <f t="shared" si="12"/>
        <v>7.202</v>
      </c>
    </row>
    <row r="54" spans="1:12">
      <c r="A54" s="22"/>
      <c r="B54" t="s">
        <v>24</v>
      </c>
      <c r="C54">
        <v>0.66</v>
      </c>
      <c r="D54">
        <v>0.83260000000000001</v>
      </c>
      <c r="E54">
        <f t="shared" si="13"/>
        <v>0.73632051453838943</v>
      </c>
      <c r="F54">
        <v>0.99929999999999997</v>
      </c>
      <c r="G54">
        <v>101</v>
      </c>
      <c r="H54">
        <v>198</v>
      </c>
      <c r="I54" t="s">
        <v>15</v>
      </c>
      <c r="J54">
        <v>121030</v>
      </c>
      <c r="K54">
        <v>8134</v>
      </c>
      <c r="L54">
        <f t="shared" si="12"/>
        <v>8.1340000000000003</v>
      </c>
    </row>
    <row r="55" spans="1:12">
      <c r="A55" s="22"/>
      <c r="B55" t="s">
        <v>23</v>
      </c>
      <c r="C55">
        <v>0.62</v>
      </c>
      <c r="D55">
        <v>0.97941999999999996</v>
      </c>
      <c r="E55">
        <f t="shared" si="13"/>
        <v>0.75932575558640014</v>
      </c>
      <c r="F55">
        <v>1</v>
      </c>
      <c r="G55">
        <v>56</v>
      </c>
      <c r="H55">
        <v>62</v>
      </c>
      <c r="I55" t="s">
        <v>27</v>
      </c>
      <c r="J55">
        <v>10880</v>
      </c>
      <c r="K55">
        <v>421415</v>
      </c>
      <c r="L55">
        <f t="shared" si="12"/>
        <v>421.41500000000002</v>
      </c>
    </row>
    <row r="56" spans="1:12">
      <c r="A56" s="22"/>
      <c r="B56" t="s">
        <v>25</v>
      </c>
      <c r="C56">
        <v>0.66</v>
      </c>
      <c r="D56">
        <v>0.90353000000000006</v>
      </c>
      <c r="E56">
        <f t="shared" si="13"/>
        <v>0.76279930669702534</v>
      </c>
      <c r="F56">
        <v>0.99990000000000001</v>
      </c>
      <c r="G56">
        <v>82</v>
      </c>
      <c r="H56">
        <v>111</v>
      </c>
      <c r="I56" t="s">
        <v>27</v>
      </c>
      <c r="J56">
        <v>21467</v>
      </c>
      <c r="K56">
        <v>691125</v>
      </c>
      <c r="L56">
        <f t="shared" si="12"/>
        <v>691.125</v>
      </c>
    </row>
    <row r="57" spans="1:12">
      <c r="A57" s="22"/>
      <c r="B57" t="s">
        <v>41</v>
      </c>
      <c r="C57">
        <v>0.92</v>
      </c>
      <c r="D57">
        <v>0.62312000000000001</v>
      </c>
      <c r="E57">
        <f t="shared" si="13"/>
        <v>0.74300171081963817</v>
      </c>
      <c r="F57">
        <v>0.99960000000000004</v>
      </c>
      <c r="G57">
        <v>138</v>
      </c>
      <c r="H57">
        <v>163</v>
      </c>
      <c r="I57" t="s">
        <v>27</v>
      </c>
      <c r="K57">
        <v>4204</v>
      </c>
      <c r="L57">
        <f t="shared" si="12"/>
        <v>4.2039999999999997</v>
      </c>
    </row>
    <row r="58" spans="1:12">
      <c r="A58" s="22" t="s">
        <v>13</v>
      </c>
      <c r="B58" t="s">
        <v>19</v>
      </c>
      <c r="C58">
        <v>0</v>
      </c>
      <c r="D58">
        <v>0</v>
      </c>
      <c r="E58">
        <v>0</v>
      </c>
      <c r="F58">
        <v>0</v>
      </c>
      <c r="G58">
        <v>128</v>
      </c>
      <c r="H58">
        <v>198</v>
      </c>
      <c r="I58" t="s">
        <v>15</v>
      </c>
      <c r="K58">
        <v>2598</v>
      </c>
      <c r="L58">
        <f t="shared" si="12"/>
        <v>2.5979999999999999</v>
      </c>
    </row>
    <row r="59" spans="1:12">
      <c r="A59" s="22"/>
      <c r="B59" t="s">
        <v>20</v>
      </c>
      <c r="C59">
        <v>0</v>
      </c>
      <c r="D59">
        <v>0</v>
      </c>
      <c r="E59">
        <v>0</v>
      </c>
      <c r="F59">
        <v>0</v>
      </c>
      <c r="G59">
        <v>130</v>
      </c>
      <c r="H59">
        <v>206</v>
      </c>
      <c r="I59" t="s">
        <v>15</v>
      </c>
      <c r="K59">
        <v>4106</v>
      </c>
      <c r="L59">
        <f t="shared" si="12"/>
        <v>4.1059999999999999</v>
      </c>
    </row>
    <row r="60" spans="1:12">
      <c r="A60" s="22"/>
      <c r="B60" t="s">
        <v>21</v>
      </c>
      <c r="C60">
        <v>0.95</v>
      </c>
      <c r="D60">
        <v>0.42560999999999999</v>
      </c>
      <c r="E60">
        <f t="shared" ref="E60:E65" si="14">2*C60*D60/(C60+D60)</f>
        <v>0.5878548425789285</v>
      </c>
      <c r="F60">
        <v>0.99268999999999996</v>
      </c>
      <c r="G60">
        <v>130</v>
      </c>
      <c r="H60">
        <v>212</v>
      </c>
      <c r="I60" t="s">
        <v>15</v>
      </c>
      <c r="K60">
        <v>2437</v>
      </c>
      <c r="L60">
        <f t="shared" si="12"/>
        <v>2.4369999999999998</v>
      </c>
    </row>
    <row r="61" spans="1:12">
      <c r="A61" s="22"/>
      <c r="B61" t="s">
        <v>22</v>
      </c>
      <c r="C61">
        <v>0.59</v>
      </c>
      <c r="D61">
        <v>0.97792999999999997</v>
      </c>
      <c r="E61">
        <f t="shared" si="14"/>
        <v>0.73597507541790763</v>
      </c>
      <c r="F61">
        <v>0.99995999999999996</v>
      </c>
      <c r="G61">
        <v>113</v>
      </c>
      <c r="H61">
        <v>177</v>
      </c>
      <c r="I61" t="s">
        <v>15</v>
      </c>
      <c r="J61">
        <v>101520</v>
      </c>
      <c r="K61">
        <v>6419</v>
      </c>
      <c r="L61">
        <f t="shared" si="12"/>
        <v>6.4189999999999996</v>
      </c>
    </row>
    <row r="62" spans="1:12">
      <c r="A62" s="22"/>
      <c r="B62" t="s">
        <v>24</v>
      </c>
      <c r="C62">
        <v>0.59</v>
      </c>
      <c r="D62">
        <v>0.97792999999999997</v>
      </c>
      <c r="E62">
        <f t="shared" si="14"/>
        <v>0.73597507541790763</v>
      </c>
      <c r="F62">
        <v>0.99995999999999996</v>
      </c>
      <c r="G62">
        <v>113</v>
      </c>
      <c r="H62">
        <v>177</v>
      </c>
      <c r="I62" t="s">
        <v>15</v>
      </c>
      <c r="J62">
        <v>101520</v>
      </c>
      <c r="K62">
        <v>7726</v>
      </c>
      <c r="L62">
        <f t="shared" si="12"/>
        <v>7.726</v>
      </c>
    </row>
    <row r="63" spans="1:12">
      <c r="A63" s="22"/>
      <c r="B63" t="s">
        <v>23</v>
      </c>
      <c r="C63">
        <v>0.55000000000000004</v>
      </c>
      <c r="D63">
        <v>0.94099999999999995</v>
      </c>
      <c r="E63">
        <f t="shared" si="14"/>
        <v>0.69423205902079144</v>
      </c>
      <c r="F63">
        <v>0.99990000000000001</v>
      </c>
      <c r="G63">
        <v>59</v>
      </c>
      <c r="H63">
        <v>65</v>
      </c>
      <c r="I63" t="s">
        <v>27</v>
      </c>
      <c r="J63">
        <v>11730</v>
      </c>
      <c r="K63">
        <v>355164</v>
      </c>
      <c r="L63">
        <f t="shared" si="12"/>
        <v>355.16399999999999</v>
      </c>
    </row>
    <row r="64" spans="1:12">
      <c r="A64" s="22"/>
      <c r="B64" t="s">
        <v>25</v>
      </c>
      <c r="C64">
        <v>0.57999999999999996</v>
      </c>
      <c r="D64">
        <v>0.95377999999999996</v>
      </c>
      <c r="E64">
        <f t="shared" si="14"/>
        <v>0.72134517336254211</v>
      </c>
      <c r="F64">
        <v>0.99990000000000001</v>
      </c>
      <c r="G64">
        <v>59</v>
      </c>
      <c r="H64">
        <v>66</v>
      </c>
      <c r="I64" t="s">
        <v>27</v>
      </c>
      <c r="J64">
        <v>2395</v>
      </c>
      <c r="K64">
        <v>667908</v>
      </c>
      <c r="L64">
        <f t="shared" si="12"/>
        <v>667.90800000000002</v>
      </c>
    </row>
    <row r="65" spans="1:16">
      <c r="A65" s="22"/>
      <c r="B65" t="s">
        <v>41</v>
      </c>
      <c r="C65">
        <v>0.94</v>
      </c>
      <c r="D65">
        <v>0.55620999999999998</v>
      </c>
      <c r="E65">
        <f t="shared" si="14"/>
        <v>0.69888237613703963</v>
      </c>
      <c r="F65">
        <v>0.97809999999999997</v>
      </c>
      <c r="G65">
        <v>132</v>
      </c>
      <c r="H65">
        <v>150</v>
      </c>
      <c r="I65" t="s">
        <v>27</v>
      </c>
      <c r="K65">
        <v>2543</v>
      </c>
      <c r="L65">
        <f t="shared" si="12"/>
        <v>2.5430000000000001</v>
      </c>
    </row>
    <row r="66" spans="1:16">
      <c r="A66" s="22" t="s">
        <v>14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129</v>
      </c>
      <c r="H66">
        <v>193</v>
      </c>
      <c r="I66" t="s">
        <v>15</v>
      </c>
      <c r="K66">
        <v>4964</v>
      </c>
      <c r="L66">
        <f t="shared" si="12"/>
        <v>4.9640000000000004</v>
      </c>
    </row>
    <row r="67" spans="1:16">
      <c r="A67" s="22"/>
      <c r="B67" t="s">
        <v>20</v>
      </c>
      <c r="C67">
        <v>0</v>
      </c>
      <c r="D67">
        <v>0</v>
      </c>
      <c r="E67">
        <v>0</v>
      </c>
      <c r="F67">
        <v>0</v>
      </c>
      <c r="G67">
        <v>129</v>
      </c>
      <c r="H67">
        <v>193</v>
      </c>
      <c r="I67" t="s">
        <v>15</v>
      </c>
      <c r="K67">
        <v>3327</v>
      </c>
      <c r="L67">
        <f t="shared" si="12"/>
        <v>3.327</v>
      </c>
    </row>
    <row r="68" spans="1:16">
      <c r="A68" s="22"/>
      <c r="B68" t="s">
        <v>21</v>
      </c>
      <c r="C68">
        <v>0.98</v>
      </c>
      <c r="D68">
        <v>0.50185000000000002</v>
      </c>
      <c r="E68">
        <f t="shared" ref="E68:E73" si="15">2*C68*D68/(C68+D68)</f>
        <v>0.66378243411951277</v>
      </c>
      <c r="F68">
        <v>0.99978</v>
      </c>
      <c r="G68">
        <v>148</v>
      </c>
      <c r="H68">
        <v>226</v>
      </c>
      <c r="I68" t="s">
        <v>15</v>
      </c>
      <c r="K68">
        <v>3309</v>
      </c>
      <c r="L68">
        <f t="shared" si="12"/>
        <v>3.3090000000000002</v>
      </c>
      <c r="O68" s="41" t="s">
        <v>112</v>
      </c>
      <c r="P68" s="41" t="s">
        <v>113</v>
      </c>
    </row>
    <row r="69" spans="1:16">
      <c r="A69" s="22"/>
      <c r="B69" t="s">
        <v>22</v>
      </c>
      <c r="C69">
        <v>0.6</v>
      </c>
      <c r="D69">
        <v>0.79342999999999997</v>
      </c>
      <c r="E69">
        <f t="shared" si="15"/>
        <v>0.68328943685725152</v>
      </c>
      <c r="F69">
        <v>0.99951999999999996</v>
      </c>
      <c r="G69">
        <v>116</v>
      </c>
      <c r="H69">
        <v>280</v>
      </c>
      <c r="I69" t="s">
        <v>15</v>
      </c>
      <c r="J69">
        <v>4987600</v>
      </c>
      <c r="K69">
        <v>9269</v>
      </c>
      <c r="L69">
        <f t="shared" si="12"/>
        <v>9.2690000000000001</v>
      </c>
      <c r="O69" s="41" t="s">
        <v>19</v>
      </c>
      <c r="P69" s="42" t="s">
        <v>85</v>
      </c>
    </row>
    <row r="70" spans="1:16">
      <c r="A70" s="22"/>
      <c r="B70" t="s">
        <v>24</v>
      </c>
      <c r="C70">
        <v>0.6</v>
      </c>
      <c r="D70">
        <v>0.79323200000000005</v>
      </c>
      <c r="E70">
        <f t="shared" si="15"/>
        <v>0.6832160042261447</v>
      </c>
      <c r="F70">
        <v>0.99939999999999996</v>
      </c>
      <c r="G70">
        <v>116</v>
      </c>
      <c r="H70">
        <v>288</v>
      </c>
      <c r="I70" t="s">
        <v>15</v>
      </c>
      <c r="J70">
        <v>4612140</v>
      </c>
      <c r="K70">
        <v>8429</v>
      </c>
      <c r="L70">
        <f t="shared" si="12"/>
        <v>8.4290000000000003</v>
      </c>
      <c r="O70" s="41" t="s">
        <v>20</v>
      </c>
      <c r="P70" s="42" t="s">
        <v>85</v>
      </c>
    </row>
    <row r="71" spans="1:16">
      <c r="A71" s="22"/>
      <c r="B71" t="s">
        <v>23</v>
      </c>
      <c r="C71">
        <v>0.55000000000000004</v>
      </c>
      <c r="D71">
        <v>0.94099999999999995</v>
      </c>
      <c r="E71">
        <f t="shared" si="15"/>
        <v>0.69423205902079144</v>
      </c>
      <c r="F71">
        <v>0.99990000000000001</v>
      </c>
      <c r="G71">
        <v>59</v>
      </c>
      <c r="H71">
        <v>65</v>
      </c>
      <c r="I71" t="s">
        <v>27</v>
      </c>
      <c r="J71">
        <v>11730</v>
      </c>
      <c r="K71">
        <v>355164</v>
      </c>
      <c r="L71">
        <f t="shared" si="12"/>
        <v>355.16399999999999</v>
      </c>
      <c r="O71" s="41" t="s">
        <v>21</v>
      </c>
      <c r="P71" s="42" t="s">
        <v>85</v>
      </c>
    </row>
    <row r="72" spans="1:16">
      <c r="A72" s="22"/>
      <c r="B72" t="s">
        <v>25</v>
      </c>
      <c r="C72">
        <v>0.55000000000000004</v>
      </c>
      <c r="D72">
        <v>0.95367999999999997</v>
      </c>
      <c r="E72">
        <f t="shared" si="15"/>
        <v>0.69765375611832292</v>
      </c>
      <c r="F72">
        <v>0.99980000000000002</v>
      </c>
      <c r="G72">
        <v>59</v>
      </c>
      <c r="H72">
        <v>66</v>
      </c>
      <c r="I72" t="s">
        <v>27</v>
      </c>
      <c r="J72">
        <v>2395</v>
      </c>
      <c r="K72">
        <v>667908</v>
      </c>
      <c r="L72">
        <f t="shared" si="12"/>
        <v>667.90800000000002</v>
      </c>
      <c r="O72" s="41" t="s">
        <v>22</v>
      </c>
      <c r="P72" s="42" t="s">
        <v>85</v>
      </c>
    </row>
    <row r="73" spans="1:16">
      <c r="A73" s="22"/>
      <c r="B73" t="s">
        <v>41</v>
      </c>
      <c r="C73">
        <v>1</v>
      </c>
      <c r="D73">
        <v>0.24</v>
      </c>
      <c r="E73">
        <f t="shared" si="15"/>
        <v>0.38709677419354838</v>
      </c>
      <c r="F73">
        <v>1</v>
      </c>
      <c r="G73">
        <v>137</v>
      </c>
      <c r="H73">
        <v>145</v>
      </c>
      <c r="I73" t="s">
        <v>27</v>
      </c>
      <c r="J73">
        <v>3237</v>
      </c>
      <c r="K73">
        <v>3237</v>
      </c>
      <c r="L73">
        <f t="shared" si="12"/>
        <v>3.2370000000000001</v>
      </c>
      <c r="O73" s="41" t="s">
        <v>24</v>
      </c>
      <c r="P73" s="42" t="s">
        <v>85</v>
      </c>
    </row>
    <row r="74" spans="1:16">
      <c r="O74" s="41" t="s">
        <v>23</v>
      </c>
      <c r="P74" s="43" t="s">
        <v>75</v>
      </c>
    </row>
    <row r="75" spans="1:16">
      <c r="O75" s="41" t="s">
        <v>25</v>
      </c>
      <c r="P75" s="43" t="s">
        <v>75</v>
      </c>
    </row>
    <row r="76" spans="1:16">
      <c r="O76" s="41" t="s">
        <v>41</v>
      </c>
      <c r="P76" s="43" t="s">
        <v>75</v>
      </c>
    </row>
  </sheetData>
  <mergeCells count="9">
    <mergeCell ref="A58:A65"/>
    <mergeCell ref="A66:A73"/>
    <mergeCell ref="A2:A9"/>
    <mergeCell ref="A10:A17"/>
    <mergeCell ref="A18:A25"/>
    <mergeCell ref="A26:A33"/>
    <mergeCell ref="A34:A41"/>
    <mergeCell ref="A42:A49"/>
    <mergeCell ref="A50:A5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FF7F-AB26-46CB-A72B-259D6DC7521C}">
  <dimension ref="A1:H11"/>
  <sheetViews>
    <sheetView zoomScaleNormal="100" workbookViewId="0">
      <selection activeCell="D5" sqref="D5"/>
    </sheetView>
  </sheetViews>
  <sheetFormatPr defaultRowHeight="14.4"/>
  <cols>
    <col min="1" max="1" width="14.88671875" customWidth="1"/>
    <col min="2" max="2" width="13.109375" customWidth="1"/>
    <col min="3" max="3" width="14.33203125" customWidth="1"/>
    <col min="4" max="4" width="12.44140625" customWidth="1"/>
    <col min="5" max="5" width="14.21875" customWidth="1"/>
    <col min="6" max="6" width="10.77734375" customWidth="1"/>
  </cols>
  <sheetData>
    <row r="1" spans="1:8" ht="30.6" customHeight="1">
      <c r="A1" s="22" t="s">
        <v>17</v>
      </c>
      <c r="B1" s="22" t="s">
        <v>33</v>
      </c>
      <c r="C1" s="22" t="s">
        <v>34</v>
      </c>
      <c r="D1" s="22" t="s">
        <v>35</v>
      </c>
      <c r="E1" s="22" t="s">
        <v>36</v>
      </c>
      <c r="F1" s="22" t="s">
        <v>37</v>
      </c>
      <c r="G1" s="22"/>
      <c r="H1" s="22"/>
    </row>
    <row r="2" spans="1:8" ht="30.6" customHeight="1">
      <c r="A2" s="22"/>
      <c r="B2" s="22"/>
      <c r="C2" s="22"/>
      <c r="D2" s="22"/>
      <c r="E2" s="22"/>
      <c r="F2" s="3" t="s">
        <v>38</v>
      </c>
      <c r="G2" s="3" t="s">
        <v>39</v>
      </c>
      <c r="H2" s="3" t="s">
        <v>40</v>
      </c>
    </row>
    <row r="3" spans="1:8">
      <c r="A3" t="s">
        <v>6</v>
      </c>
      <c r="B3">
        <v>13087</v>
      </c>
      <c r="C3">
        <v>33.4</v>
      </c>
      <c r="D3">
        <v>262200</v>
      </c>
      <c r="E3">
        <v>36</v>
      </c>
      <c r="F3">
        <v>3</v>
      </c>
      <c r="G3">
        <v>20</v>
      </c>
      <c r="H3">
        <v>175</v>
      </c>
    </row>
    <row r="4" spans="1:8">
      <c r="A4" t="s">
        <v>7</v>
      </c>
      <c r="B4">
        <v>1487</v>
      </c>
      <c r="C4">
        <v>12.3</v>
      </c>
      <c r="D4">
        <v>6660</v>
      </c>
      <c r="E4">
        <v>7</v>
      </c>
      <c r="F4">
        <v>1</v>
      </c>
      <c r="G4">
        <v>4</v>
      </c>
      <c r="H4">
        <v>35</v>
      </c>
    </row>
    <row r="5" spans="1:8">
      <c r="A5" t="s">
        <v>8</v>
      </c>
      <c r="B5">
        <v>7554</v>
      </c>
      <c r="C5">
        <v>20</v>
      </c>
      <c r="D5">
        <v>65533</v>
      </c>
      <c r="E5">
        <v>13</v>
      </c>
      <c r="F5">
        <v>1</v>
      </c>
      <c r="G5">
        <v>9</v>
      </c>
      <c r="H5">
        <v>123</v>
      </c>
    </row>
    <row r="6" spans="1:8">
      <c r="A6" t="s">
        <v>9</v>
      </c>
      <c r="B6">
        <v>41353</v>
      </c>
      <c r="C6">
        <v>36.1</v>
      </c>
      <c r="D6">
        <v>369485</v>
      </c>
      <c r="E6">
        <v>9</v>
      </c>
      <c r="F6">
        <v>3</v>
      </c>
      <c r="G6">
        <v>9</v>
      </c>
      <c r="H6">
        <v>167</v>
      </c>
    </row>
    <row r="7" spans="1:8">
      <c r="A7" t="s">
        <v>10</v>
      </c>
      <c r="B7">
        <v>902</v>
      </c>
      <c r="C7">
        <v>32.700000000000003</v>
      </c>
      <c r="D7">
        <v>21656</v>
      </c>
      <c r="E7">
        <v>70</v>
      </c>
      <c r="F7">
        <v>5</v>
      </c>
      <c r="G7">
        <v>24</v>
      </c>
      <c r="H7">
        <v>50</v>
      </c>
    </row>
    <row r="8" spans="1:8">
      <c r="A8" t="s">
        <v>11</v>
      </c>
      <c r="B8">
        <v>681</v>
      </c>
      <c r="C8">
        <v>61.7</v>
      </c>
      <c r="D8">
        <v>24678</v>
      </c>
      <c r="E8">
        <v>82</v>
      </c>
      <c r="F8">
        <v>4</v>
      </c>
      <c r="G8">
        <v>36</v>
      </c>
      <c r="H8">
        <v>63</v>
      </c>
    </row>
    <row r="9" spans="1:8">
      <c r="A9" t="s">
        <v>12</v>
      </c>
      <c r="B9">
        <v>1369</v>
      </c>
      <c r="C9">
        <v>60.3</v>
      </c>
      <c r="D9">
        <v>43786</v>
      </c>
      <c r="E9">
        <v>62</v>
      </c>
      <c r="F9">
        <v>4</v>
      </c>
      <c r="G9">
        <v>32</v>
      </c>
      <c r="H9">
        <v>54</v>
      </c>
    </row>
    <row r="10" spans="1:8">
      <c r="A10" t="s">
        <v>13</v>
      </c>
      <c r="B10">
        <v>860</v>
      </c>
      <c r="C10">
        <v>52.4</v>
      </c>
      <c r="D10">
        <v>29403</v>
      </c>
      <c r="E10">
        <v>65</v>
      </c>
      <c r="F10">
        <v>5</v>
      </c>
      <c r="G10">
        <v>34</v>
      </c>
      <c r="H10">
        <v>54</v>
      </c>
    </row>
    <row r="11" spans="1:8">
      <c r="A11" t="s">
        <v>14</v>
      </c>
      <c r="B11">
        <v>975</v>
      </c>
      <c r="C11">
        <v>45.7</v>
      </c>
      <c r="D11">
        <v>30030</v>
      </c>
      <c r="E11">
        <v>74</v>
      </c>
      <c r="F11">
        <v>4</v>
      </c>
      <c r="G11">
        <v>31</v>
      </c>
      <c r="H11">
        <v>61</v>
      </c>
    </row>
  </sheetData>
  <mergeCells count="6">
    <mergeCell ref="F1:H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86A40-FC5A-4A86-8C93-24C1C938EB0D}">
  <dimension ref="A1:S32"/>
  <sheetViews>
    <sheetView workbookViewId="0">
      <selection activeCell="A2" sqref="A2:A10"/>
    </sheetView>
  </sheetViews>
  <sheetFormatPr defaultRowHeight="14.4"/>
  <cols>
    <col min="1" max="1" width="13.88671875" customWidth="1"/>
    <col min="10" max="10" width="18.109375" customWidth="1"/>
  </cols>
  <sheetData>
    <row r="1" spans="1:8">
      <c r="A1" t="s">
        <v>44</v>
      </c>
      <c r="B1" t="s">
        <v>42</v>
      </c>
      <c r="C1" t="s">
        <v>54</v>
      </c>
      <c r="D1" t="s">
        <v>43</v>
      </c>
      <c r="E1" t="s">
        <v>55</v>
      </c>
    </row>
    <row r="2" spans="1:8">
      <c r="A2" t="s">
        <v>45</v>
      </c>
      <c r="B2">
        <v>0.66</v>
      </c>
      <c r="C2">
        <v>0.35</v>
      </c>
      <c r="D2">
        <v>0.96</v>
      </c>
      <c r="E2">
        <v>1</v>
      </c>
    </row>
    <row r="3" spans="1:8">
      <c r="A3" t="s">
        <v>46</v>
      </c>
      <c r="B3">
        <v>0</v>
      </c>
      <c r="C3">
        <v>1</v>
      </c>
      <c r="D3">
        <v>0</v>
      </c>
      <c r="E3">
        <v>0.61</v>
      </c>
    </row>
    <row r="4" spans="1:8">
      <c r="A4" t="s">
        <v>49</v>
      </c>
      <c r="B4">
        <v>0</v>
      </c>
      <c r="C4">
        <v>0.75</v>
      </c>
      <c r="D4">
        <v>0</v>
      </c>
      <c r="E4">
        <v>0.72</v>
      </c>
      <c r="H4">
        <v>30</v>
      </c>
    </row>
    <row r="5" spans="1:8">
      <c r="A5" t="s">
        <v>48</v>
      </c>
      <c r="B5">
        <v>0</v>
      </c>
      <c r="C5">
        <v>0.37</v>
      </c>
      <c r="D5">
        <v>0</v>
      </c>
      <c r="E5">
        <v>1</v>
      </c>
    </row>
    <row r="6" spans="1:8">
      <c r="A6" t="s">
        <v>47</v>
      </c>
      <c r="B6">
        <v>0.76</v>
      </c>
      <c r="C6">
        <v>0.56000000000000005</v>
      </c>
      <c r="D6">
        <v>0.92</v>
      </c>
      <c r="E6">
        <v>0.97</v>
      </c>
    </row>
    <row r="7" spans="1:8">
      <c r="A7" t="s">
        <v>50</v>
      </c>
      <c r="B7">
        <v>0</v>
      </c>
      <c r="C7">
        <v>0.59</v>
      </c>
      <c r="D7">
        <v>0</v>
      </c>
      <c r="E7">
        <v>0.95</v>
      </c>
    </row>
    <row r="8" spans="1:8">
      <c r="A8" t="s">
        <v>51</v>
      </c>
      <c r="B8">
        <v>0</v>
      </c>
      <c r="C8">
        <v>0.62</v>
      </c>
      <c r="D8">
        <v>0</v>
      </c>
      <c r="E8">
        <v>0.98</v>
      </c>
    </row>
    <row r="9" spans="1:8">
      <c r="A9" t="s">
        <v>52</v>
      </c>
      <c r="B9">
        <v>0</v>
      </c>
      <c r="C9">
        <v>0.55000000000000004</v>
      </c>
      <c r="D9">
        <v>0</v>
      </c>
      <c r="E9">
        <v>0.94</v>
      </c>
    </row>
    <row r="10" spans="1:8">
      <c r="A10" t="s">
        <v>53</v>
      </c>
      <c r="B10">
        <v>0</v>
      </c>
      <c r="C10">
        <v>0.55000000000000004</v>
      </c>
      <c r="D10">
        <v>0</v>
      </c>
      <c r="E10">
        <v>0.94</v>
      </c>
    </row>
    <row r="12" spans="1:8">
      <c r="A12" t="s">
        <v>44</v>
      </c>
      <c r="B12" t="s">
        <v>42</v>
      </c>
      <c r="C12" t="s">
        <v>54</v>
      </c>
      <c r="D12" t="s">
        <v>43</v>
      </c>
      <c r="E12" t="s">
        <v>55</v>
      </c>
    </row>
    <row r="13" spans="1:8">
      <c r="A13" t="s">
        <v>45</v>
      </c>
      <c r="B13">
        <v>0.66</v>
      </c>
      <c r="C13">
        <v>0.39</v>
      </c>
      <c r="D13">
        <v>0.98</v>
      </c>
      <c r="E13">
        <v>1</v>
      </c>
    </row>
    <row r="14" spans="1:8">
      <c r="A14" t="s">
        <v>46</v>
      </c>
      <c r="B14">
        <v>0.48</v>
      </c>
      <c r="C14">
        <v>0.93</v>
      </c>
      <c r="D14">
        <v>0.66</v>
      </c>
      <c r="E14">
        <v>0.89</v>
      </c>
      <c r="H14">
        <v>50</v>
      </c>
    </row>
    <row r="15" spans="1:8">
      <c r="A15" t="s">
        <v>49</v>
      </c>
      <c r="B15">
        <v>0</v>
      </c>
      <c r="C15">
        <v>0.92</v>
      </c>
      <c r="D15">
        <v>0</v>
      </c>
      <c r="E15">
        <v>0.63</v>
      </c>
    </row>
    <row r="16" spans="1:8">
      <c r="A16" t="s">
        <v>48</v>
      </c>
      <c r="B16">
        <v>0.35</v>
      </c>
      <c r="C16">
        <v>0.34</v>
      </c>
      <c r="D16">
        <v>0.94</v>
      </c>
      <c r="E16">
        <v>1</v>
      </c>
    </row>
    <row r="17" spans="1:19">
      <c r="A17" t="s">
        <v>47</v>
      </c>
      <c r="B17">
        <v>0</v>
      </c>
      <c r="C17">
        <v>0.56999999999999995</v>
      </c>
      <c r="D17">
        <v>0</v>
      </c>
      <c r="E17">
        <v>0.9</v>
      </c>
    </row>
    <row r="18" spans="1:19">
      <c r="A18" t="s">
        <v>50</v>
      </c>
      <c r="B18">
        <v>0</v>
      </c>
      <c r="C18">
        <v>0.57999999999999996</v>
      </c>
      <c r="D18">
        <v>0</v>
      </c>
      <c r="E18">
        <v>0.97</v>
      </c>
    </row>
    <row r="19" spans="1:19">
      <c r="A19" t="s">
        <v>51</v>
      </c>
      <c r="B19">
        <v>0</v>
      </c>
      <c r="C19">
        <v>0.66</v>
      </c>
      <c r="D19">
        <v>0</v>
      </c>
      <c r="E19">
        <v>0.9</v>
      </c>
      <c r="K19" t="s">
        <v>45</v>
      </c>
      <c r="L19" t="s">
        <v>46</v>
      </c>
      <c r="M19" t="s">
        <v>49</v>
      </c>
      <c r="N19" t="s">
        <v>48</v>
      </c>
      <c r="O19" t="s">
        <v>47</v>
      </c>
      <c r="P19" t="s">
        <v>50</v>
      </c>
      <c r="Q19" t="s">
        <v>51</v>
      </c>
      <c r="R19" t="s">
        <v>52</v>
      </c>
      <c r="S19" t="s">
        <v>53</v>
      </c>
    </row>
    <row r="20" spans="1:19">
      <c r="A20" t="s">
        <v>52</v>
      </c>
      <c r="B20">
        <v>0</v>
      </c>
      <c r="C20">
        <v>0.57999999999999996</v>
      </c>
      <c r="D20">
        <v>0</v>
      </c>
      <c r="E20">
        <v>0.95</v>
      </c>
      <c r="J20" t="s">
        <v>42</v>
      </c>
      <c r="K20">
        <v>0.66</v>
      </c>
      <c r="L20">
        <v>0</v>
      </c>
      <c r="M20">
        <v>0</v>
      </c>
      <c r="N20">
        <v>0</v>
      </c>
      <c r="O20">
        <v>0.76</v>
      </c>
      <c r="P20">
        <v>0</v>
      </c>
      <c r="Q20">
        <v>0</v>
      </c>
      <c r="R20">
        <v>0</v>
      </c>
      <c r="S20">
        <v>0</v>
      </c>
    </row>
    <row r="21" spans="1:19">
      <c r="A21" t="s">
        <v>53</v>
      </c>
      <c r="B21">
        <v>0.76</v>
      </c>
      <c r="C21">
        <v>0.55000000000000004</v>
      </c>
      <c r="D21">
        <v>0.9</v>
      </c>
      <c r="E21">
        <v>0.95</v>
      </c>
      <c r="J21" t="s">
        <v>54</v>
      </c>
      <c r="K21">
        <v>0.35</v>
      </c>
      <c r="L21">
        <v>1</v>
      </c>
      <c r="M21">
        <v>0.75</v>
      </c>
      <c r="N21">
        <v>0.37</v>
      </c>
      <c r="O21">
        <v>0.56000000000000005</v>
      </c>
      <c r="P21">
        <v>0.59</v>
      </c>
      <c r="Q21">
        <v>0.62</v>
      </c>
      <c r="R21">
        <v>0.55000000000000004</v>
      </c>
      <c r="S21">
        <v>0.55000000000000004</v>
      </c>
    </row>
    <row r="22" spans="1:19">
      <c r="J22" t="s">
        <v>43</v>
      </c>
      <c r="K22">
        <v>0.96</v>
      </c>
      <c r="L22">
        <v>0</v>
      </c>
      <c r="M22">
        <v>0</v>
      </c>
      <c r="N22">
        <v>0</v>
      </c>
      <c r="O22">
        <v>0.92</v>
      </c>
      <c r="P22">
        <v>0</v>
      </c>
      <c r="Q22">
        <v>0</v>
      </c>
      <c r="R22">
        <v>0</v>
      </c>
      <c r="S22">
        <v>0</v>
      </c>
    </row>
    <row r="23" spans="1:19">
      <c r="J23" t="s">
        <v>55</v>
      </c>
      <c r="K23">
        <v>1</v>
      </c>
      <c r="L23">
        <v>0.61</v>
      </c>
      <c r="M23">
        <v>0.72</v>
      </c>
      <c r="N23">
        <v>1</v>
      </c>
      <c r="O23">
        <v>0.97</v>
      </c>
      <c r="P23">
        <v>0.95</v>
      </c>
      <c r="Q23">
        <v>0.98</v>
      </c>
      <c r="R23">
        <v>0.94</v>
      </c>
      <c r="S23">
        <v>0.94</v>
      </c>
    </row>
    <row r="28" spans="1:19">
      <c r="K28" t="s">
        <v>45</v>
      </c>
      <c r="L28" t="s">
        <v>46</v>
      </c>
      <c r="M28" t="s">
        <v>49</v>
      </c>
      <c r="N28" t="s">
        <v>48</v>
      </c>
      <c r="O28" t="s">
        <v>47</v>
      </c>
      <c r="P28" t="s">
        <v>50</v>
      </c>
      <c r="Q28" t="s">
        <v>51</v>
      </c>
      <c r="R28" t="s">
        <v>52</v>
      </c>
      <c r="S28" t="s">
        <v>53</v>
      </c>
    </row>
    <row r="29" spans="1:19">
      <c r="J29" t="s">
        <v>42</v>
      </c>
      <c r="K29">
        <v>0.66</v>
      </c>
      <c r="L29">
        <v>0.48</v>
      </c>
      <c r="M29">
        <v>0</v>
      </c>
      <c r="N29">
        <v>0.35</v>
      </c>
      <c r="O29">
        <v>0</v>
      </c>
      <c r="P29">
        <v>0</v>
      </c>
      <c r="Q29">
        <v>0</v>
      </c>
      <c r="R29">
        <v>0</v>
      </c>
      <c r="S29">
        <v>0.76</v>
      </c>
    </row>
    <row r="30" spans="1:19">
      <c r="J30" t="s">
        <v>54</v>
      </c>
      <c r="K30">
        <v>0.39</v>
      </c>
      <c r="L30">
        <v>0.93</v>
      </c>
      <c r="M30">
        <v>0.92</v>
      </c>
      <c r="N30">
        <v>0.34</v>
      </c>
      <c r="O30">
        <v>0.56999999999999995</v>
      </c>
      <c r="P30">
        <v>0.57999999999999996</v>
      </c>
      <c r="Q30">
        <v>0.66</v>
      </c>
      <c r="R30">
        <v>0.57999999999999996</v>
      </c>
      <c r="S30">
        <v>0.55000000000000004</v>
      </c>
    </row>
    <row r="31" spans="1:19">
      <c r="J31" t="s">
        <v>43</v>
      </c>
      <c r="K31">
        <v>0.98</v>
      </c>
      <c r="L31">
        <v>0.66</v>
      </c>
      <c r="M31">
        <v>0</v>
      </c>
      <c r="N31">
        <v>0.94</v>
      </c>
      <c r="O31">
        <v>0</v>
      </c>
      <c r="P31">
        <v>0</v>
      </c>
      <c r="Q31">
        <v>0</v>
      </c>
      <c r="R31">
        <v>0</v>
      </c>
      <c r="S31">
        <v>0.9</v>
      </c>
    </row>
    <row r="32" spans="1:19">
      <c r="J32" t="s">
        <v>55</v>
      </c>
      <c r="K32">
        <v>1</v>
      </c>
      <c r="L32">
        <v>0.89</v>
      </c>
      <c r="M32">
        <v>0.63</v>
      </c>
      <c r="N32">
        <v>1</v>
      </c>
      <c r="O32">
        <v>0.9</v>
      </c>
      <c r="P32">
        <v>0.97</v>
      </c>
      <c r="Q32">
        <v>0.9</v>
      </c>
      <c r="R32">
        <v>0.95</v>
      </c>
      <c r="S32">
        <v>0.95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05FD-D252-42E5-B818-BC3A8429471B}">
  <dimension ref="A1:Q12"/>
  <sheetViews>
    <sheetView workbookViewId="0">
      <selection activeCell="F2" sqref="F2:G2"/>
    </sheetView>
  </sheetViews>
  <sheetFormatPr defaultRowHeight="14.4"/>
  <sheetData>
    <row r="1" spans="1:17">
      <c r="A1" s="38" t="s">
        <v>56</v>
      </c>
      <c r="B1" s="39"/>
      <c r="C1" s="38" t="s">
        <v>57</v>
      </c>
      <c r="D1" s="40"/>
      <c r="E1" s="39"/>
      <c r="F1" s="36" t="s">
        <v>58</v>
      </c>
      <c r="G1" s="37"/>
      <c r="H1" s="5" t="s">
        <v>59</v>
      </c>
      <c r="I1" s="36" t="s">
        <v>60</v>
      </c>
      <c r="J1" s="37"/>
      <c r="K1" s="36" t="s">
        <v>61</v>
      </c>
      <c r="L1" s="37"/>
      <c r="M1" s="5" t="s">
        <v>62</v>
      </c>
      <c r="N1" s="36" t="s">
        <v>63</v>
      </c>
      <c r="O1" s="37"/>
      <c r="P1" s="36" t="s">
        <v>64</v>
      </c>
      <c r="Q1" s="37"/>
    </row>
    <row r="2" spans="1:17" ht="22.2" customHeight="1">
      <c r="A2" s="25">
        <v>1</v>
      </c>
      <c r="B2" s="26"/>
      <c r="C2" s="27" t="s">
        <v>65</v>
      </c>
      <c r="D2" s="28"/>
      <c r="E2" s="29"/>
      <c r="F2" s="32" t="s">
        <v>66</v>
      </c>
      <c r="G2" s="33"/>
      <c r="H2" s="7" t="s">
        <v>67</v>
      </c>
      <c r="I2" s="32" t="s">
        <v>66</v>
      </c>
      <c r="J2" s="33"/>
      <c r="K2" s="30" t="s">
        <v>68</v>
      </c>
      <c r="L2" s="31"/>
      <c r="M2" s="6" t="s">
        <v>66</v>
      </c>
      <c r="N2" s="30" t="s">
        <v>68</v>
      </c>
      <c r="O2" s="31"/>
      <c r="P2" s="32" t="s">
        <v>66</v>
      </c>
      <c r="Q2" s="33"/>
    </row>
    <row r="3" spans="1:17">
      <c r="A3" s="25">
        <v>2</v>
      </c>
      <c r="B3" s="26"/>
      <c r="C3" s="27" t="s">
        <v>69</v>
      </c>
      <c r="D3" s="28"/>
      <c r="E3" s="29"/>
      <c r="F3" s="32" t="s">
        <v>66</v>
      </c>
      <c r="G3" s="33"/>
      <c r="H3" s="7" t="s">
        <v>67</v>
      </c>
      <c r="I3" s="32" t="s">
        <v>66</v>
      </c>
      <c r="J3" s="33"/>
      <c r="K3" s="30" t="s">
        <v>68</v>
      </c>
      <c r="L3" s="31"/>
      <c r="M3" s="6" t="s">
        <v>66</v>
      </c>
      <c r="N3" s="32" t="s">
        <v>66</v>
      </c>
      <c r="O3" s="33"/>
      <c r="P3" s="32" t="s">
        <v>66</v>
      </c>
      <c r="Q3" s="33"/>
    </row>
    <row r="4" spans="1:17">
      <c r="A4" s="25">
        <v>3</v>
      </c>
      <c r="B4" s="26"/>
      <c r="C4" s="27" t="s">
        <v>70</v>
      </c>
      <c r="D4" s="28"/>
      <c r="E4" s="29"/>
      <c r="F4" s="30" t="s">
        <v>68</v>
      </c>
      <c r="G4" s="31"/>
      <c r="H4" s="7" t="s">
        <v>67</v>
      </c>
      <c r="I4" s="32" t="s">
        <v>66</v>
      </c>
      <c r="J4" s="33"/>
      <c r="K4" s="30" t="s">
        <v>68</v>
      </c>
      <c r="L4" s="31"/>
      <c r="M4" s="6" t="s">
        <v>66</v>
      </c>
      <c r="N4" s="32" t="s">
        <v>66</v>
      </c>
      <c r="O4" s="33"/>
      <c r="P4" s="32" t="s">
        <v>66</v>
      </c>
      <c r="Q4" s="33"/>
    </row>
    <row r="5" spans="1:17">
      <c r="A5" s="25">
        <v>4</v>
      </c>
      <c r="B5" s="26"/>
      <c r="C5" s="27" t="s">
        <v>71</v>
      </c>
      <c r="D5" s="28"/>
      <c r="E5" s="29"/>
      <c r="F5" s="23" t="s">
        <v>66</v>
      </c>
      <c r="G5" s="24"/>
      <c r="H5" s="9" t="s">
        <v>66</v>
      </c>
      <c r="I5" s="23" t="s">
        <v>66</v>
      </c>
      <c r="J5" s="24"/>
      <c r="K5" s="23" t="s">
        <v>66</v>
      </c>
      <c r="L5" s="24"/>
      <c r="M5" s="9" t="s">
        <v>66</v>
      </c>
      <c r="N5" s="23" t="s">
        <v>66</v>
      </c>
      <c r="O5" s="24"/>
      <c r="P5" s="23" t="s">
        <v>66</v>
      </c>
      <c r="Q5" s="24"/>
    </row>
    <row r="6" spans="1:17">
      <c r="A6" s="25">
        <v>5</v>
      </c>
      <c r="B6" s="26"/>
      <c r="C6" s="27" t="s">
        <v>72</v>
      </c>
      <c r="D6" s="28"/>
      <c r="E6" s="29"/>
      <c r="F6" s="30" t="s">
        <v>68</v>
      </c>
      <c r="G6" s="31"/>
      <c r="H6" s="7" t="s">
        <v>67</v>
      </c>
      <c r="I6" s="34" t="s">
        <v>68</v>
      </c>
      <c r="J6" s="35"/>
      <c r="K6" s="30" t="s">
        <v>68</v>
      </c>
      <c r="L6" s="31"/>
      <c r="M6" s="8" t="s">
        <v>68</v>
      </c>
      <c r="N6" s="30" t="s">
        <v>68</v>
      </c>
      <c r="O6" s="31"/>
      <c r="P6" s="32" t="s">
        <v>66</v>
      </c>
      <c r="Q6" s="33"/>
    </row>
    <row r="7" spans="1:17">
      <c r="A7" s="25">
        <v>6</v>
      </c>
      <c r="B7" s="26"/>
      <c r="C7" s="27" t="s">
        <v>73</v>
      </c>
      <c r="D7" s="28"/>
      <c r="E7" s="29"/>
      <c r="F7" s="23" t="s">
        <v>66</v>
      </c>
      <c r="G7" s="24"/>
      <c r="H7" s="9" t="s">
        <v>66</v>
      </c>
      <c r="I7" s="23" t="s">
        <v>66</v>
      </c>
      <c r="J7" s="24"/>
      <c r="K7" s="23" t="s">
        <v>66</v>
      </c>
      <c r="L7" s="24"/>
      <c r="M7" s="9" t="s">
        <v>66</v>
      </c>
      <c r="N7" s="23" t="s">
        <v>66</v>
      </c>
      <c r="O7" s="24"/>
      <c r="P7" s="23" t="s">
        <v>66</v>
      </c>
      <c r="Q7" s="24"/>
    </row>
    <row r="8" spans="1:17">
      <c r="A8" s="25">
        <v>7</v>
      </c>
      <c r="B8" s="26"/>
      <c r="C8" s="27" t="s">
        <v>74</v>
      </c>
      <c r="D8" s="28"/>
      <c r="E8" s="29"/>
      <c r="F8" s="30" t="s">
        <v>68</v>
      </c>
      <c r="G8" s="31"/>
      <c r="H8" s="6" t="s">
        <v>66</v>
      </c>
      <c r="I8" s="32" t="s">
        <v>66</v>
      </c>
      <c r="J8" s="33"/>
      <c r="K8" s="32" t="s">
        <v>66</v>
      </c>
      <c r="L8" s="33"/>
      <c r="M8" s="6" t="s">
        <v>66</v>
      </c>
      <c r="N8" s="30" t="s">
        <v>68</v>
      </c>
      <c r="O8" s="31"/>
      <c r="P8" s="32" t="s">
        <v>66</v>
      </c>
      <c r="Q8" s="33"/>
    </row>
    <row r="12" spans="1:17">
      <c r="H12" s="10" t="s">
        <v>75</v>
      </c>
    </row>
  </sheetData>
  <mergeCells count="56">
    <mergeCell ref="P1:Q1"/>
    <mergeCell ref="A2:B2"/>
    <mergeCell ref="C2:E2"/>
    <mergeCell ref="F2:G2"/>
    <mergeCell ref="I2:J2"/>
    <mergeCell ref="K2:L2"/>
    <mergeCell ref="N2:O2"/>
    <mergeCell ref="P2:Q2"/>
    <mergeCell ref="A1:B1"/>
    <mergeCell ref="C1:E1"/>
    <mergeCell ref="F1:G1"/>
    <mergeCell ref="I1:J1"/>
    <mergeCell ref="K1:L1"/>
    <mergeCell ref="N1:O1"/>
    <mergeCell ref="P3:Q3"/>
    <mergeCell ref="A4:B4"/>
    <mergeCell ref="C4:E4"/>
    <mergeCell ref="F4:G4"/>
    <mergeCell ref="I4:J4"/>
    <mergeCell ref="K4:L4"/>
    <mergeCell ref="N4:O4"/>
    <mergeCell ref="P4:Q4"/>
    <mergeCell ref="A3:B3"/>
    <mergeCell ref="C3:E3"/>
    <mergeCell ref="F3:G3"/>
    <mergeCell ref="I3:J3"/>
    <mergeCell ref="K3:L3"/>
    <mergeCell ref="N3:O3"/>
    <mergeCell ref="P5:Q5"/>
    <mergeCell ref="A6:B6"/>
    <mergeCell ref="C6:E6"/>
    <mergeCell ref="F6:G6"/>
    <mergeCell ref="I6:J6"/>
    <mergeCell ref="K6:L6"/>
    <mergeCell ref="N6:O6"/>
    <mergeCell ref="P6:Q6"/>
    <mergeCell ref="A5:B5"/>
    <mergeCell ref="C5:E5"/>
    <mergeCell ref="F5:G5"/>
    <mergeCell ref="I5:J5"/>
    <mergeCell ref="K5:L5"/>
    <mergeCell ref="N5:O5"/>
    <mergeCell ref="P7:Q7"/>
    <mergeCell ref="A8:B8"/>
    <mergeCell ref="C8:E8"/>
    <mergeCell ref="F8:G8"/>
    <mergeCell ref="I8:J8"/>
    <mergeCell ref="K8:L8"/>
    <mergeCell ref="N8:O8"/>
    <mergeCell ref="P8:Q8"/>
    <mergeCell ref="A7:B7"/>
    <mergeCell ref="C7:E7"/>
    <mergeCell ref="F7:G7"/>
    <mergeCell ref="I7:J7"/>
    <mergeCell ref="K7:L7"/>
    <mergeCell ref="N7:O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8B68-2796-4502-91D0-912BEFA2464A}">
  <dimension ref="A1:W9"/>
  <sheetViews>
    <sheetView topLeftCell="F1" workbookViewId="0">
      <selection activeCell="N9" sqref="N9"/>
    </sheetView>
  </sheetViews>
  <sheetFormatPr defaultRowHeight="14.4"/>
  <sheetData>
    <row r="1" spans="1:23">
      <c r="A1" s="14" t="s">
        <v>76</v>
      </c>
      <c r="B1" s="14" t="s">
        <v>77</v>
      </c>
      <c r="C1" s="12" t="s">
        <v>78</v>
      </c>
      <c r="D1" s="12" t="s">
        <v>79</v>
      </c>
      <c r="E1" s="11" t="s">
        <v>80</v>
      </c>
      <c r="F1" s="12" t="s">
        <v>81</v>
      </c>
      <c r="G1" s="12" t="s">
        <v>82</v>
      </c>
      <c r="H1" s="12" t="s">
        <v>83</v>
      </c>
      <c r="I1" s="20" t="s">
        <v>110</v>
      </c>
      <c r="K1" s="16" t="s">
        <v>93</v>
      </c>
      <c r="L1" s="16" t="s">
        <v>77</v>
      </c>
      <c r="M1" s="17" t="s">
        <v>94</v>
      </c>
      <c r="N1" s="17" t="s">
        <v>95</v>
      </c>
      <c r="O1" s="17" t="s">
        <v>96</v>
      </c>
      <c r="P1" s="17" t="s">
        <v>97</v>
      </c>
      <c r="Q1" s="17" t="s">
        <v>98</v>
      </c>
      <c r="R1" s="17" t="s">
        <v>99</v>
      </c>
      <c r="S1" s="17" t="s">
        <v>100</v>
      </c>
      <c r="T1" s="17" t="s">
        <v>101</v>
      </c>
      <c r="U1" s="17" t="s">
        <v>102</v>
      </c>
      <c r="V1" s="17" t="s">
        <v>103</v>
      </c>
      <c r="W1" s="21" t="s">
        <v>111</v>
      </c>
    </row>
    <row r="2" spans="1:23" ht="15">
      <c r="A2" s="15">
        <v>1</v>
      </c>
      <c r="B2" s="12" t="s">
        <v>84</v>
      </c>
      <c r="C2" s="13" t="s">
        <v>87</v>
      </c>
      <c r="D2" s="13" t="s">
        <v>85</v>
      </c>
      <c r="E2" s="13" t="s">
        <v>87</v>
      </c>
      <c r="F2" s="13" t="s">
        <v>85</v>
      </c>
      <c r="G2" s="13" t="s">
        <v>87</v>
      </c>
      <c r="H2" s="13" t="s">
        <v>85</v>
      </c>
      <c r="I2" s="20" t="s">
        <v>75</v>
      </c>
      <c r="K2" s="18">
        <v>1</v>
      </c>
      <c r="L2" s="17" t="s">
        <v>84</v>
      </c>
      <c r="M2" s="19" t="s">
        <v>85</v>
      </c>
      <c r="N2" s="19" t="s">
        <v>85</v>
      </c>
      <c r="O2" s="19" t="s">
        <v>85</v>
      </c>
      <c r="P2" s="19" t="s">
        <v>85</v>
      </c>
      <c r="Q2" s="19" t="s">
        <v>87</v>
      </c>
      <c r="R2" s="19" t="s">
        <v>85</v>
      </c>
      <c r="S2" s="19" t="s">
        <v>85</v>
      </c>
      <c r="T2" s="19" t="s">
        <v>85</v>
      </c>
      <c r="U2" s="19" t="s">
        <v>87</v>
      </c>
      <c r="V2" s="19" t="s">
        <v>87</v>
      </c>
      <c r="W2" s="21" t="s">
        <v>75</v>
      </c>
    </row>
    <row r="3" spans="1:23" ht="15">
      <c r="A3" s="15">
        <v>2</v>
      </c>
      <c r="B3" s="12" t="s">
        <v>86</v>
      </c>
      <c r="C3" s="13" t="s">
        <v>87</v>
      </c>
      <c r="D3" s="13" t="s">
        <v>85</v>
      </c>
      <c r="E3" s="13" t="s">
        <v>87</v>
      </c>
      <c r="F3" s="13" t="s">
        <v>85</v>
      </c>
      <c r="G3" s="13" t="s">
        <v>87</v>
      </c>
      <c r="H3" s="13" t="s">
        <v>87</v>
      </c>
      <c r="I3" s="20" t="s">
        <v>75</v>
      </c>
      <c r="K3" s="18">
        <v>2</v>
      </c>
      <c r="L3" s="17" t="s">
        <v>86</v>
      </c>
      <c r="M3" s="19" t="s">
        <v>87</v>
      </c>
      <c r="N3" s="19" t="s">
        <v>85</v>
      </c>
      <c r="O3" s="19" t="s">
        <v>85</v>
      </c>
      <c r="P3" s="19" t="s">
        <v>85</v>
      </c>
      <c r="Q3" s="19" t="s">
        <v>85</v>
      </c>
      <c r="R3" s="19" t="s">
        <v>85</v>
      </c>
      <c r="S3" s="19" t="s">
        <v>85</v>
      </c>
      <c r="T3" s="19" t="s">
        <v>85</v>
      </c>
      <c r="U3" s="19" t="s">
        <v>87</v>
      </c>
      <c r="V3" s="19" t="s">
        <v>87</v>
      </c>
      <c r="W3" s="21" t="s">
        <v>75</v>
      </c>
    </row>
    <row r="4" spans="1:23" ht="15">
      <c r="A4" s="15">
        <v>3</v>
      </c>
      <c r="B4" s="12" t="s">
        <v>88</v>
      </c>
      <c r="C4" s="13" t="s">
        <v>85</v>
      </c>
      <c r="D4" s="13" t="s">
        <v>85</v>
      </c>
      <c r="E4" s="13" t="s">
        <v>87</v>
      </c>
      <c r="F4" s="13" t="s">
        <v>85</v>
      </c>
      <c r="G4" s="13" t="s">
        <v>87</v>
      </c>
      <c r="H4" s="13" t="s">
        <v>87</v>
      </c>
      <c r="I4" s="20" t="s">
        <v>75</v>
      </c>
      <c r="K4" s="18">
        <v>8</v>
      </c>
      <c r="L4" s="17" t="s">
        <v>104</v>
      </c>
      <c r="M4" s="19" t="s">
        <v>87</v>
      </c>
      <c r="N4" s="19" t="s">
        <v>85</v>
      </c>
      <c r="O4" s="19" t="s">
        <v>85</v>
      </c>
      <c r="P4" s="19" t="s">
        <v>85</v>
      </c>
      <c r="Q4" s="19" t="s">
        <v>85</v>
      </c>
      <c r="R4" s="19" t="s">
        <v>85</v>
      </c>
      <c r="S4" s="19" t="s">
        <v>85</v>
      </c>
      <c r="T4" s="19" t="s">
        <v>85</v>
      </c>
      <c r="U4" s="19" t="s">
        <v>85</v>
      </c>
      <c r="V4" s="19" t="s">
        <v>87</v>
      </c>
      <c r="W4" s="21" t="s">
        <v>75</v>
      </c>
    </row>
    <row r="5" spans="1:23" ht="15">
      <c r="A5" s="15">
        <v>4</v>
      </c>
      <c r="B5" s="12" t="s">
        <v>89</v>
      </c>
      <c r="C5" s="13" t="s">
        <v>87</v>
      </c>
      <c r="D5" s="13" t="s">
        <v>87</v>
      </c>
      <c r="E5" s="13" t="s">
        <v>85</v>
      </c>
      <c r="F5" s="13" t="s">
        <v>87</v>
      </c>
      <c r="G5" s="13" t="s">
        <v>87</v>
      </c>
      <c r="H5" s="13" t="s">
        <v>87</v>
      </c>
      <c r="I5" s="20" t="s">
        <v>75</v>
      </c>
      <c r="K5" s="18">
        <v>9</v>
      </c>
      <c r="L5" s="17" t="s">
        <v>105</v>
      </c>
      <c r="M5" s="19" t="s">
        <v>87</v>
      </c>
      <c r="N5" s="19" t="s">
        <v>85</v>
      </c>
      <c r="O5" s="19" t="s">
        <v>87</v>
      </c>
      <c r="P5" s="19" t="s">
        <v>85</v>
      </c>
      <c r="Q5" s="19" t="s">
        <v>85</v>
      </c>
      <c r="R5" s="19" t="s">
        <v>85</v>
      </c>
      <c r="S5" s="19" t="s">
        <v>85</v>
      </c>
      <c r="T5" s="19" t="s">
        <v>85</v>
      </c>
      <c r="U5" s="19" t="s">
        <v>85</v>
      </c>
      <c r="V5" s="19" t="s">
        <v>85</v>
      </c>
      <c r="W5" s="21" t="s">
        <v>75</v>
      </c>
    </row>
    <row r="6" spans="1:23" ht="15">
      <c r="A6" s="15">
        <v>5</v>
      </c>
      <c r="B6" s="12" t="s">
        <v>90</v>
      </c>
      <c r="C6" s="13" t="s">
        <v>85</v>
      </c>
      <c r="D6" s="13" t="s">
        <v>85</v>
      </c>
      <c r="E6" s="13" t="s">
        <v>87</v>
      </c>
      <c r="F6" s="13" t="s">
        <v>85</v>
      </c>
      <c r="G6" s="13" t="s">
        <v>85</v>
      </c>
      <c r="H6" s="13" t="s">
        <v>85</v>
      </c>
      <c r="I6" s="20" t="s">
        <v>75</v>
      </c>
      <c r="K6" s="18">
        <v>10</v>
      </c>
      <c r="L6" s="17" t="s">
        <v>106</v>
      </c>
      <c r="M6" s="19" t="s">
        <v>87</v>
      </c>
      <c r="N6" s="19" t="s">
        <v>85</v>
      </c>
      <c r="O6" s="19" t="s">
        <v>85</v>
      </c>
      <c r="P6" s="19" t="s">
        <v>85</v>
      </c>
      <c r="Q6" s="19" t="s">
        <v>85</v>
      </c>
      <c r="R6" s="19" t="s">
        <v>85</v>
      </c>
      <c r="S6" s="19" t="s">
        <v>85</v>
      </c>
      <c r="T6" s="19" t="s">
        <v>85</v>
      </c>
      <c r="U6" s="19" t="s">
        <v>85</v>
      </c>
      <c r="V6" s="19" t="s">
        <v>85</v>
      </c>
      <c r="W6" s="21" t="s">
        <v>75</v>
      </c>
    </row>
    <row r="7" spans="1:23" ht="15">
      <c r="A7" s="15">
        <v>6</v>
      </c>
      <c r="B7" s="12" t="s">
        <v>91</v>
      </c>
      <c r="C7" s="13" t="s">
        <v>87</v>
      </c>
      <c r="D7" s="13" t="s">
        <v>87</v>
      </c>
      <c r="E7" s="13" t="s">
        <v>87</v>
      </c>
      <c r="F7" s="13" t="s">
        <v>87</v>
      </c>
      <c r="G7" s="13" t="s">
        <v>87</v>
      </c>
      <c r="H7" s="13" t="s">
        <v>87</v>
      </c>
      <c r="I7" s="20" t="s">
        <v>75</v>
      </c>
      <c r="K7" s="18">
        <v>11</v>
      </c>
      <c r="L7" s="17" t="s">
        <v>107</v>
      </c>
      <c r="M7" s="19" t="s">
        <v>87</v>
      </c>
      <c r="N7" s="19" t="s">
        <v>87</v>
      </c>
      <c r="O7" s="19" t="s">
        <v>87</v>
      </c>
      <c r="P7" s="19" t="s">
        <v>87</v>
      </c>
      <c r="Q7" s="19" t="s">
        <v>87</v>
      </c>
      <c r="R7" s="19" t="s">
        <v>87</v>
      </c>
      <c r="S7" s="19" t="s">
        <v>87</v>
      </c>
      <c r="T7" s="19" t="s">
        <v>87</v>
      </c>
      <c r="U7" s="19" t="s">
        <v>87</v>
      </c>
      <c r="V7" s="19" t="s">
        <v>87</v>
      </c>
      <c r="W7" s="21" t="s">
        <v>75</v>
      </c>
    </row>
    <row r="8" spans="1:23" ht="15">
      <c r="A8" s="15">
        <v>7</v>
      </c>
      <c r="B8" s="12" t="s">
        <v>92</v>
      </c>
      <c r="C8" s="13" t="s">
        <v>85</v>
      </c>
      <c r="D8" s="13" t="s">
        <v>87</v>
      </c>
      <c r="E8" s="13" t="s">
        <v>87</v>
      </c>
      <c r="F8" s="13" t="s">
        <v>87</v>
      </c>
      <c r="G8" s="13" t="s">
        <v>87</v>
      </c>
      <c r="H8" s="13" t="s">
        <v>85</v>
      </c>
      <c r="I8" s="20" t="s">
        <v>75</v>
      </c>
      <c r="K8" s="18">
        <v>12</v>
      </c>
      <c r="L8" s="17" t="s">
        <v>108</v>
      </c>
      <c r="M8" s="19" t="s">
        <v>87</v>
      </c>
      <c r="N8" s="19" t="s">
        <v>85</v>
      </c>
      <c r="O8" s="19" t="s">
        <v>87</v>
      </c>
      <c r="P8" s="19" t="s">
        <v>85</v>
      </c>
      <c r="Q8" s="19" t="s">
        <v>85</v>
      </c>
      <c r="R8" s="19" t="s">
        <v>87</v>
      </c>
      <c r="S8" s="19" t="s">
        <v>87</v>
      </c>
      <c r="T8" s="19" t="s">
        <v>87</v>
      </c>
      <c r="U8" s="19" t="s">
        <v>87</v>
      </c>
      <c r="V8" s="19" t="s">
        <v>87</v>
      </c>
      <c r="W8" s="21" t="s">
        <v>75</v>
      </c>
    </row>
    <row r="9" spans="1:23" ht="15">
      <c r="K9" s="18">
        <v>13</v>
      </c>
      <c r="L9" s="17" t="s">
        <v>109</v>
      </c>
      <c r="M9" s="19" t="s">
        <v>87</v>
      </c>
      <c r="N9" s="19" t="s">
        <v>85</v>
      </c>
      <c r="O9" s="19" t="s">
        <v>87</v>
      </c>
      <c r="P9" s="19" t="s">
        <v>85</v>
      </c>
      <c r="Q9" s="19" t="s">
        <v>85</v>
      </c>
      <c r="R9" s="19" t="s">
        <v>87</v>
      </c>
      <c r="S9" s="19" t="s">
        <v>87</v>
      </c>
      <c r="T9" s="19" t="s">
        <v>87</v>
      </c>
      <c r="U9" s="19" t="s">
        <v>87</v>
      </c>
      <c r="V9" s="19" t="s">
        <v>87</v>
      </c>
      <c r="W9" s="21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alpha naive</vt:lpstr>
      <vt:lpstr>dataset</vt:lpstr>
      <vt:lpstr>Entropia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Alex</dc:creator>
  <cp:lastModifiedBy>Zhang Alex</cp:lastModifiedBy>
  <dcterms:created xsi:type="dcterms:W3CDTF">2015-06-05T18:17:20Z</dcterms:created>
  <dcterms:modified xsi:type="dcterms:W3CDTF">2022-10-13T09:06:49Z</dcterms:modified>
</cp:coreProperties>
</file>